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filterPrivacy="1"/>
  <xr:revisionPtr revIDLastSave="0" documentId="13_ncr:1_{51E27205-C932-476B-8B7E-1C9EC5FA5AD3}" xr6:coauthVersionLast="47" xr6:coauthVersionMax="47" xr10:uidLastSave="{00000000-0000-0000-0000-000000000000}"/>
  <bookViews>
    <workbookView xWindow="-110" yWindow="-110" windowWidth="19420" windowHeight="10300" tabRatio="710" xr2:uid="{F0DF5F30-1D16-4366-A88E-056C82469730}"/>
  </bookViews>
  <sheets>
    <sheet name="○月（広域利用施設等記入例）" sheetId="19" r:id="rId1"/>
    <sheet name="面談記録シート" sheetId="44" r:id="rId2"/>
    <sheet name="４月" sheetId="21" r:id="rId3"/>
    <sheet name="５月" sheetId="33" r:id="rId4"/>
    <sheet name="６月" sheetId="34" r:id="rId5"/>
    <sheet name="７月" sheetId="35" r:id="rId6"/>
    <sheet name="８月" sheetId="36" r:id="rId7"/>
    <sheet name="９月" sheetId="37" r:id="rId8"/>
    <sheet name="10月" sheetId="38" r:id="rId9"/>
    <sheet name="11月" sheetId="39" r:id="rId10"/>
    <sheet name="12月" sheetId="40" r:id="rId11"/>
    <sheet name="１月" sheetId="41" r:id="rId12"/>
    <sheet name="２月" sheetId="42" r:id="rId13"/>
    <sheet name="３月" sheetId="43" r:id="rId14"/>
    <sheet name="データ入力" sheetId="20" state="hidden" r:id="rId15"/>
  </sheets>
  <definedNames>
    <definedName name="_xlnm.Print_Area" localSheetId="0">'○月（広域利用施設等記入例）'!$A$1:$AC$116</definedName>
    <definedName name="_xlnm.Print_Area" localSheetId="8">'10月'!$A$1:$AC$273</definedName>
    <definedName name="_xlnm.Print_Area" localSheetId="9">'11月'!$A$1:$AC$273</definedName>
    <definedName name="_xlnm.Print_Area" localSheetId="10">'12月'!$A$1:$AC$273</definedName>
    <definedName name="_xlnm.Print_Area" localSheetId="11">'１月'!$A$1:$AC$273</definedName>
    <definedName name="_xlnm.Print_Area" localSheetId="12">'２月'!$A$1:$AC$273</definedName>
    <definedName name="_xlnm.Print_Area" localSheetId="13">'３月'!$A$1:$AC$273</definedName>
    <definedName name="_xlnm.Print_Area" localSheetId="2">'４月'!$A$1:$AC$273</definedName>
    <definedName name="_xlnm.Print_Area" localSheetId="3">'５月'!$A$1:$AC$273</definedName>
    <definedName name="_xlnm.Print_Area" localSheetId="4">'６月'!$A$1:$AC$273</definedName>
    <definedName name="_xlnm.Print_Area" localSheetId="5">'７月'!$A$1:$AC$273</definedName>
    <definedName name="_xlnm.Print_Area" localSheetId="6">'８月'!$A$1:$AC$273</definedName>
    <definedName name="_xlnm.Print_Area" localSheetId="7">'９月'!$A$1:$AC$273</definedName>
    <definedName name="_xlnm.Print_Area" localSheetId="1">面談記録シート!$A$1:$K$26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270" i="43" l="1"/>
  <c r="L242" i="43"/>
  <c r="L243" i="43"/>
  <c r="L244" i="43"/>
  <c r="L245" i="43"/>
  <c r="L246" i="43"/>
  <c r="L247" i="43"/>
  <c r="L248" i="43"/>
  <c r="L249" i="43"/>
  <c r="L250" i="43"/>
  <c r="L251" i="43"/>
  <c r="L252" i="43"/>
  <c r="L253" i="43"/>
  <c r="L254" i="43"/>
  <c r="L255" i="43"/>
  <c r="L256" i="43"/>
  <c r="L257" i="43"/>
  <c r="L258" i="43"/>
  <c r="L259" i="43"/>
  <c r="L260" i="43"/>
  <c r="L261" i="43"/>
  <c r="L262" i="43"/>
  <c r="L263" i="43"/>
  <c r="L264" i="43"/>
  <c r="L265" i="43"/>
  <c r="L266" i="43"/>
  <c r="L267" i="43"/>
  <c r="L268" i="43"/>
  <c r="L269" i="43"/>
  <c r="L241" i="43"/>
  <c r="L240" i="43"/>
  <c r="L231" i="43"/>
  <c r="L203" i="43"/>
  <c r="L204" i="43"/>
  <c r="L205" i="43"/>
  <c r="L206" i="43"/>
  <c r="L207" i="43"/>
  <c r="L208" i="43"/>
  <c r="L209" i="43"/>
  <c r="L210" i="43"/>
  <c r="L211" i="43"/>
  <c r="L212" i="43"/>
  <c r="L213" i="43"/>
  <c r="L214" i="43"/>
  <c r="L215" i="43"/>
  <c r="L216" i="43"/>
  <c r="L217" i="43"/>
  <c r="L218" i="43"/>
  <c r="L219" i="43"/>
  <c r="L220" i="43"/>
  <c r="L221" i="43"/>
  <c r="L222" i="43"/>
  <c r="L223" i="43"/>
  <c r="L224" i="43"/>
  <c r="L225" i="43"/>
  <c r="L226" i="43"/>
  <c r="L227" i="43"/>
  <c r="L228" i="43"/>
  <c r="L229" i="43"/>
  <c r="L230" i="43"/>
  <c r="L202" i="43"/>
  <c r="L201" i="43"/>
  <c r="L192" i="43"/>
  <c r="L164" i="43"/>
  <c r="L165" i="43"/>
  <c r="L166" i="43"/>
  <c r="L167" i="43"/>
  <c r="L168" i="43"/>
  <c r="L169" i="43"/>
  <c r="L170" i="43"/>
  <c r="L171" i="43"/>
  <c r="L172" i="43"/>
  <c r="L173" i="43"/>
  <c r="L174" i="43"/>
  <c r="L175" i="43"/>
  <c r="L176" i="43"/>
  <c r="L177" i="43"/>
  <c r="L178" i="43"/>
  <c r="L179" i="43"/>
  <c r="L180" i="43"/>
  <c r="L181" i="43"/>
  <c r="L182" i="43"/>
  <c r="L183" i="43"/>
  <c r="L184" i="43"/>
  <c r="L185" i="43"/>
  <c r="L186" i="43"/>
  <c r="L187" i="43"/>
  <c r="L188" i="43"/>
  <c r="L189" i="43"/>
  <c r="L190" i="43"/>
  <c r="L191" i="43"/>
  <c r="L163" i="43"/>
  <c r="L162" i="43"/>
  <c r="L153" i="43"/>
  <c r="L125" i="43"/>
  <c r="L126" i="43"/>
  <c r="L127" i="43"/>
  <c r="L128" i="43"/>
  <c r="L129" i="43"/>
  <c r="L130" i="43"/>
  <c r="L131" i="43"/>
  <c r="L132" i="43"/>
  <c r="L133" i="43"/>
  <c r="L134" i="43"/>
  <c r="L135" i="43"/>
  <c r="L136" i="43"/>
  <c r="L137" i="43"/>
  <c r="L138" i="43"/>
  <c r="L139" i="43"/>
  <c r="L140" i="43"/>
  <c r="L141" i="43"/>
  <c r="L142" i="43"/>
  <c r="L143" i="43"/>
  <c r="L144" i="43"/>
  <c r="L145" i="43"/>
  <c r="L146" i="43"/>
  <c r="L147" i="43"/>
  <c r="L148" i="43"/>
  <c r="L149" i="43"/>
  <c r="L150" i="43"/>
  <c r="L151" i="43"/>
  <c r="L152" i="43"/>
  <c r="L124" i="43"/>
  <c r="L123" i="43"/>
  <c r="L114" i="43"/>
  <c r="L86" i="43"/>
  <c r="L87" i="43"/>
  <c r="L88" i="43"/>
  <c r="L89" i="43"/>
  <c r="L90" i="43"/>
  <c r="L91" i="43"/>
  <c r="L92" i="43"/>
  <c r="L93" i="43"/>
  <c r="L94" i="43"/>
  <c r="L95" i="43"/>
  <c r="L96" i="43"/>
  <c r="L97" i="43"/>
  <c r="L98" i="43"/>
  <c r="L99" i="43"/>
  <c r="L100" i="43"/>
  <c r="L101" i="43"/>
  <c r="L102" i="43"/>
  <c r="L103" i="43"/>
  <c r="L104" i="43"/>
  <c r="L105" i="43"/>
  <c r="L106" i="43"/>
  <c r="L107" i="43"/>
  <c r="L108" i="43"/>
  <c r="L109" i="43"/>
  <c r="L110" i="43"/>
  <c r="L111" i="43"/>
  <c r="L112" i="43"/>
  <c r="L113" i="43"/>
  <c r="L85" i="43"/>
  <c r="L84" i="43"/>
  <c r="L75" i="43"/>
  <c r="L47" i="43"/>
  <c r="L48" i="43"/>
  <c r="L49" i="43"/>
  <c r="L50" i="43"/>
  <c r="L51" i="43"/>
  <c r="L52" i="43"/>
  <c r="L53" i="43"/>
  <c r="L54" i="43"/>
  <c r="L55" i="43"/>
  <c r="L56" i="43"/>
  <c r="L57" i="43"/>
  <c r="L58" i="43"/>
  <c r="L59" i="43"/>
  <c r="L60" i="43"/>
  <c r="L61" i="43"/>
  <c r="L62" i="43"/>
  <c r="L63" i="43"/>
  <c r="L64" i="43"/>
  <c r="L65" i="43"/>
  <c r="L66" i="43"/>
  <c r="L67" i="43"/>
  <c r="L68" i="43"/>
  <c r="L69" i="43"/>
  <c r="L70" i="43"/>
  <c r="L71" i="43"/>
  <c r="L72" i="43"/>
  <c r="L73" i="43"/>
  <c r="L74" i="43"/>
  <c r="L46" i="43"/>
  <c r="L45" i="43"/>
  <c r="L270" i="42"/>
  <c r="L242" i="42"/>
  <c r="L243" i="42"/>
  <c r="L244" i="42"/>
  <c r="L245" i="42"/>
  <c r="L246" i="42"/>
  <c r="L247" i="42"/>
  <c r="L248" i="42"/>
  <c r="L249" i="42"/>
  <c r="L250" i="42"/>
  <c r="L251" i="42"/>
  <c r="L252" i="42"/>
  <c r="L253" i="42"/>
  <c r="L254" i="42"/>
  <c r="L255" i="42"/>
  <c r="L256" i="42"/>
  <c r="L257" i="42"/>
  <c r="L258" i="42"/>
  <c r="L259" i="42"/>
  <c r="L260" i="42"/>
  <c r="L261" i="42"/>
  <c r="L262" i="42"/>
  <c r="L263" i="42"/>
  <c r="L264" i="42"/>
  <c r="L265" i="42"/>
  <c r="L266" i="42"/>
  <c r="L267" i="42"/>
  <c r="L268" i="42"/>
  <c r="L269" i="42"/>
  <c r="L241" i="42"/>
  <c r="L240" i="42"/>
  <c r="L231" i="42"/>
  <c r="L203" i="42"/>
  <c r="L204" i="42"/>
  <c r="L205" i="42"/>
  <c r="L206" i="42"/>
  <c r="L207" i="42"/>
  <c r="L208" i="42"/>
  <c r="L209" i="42"/>
  <c r="L210" i="42"/>
  <c r="L211" i="42"/>
  <c r="L212" i="42"/>
  <c r="L213" i="42"/>
  <c r="L214" i="42"/>
  <c r="L215" i="42"/>
  <c r="L216" i="42"/>
  <c r="L217" i="42"/>
  <c r="L218" i="42"/>
  <c r="L219" i="42"/>
  <c r="L220" i="42"/>
  <c r="L221" i="42"/>
  <c r="L222" i="42"/>
  <c r="L223" i="42"/>
  <c r="L224" i="42"/>
  <c r="L225" i="42"/>
  <c r="L226" i="42"/>
  <c r="L227" i="42"/>
  <c r="L228" i="42"/>
  <c r="L229" i="42"/>
  <c r="L230" i="42"/>
  <c r="L202" i="42"/>
  <c r="L201" i="42"/>
  <c r="L192" i="42"/>
  <c r="L164" i="42"/>
  <c r="L165" i="42"/>
  <c r="L166" i="42"/>
  <c r="L167" i="42"/>
  <c r="L168" i="42"/>
  <c r="L169" i="42"/>
  <c r="L170" i="42"/>
  <c r="L171" i="42"/>
  <c r="L172" i="42"/>
  <c r="L173" i="42"/>
  <c r="L174" i="42"/>
  <c r="L175" i="42"/>
  <c r="L176" i="42"/>
  <c r="L177" i="42"/>
  <c r="L178" i="42"/>
  <c r="L179" i="42"/>
  <c r="L180" i="42"/>
  <c r="L181" i="42"/>
  <c r="L182" i="42"/>
  <c r="L183" i="42"/>
  <c r="L184" i="42"/>
  <c r="L185" i="42"/>
  <c r="L186" i="42"/>
  <c r="L187" i="42"/>
  <c r="L188" i="42"/>
  <c r="L189" i="42"/>
  <c r="L190" i="42"/>
  <c r="L191" i="42"/>
  <c r="L163" i="42"/>
  <c r="L162" i="42"/>
  <c r="L153" i="42"/>
  <c r="L125" i="42"/>
  <c r="L126" i="42"/>
  <c r="L127" i="42"/>
  <c r="L128" i="42"/>
  <c r="L129" i="42"/>
  <c r="L130" i="42"/>
  <c r="L131" i="42"/>
  <c r="L132" i="42"/>
  <c r="L133" i="42"/>
  <c r="L134" i="42"/>
  <c r="L135" i="42"/>
  <c r="L136" i="42"/>
  <c r="L137" i="42"/>
  <c r="L138" i="42"/>
  <c r="L139" i="42"/>
  <c r="L140" i="42"/>
  <c r="L141" i="42"/>
  <c r="L142" i="42"/>
  <c r="L143" i="42"/>
  <c r="L144" i="42"/>
  <c r="L145" i="42"/>
  <c r="L146" i="42"/>
  <c r="L147" i="42"/>
  <c r="L148" i="42"/>
  <c r="L149" i="42"/>
  <c r="L150" i="42"/>
  <c r="L151" i="42"/>
  <c r="L152" i="42"/>
  <c r="L124" i="42"/>
  <c r="L123" i="42"/>
  <c r="L84" i="42"/>
  <c r="L114" i="42"/>
  <c r="L86" i="42"/>
  <c r="L87" i="42"/>
  <c r="L88" i="42"/>
  <c r="L89" i="42"/>
  <c r="L90" i="42"/>
  <c r="L91" i="42"/>
  <c r="L92" i="42"/>
  <c r="L93" i="42"/>
  <c r="L94" i="42"/>
  <c r="L95" i="42"/>
  <c r="L96" i="42"/>
  <c r="L97" i="42"/>
  <c r="L98" i="42"/>
  <c r="L99" i="42"/>
  <c r="L100" i="42"/>
  <c r="L101" i="42"/>
  <c r="L102" i="42"/>
  <c r="L103" i="42"/>
  <c r="L104" i="42"/>
  <c r="L105" i="42"/>
  <c r="L106" i="42"/>
  <c r="L107" i="42"/>
  <c r="L108" i="42"/>
  <c r="L109" i="42"/>
  <c r="L110" i="42"/>
  <c r="L111" i="42"/>
  <c r="L112" i="42"/>
  <c r="L113" i="42"/>
  <c r="L85" i="42"/>
  <c r="L75" i="42"/>
  <c r="L47" i="42"/>
  <c r="L48" i="42"/>
  <c r="L49" i="42"/>
  <c r="L50" i="42"/>
  <c r="L51" i="42"/>
  <c r="L52" i="42"/>
  <c r="L53" i="42"/>
  <c r="L54" i="42"/>
  <c r="L55" i="42"/>
  <c r="L56" i="42"/>
  <c r="L57" i="42"/>
  <c r="L58" i="42"/>
  <c r="L59" i="42"/>
  <c r="L60" i="42"/>
  <c r="L61" i="42"/>
  <c r="L62" i="42"/>
  <c r="L63" i="42"/>
  <c r="L64" i="42"/>
  <c r="L65" i="42"/>
  <c r="L66" i="42"/>
  <c r="L67" i="42"/>
  <c r="L68" i="42"/>
  <c r="L69" i="42"/>
  <c r="L70" i="42"/>
  <c r="L71" i="42"/>
  <c r="L72" i="42"/>
  <c r="L73" i="42"/>
  <c r="L74" i="42"/>
  <c r="L46" i="42"/>
  <c r="L45" i="42"/>
  <c r="L270" i="41"/>
  <c r="L242" i="41"/>
  <c r="L243" i="41"/>
  <c r="L244" i="41"/>
  <c r="L245" i="41"/>
  <c r="L246" i="41"/>
  <c r="L247" i="41"/>
  <c r="L248" i="41"/>
  <c r="L249" i="41"/>
  <c r="L250" i="41"/>
  <c r="L251" i="41"/>
  <c r="L252" i="41"/>
  <c r="L253" i="41"/>
  <c r="L254" i="41"/>
  <c r="L255" i="41"/>
  <c r="L256" i="41"/>
  <c r="L257" i="41"/>
  <c r="L258" i="41"/>
  <c r="L259" i="41"/>
  <c r="L260" i="41"/>
  <c r="L261" i="41"/>
  <c r="L262" i="41"/>
  <c r="L263" i="41"/>
  <c r="L264" i="41"/>
  <c r="L265" i="41"/>
  <c r="L266" i="41"/>
  <c r="L267" i="41"/>
  <c r="L268" i="41"/>
  <c r="L269" i="41"/>
  <c r="L241" i="41"/>
  <c r="L240" i="41"/>
  <c r="L231" i="41"/>
  <c r="L203" i="41"/>
  <c r="L204" i="41"/>
  <c r="L205" i="41"/>
  <c r="L206" i="41"/>
  <c r="L207" i="41"/>
  <c r="L208" i="41"/>
  <c r="L209" i="41"/>
  <c r="L210" i="41"/>
  <c r="L211" i="41"/>
  <c r="L212" i="41"/>
  <c r="L213" i="41"/>
  <c r="L214" i="41"/>
  <c r="L215" i="41"/>
  <c r="L216" i="41"/>
  <c r="L217" i="41"/>
  <c r="L218" i="41"/>
  <c r="L219" i="41"/>
  <c r="L220" i="41"/>
  <c r="L221" i="41"/>
  <c r="L222" i="41"/>
  <c r="L223" i="41"/>
  <c r="L224" i="41"/>
  <c r="L225" i="41"/>
  <c r="L226" i="41"/>
  <c r="L227" i="41"/>
  <c r="L228" i="41"/>
  <c r="L229" i="41"/>
  <c r="L230" i="41"/>
  <c r="L202" i="41"/>
  <c r="L201" i="41"/>
  <c r="L192" i="41"/>
  <c r="L164" i="41"/>
  <c r="L165" i="41"/>
  <c r="L166" i="41"/>
  <c r="L167" i="41"/>
  <c r="L168" i="41"/>
  <c r="L169" i="41"/>
  <c r="L170" i="41"/>
  <c r="L171" i="41"/>
  <c r="L172" i="41"/>
  <c r="L173" i="41"/>
  <c r="L174" i="41"/>
  <c r="L175" i="41"/>
  <c r="L176" i="41"/>
  <c r="L177" i="41"/>
  <c r="L178" i="41"/>
  <c r="L179" i="41"/>
  <c r="L180" i="41"/>
  <c r="L181" i="41"/>
  <c r="L182" i="41"/>
  <c r="L183" i="41"/>
  <c r="L184" i="41"/>
  <c r="L185" i="41"/>
  <c r="L186" i="41"/>
  <c r="L187" i="41"/>
  <c r="L188" i="41"/>
  <c r="L189" i="41"/>
  <c r="L190" i="41"/>
  <c r="L191" i="41"/>
  <c r="L163" i="41"/>
  <c r="L162" i="41"/>
  <c r="L153" i="41"/>
  <c r="L125" i="41"/>
  <c r="L126" i="41"/>
  <c r="L127" i="41"/>
  <c r="L128" i="41"/>
  <c r="L129" i="41"/>
  <c r="L130" i="41"/>
  <c r="L131" i="41"/>
  <c r="L132" i="41"/>
  <c r="L133" i="41"/>
  <c r="L134" i="41"/>
  <c r="L135" i="41"/>
  <c r="L136" i="41"/>
  <c r="L137" i="41"/>
  <c r="L138" i="41"/>
  <c r="L139" i="41"/>
  <c r="L140" i="41"/>
  <c r="L141" i="41"/>
  <c r="L142" i="41"/>
  <c r="L143" i="41"/>
  <c r="L144" i="41"/>
  <c r="L145" i="41"/>
  <c r="L146" i="41"/>
  <c r="L147" i="41"/>
  <c r="L148" i="41"/>
  <c r="L149" i="41"/>
  <c r="L150" i="41"/>
  <c r="L151" i="41"/>
  <c r="L152" i="41"/>
  <c r="L124" i="41"/>
  <c r="L123" i="41"/>
  <c r="L114" i="41"/>
  <c r="L86" i="41"/>
  <c r="L87" i="41"/>
  <c r="L88" i="41"/>
  <c r="L89" i="41"/>
  <c r="L90" i="41"/>
  <c r="L91" i="41"/>
  <c r="L92" i="41"/>
  <c r="L93" i="41"/>
  <c r="L94" i="41"/>
  <c r="L95" i="41"/>
  <c r="L96" i="41"/>
  <c r="L97" i="41"/>
  <c r="L98" i="41"/>
  <c r="L99" i="41"/>
  <c r="L100" i="41"/>
  <c r="L101" i="41"/>
  <c r="L102" i="41"/>
  <c r="L103" i="41"/>
  <c r="L104" i="41"/>
  <c r="L105" i="41"/>
  <c r="L106" i="41"/>
  <c r="L107" i="41"/>
  <c r="L108" i="41"/>
  <c r="L109" i="41"/>
  <c r="L110" i="41"/>
  <c r="L111" i="41"/>
  <c r="L112" i="41"/>
  <c r="L113" i="41"/>
  <c r="L85" i="41"/>
  <c r="L84" i="41"/>
  <c r="L75" i="41"/>
  <c r="L47" i="41"/>
  <c r="L48" i="41"/>
  <c r="L49" i="41"/>
  <c r="L50" i="41"/>
  <c r="L51" i="41"/>
  <c r="L52" i="41"/>
  <c r="L53" i="41"/>
  <c r="L54" i="41"/>
  <c r="L55" i="41"/>
  <c r="L56" i="41"/>
  <c r="L57" i="41"/>
  <c r="L58" i="41"/>
  <c r="L59" i="41"/>
  <c r="L60" i="41"/>
  <c r="L61" i="41"/>
  <c r="L62" i="41"/>
  <c r="L63" i="41"/>
  <c r="L64" i="41"/>
  <c r="L65" i="41"/>
  <c r="L66" i="41"/>
  <c r="L67" i="41"/>
  <c r="L68" i="41"/>
  <c r="L69" i="41"/>
  <c r="L70" i="41"/>
  <c r="L71" i="41"/>
  <c r="L72" i="41"/>
  <c r="L73" i="41"/>
  <c r="L74" i="41"/>
  <c r="L46" i="41"/>
  <c r="L45" i="41"/>
  <c r="L270" i="40"/>
  <c r="L243" i="40"/>
  <c r="L242" i="40"/>
  <c r="L244" i="40"/>
  <c r="L245" i="40"/>
  <c r="L246" i="40"/>
  <c r="L247" i="40"/>
  <c r="L248" i="40"/>
  <c r="L249" i="40"/>
  <c r="L250" i="40"/>
  <c r="L251" i="40"/>
  <c r="L252" i="40"/>
  <c r="L253" i="40"/>
  <c r="L254" i="40"/>
  <c r="L255" i="40"/>
  <c r="L256" i="40"/>
  <c r="L257" i="40"/>
  <c r="L258" i="40"/>
  <c r="L259" i="40"/>
  <c r="L260" i="40"/>
  <c r="L261" i="40"/>
  <c r="L262" i="40"/>
  <c r="L263" i="40"/>
  <c r="L264" i="40"/>
  <c r="L265" i="40"/>
  <c r="L266" i="40"/>
  <c r="L267" i="40"/>
  <c r="L268" i="40"/>
  <c r="L269" i="40"/>
  <c r="L241" i="40"/>
  <c r="L240" i="40"/>
  <c r="L231" i="40"/>
  <c r="L203" i="40"/>
  <c r="L204" i="40"/>
  <c r="L205" i="40"/>
  <c r="L206" i="40"/>
  <c r="L207" i="40"/>
  <c r="L208" i="40"/>
  <c r="L209" i="40"/>
  <c r="L210" i="40"/>
  <c r="L211" i="40"/>
  <c r="L212" i="40"/>
  <c r="L213" i="40"/>
  <c r="L214" i="40"/>
  <c r="L215" i="40"/>
  <c r="L216" i="40"/>
  <c r="L217" i="40"/>
  <c r="L218" i="40"/>
  <c r="L219" i="40"/>
  <c r="L220" i="40"/>
  <c r="L221" i="40"/>
  <c r="L222" i="40"/>
  <c r="L223" i="40"/>
  <c r="L224" i="40"/>
  <c r="L225" i="40"/>
  <c r="L226" i="40"/>
  <c r="L227" i="40"/>
  <c r="L228" i="40"/>
  <c r="L229" i="40"/>
  <c r="L230" i="40"/>
  <c r="L202" i="40"/>
  <c r="L201" i="40"/>
  <c r="L192" i="40"/>
  <c r="L164" i="40"/>
  <c r="L165" i="40"/>
  <c r="L166" i="40"/>
  <c r="L167" i="40"/>
  <c r="L168" i="40"/>
  <c r="L169" i="40"/>
  <c r="L170" i="40"/>
  <c r="L171" i="40"/>
  <c r="L172" i="40"/>
  <c r="L173" i="40"/>
  <c r="L174" i="40"/>
  <c r="L175" i="40"/>
  <c r="L176" i="40"/>
  <c r="L177" i="40"/>
  <c r="L178" i="40"/>
  <c r="L179" i="40"/>
  <c r="L180" i="40"/>
  <c r="L181" i="40"/>
  <c r="L182" i="40"/>
  <c r="L183" i="40"/>
  <c r="L184" i="40"/>
  <c r="L185" i="40"/>
  <c r="L186" i="40"/>
  <c r="L187" i="40"/>
  <c r="L188" i="40"/>
  <c r="L189" i="40"/>
  <c r="L190" i="40"/>
  <c r="L191" i="40"/>
  <c r="L163" i="40"/>
  <c r="L162" i="40"/>
  <c r="L124" i="40"/>
  <c r="L123" i="40"/>
  <c r="L153" i="40"/>
  <c r="L125" i="40"/>
  <c r="L126" i="40"/>
  <c r="L127" i="40"/>
  <c r="L128" i="40"/>
  <c r="L129" i="40"/>
  <c r="L130" i="40"/>
  <c r="L131" i="40"/>
  <c r="L132" i="40"/>
  <c r="L133" i="40"/>
  <c r="L134" i="40"/>
  <c r="L135" i="40"/>
  <c r="L136" i="40"/>
  <c r="L137" i="40"/>
  <c r="L138" i="40"/>
  <c r="L139" i="40"/>
  <c r="L140" i="40"/>
  <c r="L141" i="40"/>
  <c r="L142" i="40"/>
  <c r="L143" i="40"/>
  <c r="L144" i="40"/>
  <c r="L145" i="40"/>
  <c r="L146" i="40"/>
  <c r="L147" i="40"/>
  <c r="L148" i="40"/>
  <c r="L149" i="40"/>
  <c r="L150" i="40"/>
  <c r="L151" i="40"/>
  <c r="L152" i="40"/>
  <c r="L114" i="40"/>
  <c r="L86" i="40"/>
  <c r="L87" i="40"/>
  <c r="L88" i="40"/>
  <c r="L89" i="40"/>
  <c r="L90" i="40"/>
  <c r="L91" i="40"/>
  <c r="L92" i="40"/>
  <c r="L93" i="40"/>
  <c r="L94" i="40"/>
  <c r="L95" i="40"/>
  <c r="L96" i="40"/>
  <c r="L97" i="40"/>
  <c r="L98" i="40"/>
  <c r="L99" i="40"/>
  <c r="L100" i="40"/>
  <c r="L101" i="40"/>
  <c r="L102" i="40"/>
  <c r="L103" i="40"/>
  <c r="L104" i="40"/>
  <c r="L105" i="40"/>
  <c r="L106" i="40"/>
  <c r="L107" i="40"/>
  <c r="L108" i="40"/>
  <c r="L109" i="40"/>
  <c r="L110" i="40"/>
  <c r="L111" i="40"/>
  <c r="L112" i="40"/>
  <c r="L113" i="40"/>
  <c r="L85" i="40"/>
  <c r="L84" i="40"/>
  <c r="L75" i="40"/>
  <c r="L47" i="40"/>
  <c r="L48" i="40"/>
  <c r="L49" i="40"/>
  <c r="L50" i="40"/>
  <c r="L51" i="40"/>
  <c r="L52" i="40"/>
  <c r="L53" i="40"/>
  <c r="L54" i="40"/>
  <c r="L55" i="40"/>
  <c r="L56" i="40"/>
  <c r="L57" i="40"/>
  <c r="L58" i="40"/>
  <c r="L59" i="40"/>
  <c r="L60" i="40"/>
  <c r="L61" i="40"/>
  <c r="L62" i="40"/>
  <c r="L63" i="40"/>
  <c r="L64" i="40"/>
  <c r="L65" i="40"/>
  <c r="L66" i="40"/>
  <c r="L67" i="40"/>
  <c r="L68" i="40"/>
  <c r="L69" i="40"/>
  <c r="L70" i="40"/>
  <c r="L71" i="40"/>
  <c r="L72" i="40"/>
  <c r="L73" i="40"/>
  <c r="L74" i="40"/>
  <c r="L46" i="40"/>
  <c r="L45" i="40"/>
  <c r="L270" i="39"/>
  <c r="L242" i="39"/>
  <c r="L243" i="39"/>
  <c r="L244" i="39"/>
  <c r="L245" i="39"/>
  <c r="L246" i="39"/>
  <c r="L247" i="39"/>
  <c r="L248" i="39"/>
  <c r="L249" i="39"/>
  <c r="L250" i="39"/>
  <c r="L251" i="39"/>
  <c r="L252" i="39"/>
  <c r="L253" i="39"/>
  <c r="L254" i="39"/>
  <c r="L255" i="39"/>
  <c r="L256" i="39"/>
  <c r="L257" i="39"/>
  <c r="L258" i="39"/>
  <c r="L259" i="39"/>
  <c r="L260" i="39"/>
  <c r="L261" i="39"/>
  <c r="L262" i="39"/>
  <c r="L263" i="39"/>
  <c r="L264" i="39"/>
  <c r="L265" i="39"/>
  <c r="L266" i="39"/>
  <c r="L267" i="39"/>
  <c r="L268" i="39"/>
  <c r="L269" i="39"/>
  <c r="L241" i="39"/>
  <c r="L240" i="39"/>
  <c r="L231" i="39"/>
  <c r="L203" i="39"/>
  <c r="L204" i="39"/>
  <c r="L205" i="39"/>
  <c r="L206" i="39"/>
  <c r="L207" i="39"/>
  <c r="L208" i="39"/>
  <c r="L209" i="39"/>
  <c r="L210" i="39"/>
  <c r="L211" i="39"/>
  <c r="L212" i="39"/>
  <c r="L213" i="39"/>
  <c r="L214" i="39"/>
  <c r="L215" i="39"/>
  <c r="L216" i="39"/>
  <c r="L217" i="39"/>
  <c r="L218" i="39"/>
  <c r="L219" i="39"/>
  <c r="L220" i="39"/>
  <c r="L221" i="39"/>
  <c r="L222" i="39"/>
  <c r="L223" i="39"/>
  <c r="L224" i="39"/>
  <c r="L225" i="39"/>
  <c r="L226" i="39"/>
  <c r="L227" i="39"/>
  <c r="L228" i="39"/>
  <c r="L229" i="39"/>
  <c r="L230" i="39"/>
  <c r="L202" i="39"/>
  <c r="L201" i="39"/>
  <c r="L192" i="39"/>
  <c r="L164" i="39"/>
  <c r="L165" i="39"/>
  <c r="L166" i="39"/>
  <c r="L167" i="39"/>
  <c r="L168" i="39"/>
  <c r="L169" i="39"/>
  <c r="L170" i="39"/>
  <c r="L171" i="39"/>
  <c r="L172" i="39"/>
  <c r="L173" i="39"/>
  <c r="L174" i="39"/>
  <c r="L175" i="39"/>
  <c r="L176" i="39"/>
  <c r="L177" i="39"/>
  <c r="L178" i="39"/>
  <c r="L179" i="39"/>
  <c r="L180" i="39"/>
  <c r="L181" i="39"/>
  <c r="L182" i="39"/>
  <c r="L183" i="39"/>
  <c r="L184" i="39"/>
  <c r="L185" i="39"/>
  <c r="L186" i="39"/>
  <c r="L187" i="39"/>
  <c r="L188" i="39"/>
  <c r="L189" i="39"/>
  <c r="L190" i="39"/>
  <c r="L191" i="39"/>
  <c r="L163" i="39"/>
  <c r="L162" i="39"/>
  <c r="L153" i="39"/>
  <c r="L125" i="39"/>
  <c r="L126" i="39"/>
  <c r="L127" i="39"/>
  <c r="L128" i="39"/>
  <c r="L129" i="39"/>
  <c r="L130" i="39"/>
  <c r="L131" i="39"/>
  <c r="L132" i="39"/>
  <c r="L133" i="39"/>
  <c r="L134" i="39"/>
  <c r="L135" i="39"/>
  <c r="L136" i="39"/>
  <c r="L137" i="39"/>
  <c r="L138" i="39"/>
  <c r="L139" i="39"/>
  <c r="L140" i="39"/>
  <c r="L141" i="39"/>
  <c r="L142" i="39"/>
  <c r="L143" i="39"/>
  <c r="L144" i="39"/>
  <c r="L145" i="39"/>
  <c r="L146" i="39"/>
  <c r="L147" i="39"/>
  <c r="L148" i="39"/>
  <c r="L149" i="39"/>
  <c r="L150" i="39"/>
  <c r="L151" i="39"/>
  <c r="L152" i="39"/>
  <c r="L124" i="39"/>
  <c r="L123" i="39"/>
  <c r="L114" i="39"/>
  <c r="L86" i="39"/>
  <c r="L87" i="39"/>
  <c r="L88" i="39"/>
  <c r="L89" i="39"/>
  <c r="L90" i="39"/>
  <c r="L91" i="39"/>
  <c r="L92" i="39"/>
  <c r="L93" i="39"/>
  <c r="L94" i="39"/>
  <c r="L95" i="39"/>
  <c r="L96" i="39"/>
  <c r="L97" i="39"/>
  <c r="L98" i="39"/>
  <c r="L99" i="39"/>
  <c r="L100" i="39"/>
  <c r="L101" i="39"/>
  <c r="L102" i="39"/>
  <c r="L103" i="39"/>
  <c r="L104" i="39"/>
  <c r="L105" i="39"/>
  <c r="L106" i="39"/>
  <c r="L107" i="39"/>
  <c r="L108" i="39"/>
  <c r="L109" i="39"/>
  <c r="L110" i="39"/>
  <c r="L111" i="39"/>
  <c r="L112" i="39"/>
  <c r="L113" i="39"/>
  <c r="L85" i="39"/>
  <c r="L84" i="39"/>
  <c r="L75" i="39"/>
  <c r="L47" i="39"/>
  <c r="L48" i="39"/>
  <c r="L49" i="39"/>
  <c r="L50" i="39"/>
  <c r="L51" i="39"/>
  <c r="L52" i="39"/>
  <c r="L53" i="39"/>
  <c r="L54" i="39"/>
  <c r="L55" i="39"/>
  <c r="L56" i="39"/>
  <c r="L57" i="39"/>
  <c r="L58" i="39"/>
  <c r="L59" i="39"/>
  <c r="L60" i="39"/>
  <c r="L61" i="39"/>
  <c r="L62" i="39"/>
  <c r="L63" i="39"/>
  <c r="L64" i="39"/>
  <c r="L65" i="39"/>
  <c r="L66" i="39"/>
  <c r="L67" i="39"/>
  <c r="L68" i="39"/>
  <c r="L69" i="39"/>
  <c r="L70" i="39"/>
  <c r="L71" i="39"/>
  <c r="L72" i="39"/>
  <c r="L73" i="39"/>
  <c r="L74" i="39"/>
  <c r="L46" i="39"/>
  <c r="L45" i="39"/>
  <c r="L270" i="38"/>
  <c r="L242" i="38"/>
  <c r="L243" i="38"/>
  <c r="L244" i="38"/>
  <c r="L245" i="38"/>
  <c r="L246" i="38"/>
  <c r="L247" i="38"/>
  <c r="L248" i="38"/>
  <c r="L249" i="38"/>
  <c r="L250" i="38"/>
  <c r="L251" i="38"/>
  <c r="L252" i="38"/>
  <c r="L253" i="38"/>
  <c r="L254" i="38"/>
  <c r="L255" i="38"/>
  <c r="L256" i="38"/>
  <c r="L257" i="38"/>
  <c r="L258" i="38"/>
  <c r="L259" i="38"/>
  <c r="L260" i="38"/>
  <c r="L261" i="38"/>
  <c r="L262" i="38"/>
  <c r="L263" i="38"/>
  <c r="L264" i="38"/>
  <c r="L265" i="38"/>
  <c r="L266" i="38"/>
  <c r="L267" i="38"/>
  <c r="L268" i="38"/>
  <c r="L269" i="38"/>
  <c r="L241" i="38"/>
  <c r="L240" i="38"/>
  <c r="L231" i="38"/>
  <c r="L203" i="38"/>
  <c r="L204" i="38"/>
  <c r="L205" i="38"/>
  <c r="L206" i="38"/>
  <c r="L207" i="38"/>
  <c r="L208" i="38"/>
  <c r="L209" i="38"/>
  <c r="L210" i="38"/>
  <c r="L211" i="38"/>
  <c r="L212" i="38"/>
  <c r="L213" i="38"/>
  <c r="L214" i="38"/>
  <c r="L215" i="38"/>
  <c r="L216" i="38"/>
  <c r="L217" i="38"/>
  <c r="L218" i="38"/>
  <c r="L219" i="38"/>
  <c r="L220" i="38"/>
  <c r="L221" i="38"/>
  <c r="L222" i="38"/>
  <c r="L223" i="38"/>
  <c r="L224" i="38"/>
  <c r="L225" i="38"/>
  <c r="L226" i="38"/>
  <c r="L227" i="38"/>
  <c r="L228" i="38"/>
  <c r="L229" i="38"/>
  <c r="L230" i="38"/>
  <c r="L202" i="38"/>
  <c r="L201" i="38"/>
  <c r="L192" i="38"/>
  <c r="L164" i="38"/>
  <c r="L165" i="38"/>
  <c r="L166" i="38"/>
  <c r="L167" i="38"/>
  <c r="L168" i="38"/>
  <c r="L169" i="38"/>
  <c r="L170" i="38"/>
  <c r="L171" i="38"/>
  <c r="L172" i="38"/>
  <c r="L173" i="38"/>
  <c r="L174" i="38"/>
  <c r="L175" i="38"/>
  <c r="L176" i="38"/>
  <c r="L177" i="38"/>
  <c r="L178" i="38"/>
  <c r="L179" i="38"/>
  <c r="L180" i="38"/>
  <c r="L181" i="38"/>
  <c r="L182" i="38"/>
  <c r="L183" i="38"/>
  <c r="L184" i="38"/>
  <c r="L185" i="38"/>
  <c r="L186" i="38"/>
  <c r="L187" i="38"/>
  <c r="L188" i="38"/>
  <c r="L189" i="38"/>
  <c r="L190" i="38"/>
  <c r="L191" i="38"/>
  <c r="L163" i="38"/>
  <c r="L162" i="38"/>
  <c r="L153" i="38"/>
  <c r="L125" i="38"/>
  <c r="L126" i="38"/>
  <c r="L127" i="38"/>
  <c r="L128" i="38"/>
  <c r="L129" i="38"/>
  <c r="L130" i="38"/>
  <c r="L131" i="38"/>
  <c r="L132" i="38"/>
  <c r="L133" i="38"/>
  <c r="L134" i="38"/>
  <c r="L135" i="38"/>
  <c r="L136" i="38"/>
  <c r="L137" i="38"/>
  <c r="L138" i="38"/>
  <c r="L139" i="38"/>
  <c r="L140" i="38"/>
  <c r="L141" i="38"/>
  <c r="L142" i="38"/>
  <c r="L143" i="38"/>
  <c r="L144" i="38"/>
  <c r="L145" i="38"/>
  <c r="L146" i="38"/>
  <c r="L147" i="38"/>
  <c r="L148" i="38"/>
  <c r="L149" i="38"/>
  <c r="L150" i="38"/>
  <c r="L151" i="38"/>
  <c r="L152" i="38"/>
  <c r="L124" i="38"/>
  <c r="L123" i="38"/>
  <c r="L86" i="38"/>
  <c r="L87" i="38"/>
  <c r="L88" i="38"/>
  <c r="L89" i="38"/>
  <c r="L90" i="38"/>
  <c r="L91" i="38"/>
  <c r="L92" i="38"/>
  <c r="L93" i="38"/>
  <c r="L94" i="38"/>
  <c r="L95" i="38"/>
  <c r="L96" i="38"/>
  <c r="L97" i="38"/>
  <c r="L98" i="38"/>
  <c r="L99" i="38"/>
  <c r="L100" i="38"/>
  <c r="L101" i="38"/>
  <c r="L102" i="38"/>
  <c r="L103" i="38"/>
  <c r="L104" i="38"/>
  <c r="L105" i="38"/>
  <c r="L106" i="38"/>
  <c r="L107" i="38"/>
  <c r="L108" i="38"/>
  <c r="L109" i="38"/>
  <c r="L110" i="38"/>
  <c r="L111" i="38"/>
  <c r="L112" i="38"/>
  <c r="L113" i="38"/>
  <c r="L85" i="38"/>
  <c r="L84" i="38"/>
  <c r="L75" i="38"/>
  <c r="L47" i="38"/>
  <c r="L48" i="38"/>
  <c r="L49" i="38"/>
  <c r="L50" i="38"/>
  <c r="L51" i="38"/>
  <c r="L52" i="38"/>
  <c r="L53" i="38"/>
  <c r="L54" i="38"/>
  <c r="L55" i="38"/>
  <c r="L56" i="38"/>
  <c r="L57" i="38"/>
  <c r="L58" i="38"/>
  <c r="L59" i="38"/>
  <c r="L60" i="38"/>
  <c r="L61" i="38"/>
  <c r="L62" i="38"/>
  <c r="L63" i="38"/>
  <c r="L64" i="38"/>
  <c r="L65" i="38"/>
  <c r="L66" i="38"/>
  <c r="L67" i="38"/>
  <c r="L68" i="38"/>
  <c r="L69" i="38"/>
  <c r="L70" i="38"/>
  <c r="L71" i="38"/>
  <c r="L72" i="38"/>
  <c r="L73" i="38"/>
  <c r="L74" i="38"/>
  <c r="L46" i="38"/>
  <c r="L45" i="38"/>
  <c r="L270" i="37"/>
  <c r="L242" i="37"/>
  <c r="L243" i="37"/>
  <c r="L244" i="37"/>
  <c r="L245" i="37"/>
  <c r="L246" i="37"/>
  <c r="L247" i="37"/>
  <c r="L248" i="37"/>
  <c r="L249" i="37"/>
  <c r="L250" i="37"/>
  <c r="L251" i="37"/>
  <c r="L252" i="37"/>
  <c r="L253" i="37"/>
  <c r="L254" i="37"/>
  <c r="L255" i="37"/>
  <c r="L256" i="37"/>
  <c r="L257" i="37"/>
  <c r="L258" i="37"/>
  <c r="L259" i="37"/>
  <c r="L260" i="37"/>
  <c r="L261" i="37"/>
  <c r="L262" i="37"/>
  <c r="L263" i="37"/>
  <c r="L264" i="37"/>
  <c r="L265" i="37"/>
  <c r="L266" i="37"/>
  <c r="L267" i="37"/>
  <c r="L268" i="37"/>
  <c r="L269" i="37"/>
  <c r="L241" i="37"/>
  <c r="L240" i="37"/>
  <c r="L231" i="37"/>
  <c r="L203" i="37"/>
  <c r="L204" i="37"/>
  <c r="L205" i="37"/>
  <c r="L206" i="37"/>
  <c r="L207" i="37"/>
  <c r="L208" i="37"/>
  <c r="L209" i="37"/>
  <c r="L210" i="37"/>
  <c r="L211" i="37"/>
  <c r="L212" i="37"/>
  <c r="L213" i="37"/>
  <c r="L214" i="37"/>
  <c r="L215" i="37"/>
  <c r="L216" i="37"/>
  <c r="L217" i="37"/>
  <c r="L218" i="37"/>
  <c r="L219" i="37"/>
  <c r="L220" i="37"/>
  <c r="L221" i="37"/>
  <c r="L222" i="37"/>
  <c r="L223" i="37"/>
  <c r="L224" i="37"/>
  <c r="L225" i="37"/>
  <c r="L226" i="37"/>
  <c r="L227" i="37"/>
  <c r="L228" i="37"/>
  <c r="L229" i="37"/>
  <c r="L230" i="37"/>
  <c r="L202" i="37"/>
  <c r="L201" i="37"/>
  <c r="L192" i="37"/>
  <c r="L164" i="37"/>
  <c r="L165" i="37"/>
  <c r="L166" i="37"/>
  <c r="L167" i="37"/>
  <c r="L168" i="37"/>
  <c r="L169" i="37"/>
  <c r="L170" i="37"/>
  <c r="L171" i="37"/>
  <c r="L172" i="37"/>
  <c r="L173" i="37"/>
  <c r="L174" i="37"/>
  <c r="L175" i="37"/>
  <c r="L176" i="37"/>
  <c r="L177" i="37"/>
  <c r="L178" i="37"/>
  <c r="L179" i="37"/>
  <c r="L180" i="37"/>
  <c r="L181" i="37"/>
  <c r="L182" i="37"/>
  <c r="L183" i="37"/>
  <c r="L184" i="37"/>
  <c r="L185" i="37"/>
  <c r="L186" i="37"/>
  <c r="L187" i="37"/>
  <c r="L188" i="37"/>
  <c r="L189" i="37"/>
  <c r="L190" i="37"/>
  <c r="L191" i="37"/>
  <c r="L163" i="37"/>
  <c r="L162" i="37"/>
  <c r="L153" i="37"/>
  <c r="L125" i="37"/>
  <c r="L126" i="37"/>
  <c r="L127" i="37"/>
  <c r="L128" i="37"/>
  <c r="L129" i="37"/>
  <c r="L130" i="37"/>
  <c r="L131" i="37"/>
  <c r="L132" i="37"/>
  <c r="L133" i="37"/>
  <c r="L134" i="37"/>
  <c r="L135" i="37"/>
  <c r="L136" i="37"/>
  <c r="L137" i="37"/>
  <c r="L138" i="37"/>
  <c r="L139" i="37"/>
  <c r="L140" i="37"/>
  <c r="L141" i="37"/>
  <c r="L142" i="37"/>
  <c r="L143" i="37"/>
  <c r="L144" i="37"/>
  <c r="L145" i="37"/>
  <c r="L146" i="37"/>
  <c r="L147" i="37"/>
  <c r="L148" i="37"/>
  <c r="L149" i="37"/>
  <c r="L150" i="37"/>
  <c r="L151" i="37"/>
  <c r="L152" i="37"/>
  <c r="L124" i="37"/>
  <c r="L123" i="37"/>
  <c r="L114" i="37"/>
  <c r="L86" i="37"/>
  <c r="L87" i="37"/>
  <c r="L88" i="37"/>
  <c r="L89" i="37"/>
  <c r="L90" i="37"/>
  <c r="L91" i="37"/>
  <c r="L92" i="37"/>
  <c r="L93" i="37"/>
  <c r="L94" i="37"/>
  <c r="L95" i="37"/>
  <c r="L96" i="37"/>
  <c r="L97" i="37"/>
  <c r="L98" i="37"/>
  <c r="L99" i="37"/>
  <c r="L100" i="37"/>
  <c r="L101" i="37"/>
  <c r="L102" i="37"/>
  <c r="L103" i="37"/>
  <c r="L104" i="37"/>
  <c r="L105" i="37"/>
  <c r="L106" i="37"/>
  <c r="L107" i="37"/>
  <c r="L108" i="37"/>
  <c r="L109" i="37"/>
  <c r="L110" i="37"/>
  <c r="L111" i="37"/>
  <c r="L112" i="37"/>
  <c r="L113" i="37"/>
  <c r="L85" i="37"/>
  <c r="L84" i="37"/>
  <c r="L75" i="37"/>
  <c r="L47" i="37"/>
  <c r="L48" i="37"/>
  <c r="L49" i="37"/>
  <c r="L50" i="37"/>
  <c r="L51" i="37"/>
  <c r="L52" i="37"/>
  <c r="L53" i="37"/>
  <c r="L54" i="37"/>
  <c r="L55" i="37"/>
  <c r="L56" i="37"/>
  <c r="L57" i="37"/>
  <c r="L58" i="37"/>
  <c r="L59" i="37"/>
  <c r="L60" i="37"/>
  <c r="L61" i="37"/>
  <c r="L62" i="37"/>
  <c r="L63" i="37"/>
  <c r="L64" i="37"/>
  <c r="L65" i="37"/>
  <c r="L66" i="37"/>
  <c r="L67" i="37"/>
  <c r="L68" i="37"/>
  <c r="L69" i="37"/>
  <c r="L70" i="37"/>
  <c r="L71" i="37"/>
  <c r="L72" i="37"/>
  <c r="L73" i="37"/>
  <c r="L74" i="37"/>
  <c r="L46" i="37"/>
  <c r="L45" i="37"/>
  <c r="L270" i="36"/>
  <c r="L242" i="36"/>
  <c r="L243" i="36"/>
  <c r="L244" i="36"/>
  <c r="L245" i="36"/>
  <c r="L246" i="36"/>
  <c r="L247" i="36"/>
  <c r="L248" i="36"/>
  <c r="L249" i="36"/>
  <c r="L250" i="36"/>
  <c r="L251" i="36"/>
  <c r="L252" i="36"/>
  <c r="L253" i="36"/>
  <c r="L254" i="36"/>
  <c r="L255" i="36"/>
  <c r="L256" i="36"/>
  <c r="L257" i="36"/>
  <c r="L258" i="36"/>
  <c r="L259" i="36"/>
  <c r="L260" i="36"/>
  <c r="L261" i="36"/>
  <c r="L262" i="36"/>
  <c r="L263" i="36"/>
  <c r="L264" i="36"/>
  <c r="L265" i="36"/>
  <c r="L266" i="36"/>
  <c r="L267" i="36"/>
  <c r="L268" i="36"/>
  <c r="L269" i="36"/>
  <c r="L241" i="36"/>
  <c r="L240" i="36"/>
  <c r="L231" i="36"/>
  <c r="L203" i="36"/>
  <c r="L204" i="36"/>
  <c r="L205" i="36"/>
  <c r="L206" i="36"/>
  <c r="L207" i="36"/>
  <c r="L208" i="36"/>
  <c r="L209" i="36"/>
  <c r="L210" i="36"/>
  <c r="L211" i="36"/>
  <c r="L212" i="36"/>
  <c r="L213" i="36"/>
  <c r="L214" i="36"/>
  <c r="L215" i="36"/>
  <c r="L216" i="36"/>
  <c r="L217" i="36"/>
  <c r="L218" i="36"/>
  <c r="L219" i="36"/>
  <c r="L220" i="36"/>
  <c r="L221" i="36"/>
  <c r="L222" i="36"/>
  <c r="L223" i="36"/>
  <c r="L224" i="36"/>
  <c r="L225" i="36"/>
  <c r="L226" i="36"/>
  <c r="L227" i="36"/>
  <c r="L228" i="36"/>
  <c r="L229" i="36"/>
  <c r="L230" i="36"/>
  <c r="L202" i="36"/>
  <c r="L201" i="36"/>
  <c r="L192" i="36"/>
  <c r="L164" i="36"/>
  <c r="L165" i="36"/>
  <c r="L166" i="36"/>
  <c r="L167" i="36"/>
  <c r="L168" i="36"/>
  <c r="L169" i="36"/>
  <c r="L170" i="36"/>
  <c r="L171" i="36"/>
  <c r="L172" i="36"/>
  <c r="L173" i="36"/>
  <c r="L174" i="36"/>
  <c r="L175" i="36"/>
  <c r="L176" i="36"/>
  <c r="L177" i="36"/>
  <c r="L178" i="36"/>
  <c r="L179" i="36"/>
  <c r="L180" i="36"/>
  <c r="L181" i="36"/>
  <c r="L182" i="36"/>
  <c r="L183" i="36"/>
  <c r="L184" i="36"/>
  <c r="L185" i="36"/>
  <c r="L186" i="36"/>
  <c r="L187" i="36"/>
  <c r="L188" i="36"/>
  <c r="L189" i="36"/>
  <c r="L190" i="36"/>
  <c r="L191" i="36"/>
  <c r="L163" i="36"/>
  <c r="L162" i="36"/>
  <c r="L153" i="36"/>
  <c r="L125" i="36"/>
  <c r="L126" i="36"/>
  <c r="L127" i="36"/>
  <c r="L128" i="36"/>
  <c r="L129" i="36"/>
  <c r="L130" i="36"/>
  <c r="L131" i="36"/>
  <c r="L132" i="36"/>
  <c r="L133" i="36"/>
  <c r="L134" i="36"/>
  <c r="L135" i="36"/>
  <c r="L136" i="36"/>
  <c r="L137" i="36"/>
  <c r="L138" i="36"/>
  <c r="L139" i="36"/>
  <c r="L140" i="36"/>
  <c r="L141" i="36"/>
  <c r="L142" i="36"/>
  <c r="L143" i="36"/>
  <c r="L144" i="36"/>
  <c r="L145" i="36"/>
  <c r="L146" i="36"/>
  <c r="L147" i="36"/>
  <c r="L148" i="36"/>
  <c r="L149" i="36"/>
  <c r="L150" i="36"/>
  <c r="L151" i="36"/>
  <c r="L152" i="36"/>
  <c r="L124" i="36"/>
  <c r="L123" i="36"/>
  <c r="L114" i="36"/>
  <c r="L86" i="36"/>
  <c r="L87" i="36"/>
  <c r="L88" i="36"/>
  <c r="L89" i="36"/>
  <c r="L90" i="36"/>
  <c r="L91" i="36"/>
  <c r="L92" i="36"/>
  <c r="L93" i="36"/>
  <c r="L94" i="36"/>
  <c r="L95" i="36"/>
  <c r="L96" i="36"/>
  <c r="L97" i="36"/>
  <c r="L98" i="36"/>
  <c r="L99" i="36"/>
  <c r="L100" i="36"/>
  <c r="L101" i="36"/>
  <c r="L102" i="36"/>
  <c r="L103" i="36"/>
  <c r="L104" i="36"/>
  <c r="L105" i="36"/>
  <c r="L106" i="36"/>
  <c r="L107" i="36"/>
  <c r="L108" i="36"/>
  <c r="L109" i="36"/>
  <c r="L110" i="36"/>
  <c r="L111" i="36"/>
  <c r="L112" i="36"/>
  <c r="L113" i="36"/>
  <c r="L85" i="36"/>
  <c r="L84" i="36"/>
  <c r="L75" i="36"/>
  <c r="L47" i="36"/>
  <c r="L48" i="36"/>
  <c r="L49" i="36"/>
  <c r="L50" i="36"/>
  <c r="L51" i="36"/>
  <c r="L52" i="36"/>
  <c r="L53" i="36"/>
  <c r="L54" i="36"/>
  <c r="L55" i="36"/>
  <c r="L56" i="36"/>
  <c r="L57" i="36"/>
  <c r="L58" i="36"/>
  <c r="L59" i="36"/>
  <c r="L60" i="36"/>
  <c r="L61" i="36"/>
  <c r="L62" i="36"/>
  <c r="L63" i="36"/>
  <c r="L64" i="36"/>
  <c r="L65" i="36"/>
  <c r="L66" i="36"/>
  <c r="L67" i="36"/>
  <c r="L68" i="36"/>
  <c r="L69" i="36"/>
  <c r="L70" i="36"/>
  <c r="L71" i="36"/>
  <c r="L72" i="36"/>
  <c r="L73" i="36"/>
  <c r="L74" i="36"/>
  <c r="L46" i="36"/>
  <c r="L45" i="36"/>
  <c r="L270" i="35"/>
  <c r="L242" i="35"/>
  <c r="L243" i="35"/>
  <c r="L244" i="35"/>
  <c r="L245" i="35"/>
  <c r="L246" i="35"/>
  <c r="L247" i="35"/>
  <c r="L248" i="35"/>
  <c r="L249" i="35"/>
  <c r="L250" i="35"/>
  <c r="L251" i="35"/>
  <c r="L252" i="35"/>
  <c r="L253" i="35"/>
  <c r="L254" i="35"/>
  <c r="L255" i="35"/>
  <c r="L256" i="35"/>
  <c r="L257" i="35"/>
  <c r="L258" i="35"/>
  <c r="L259" i="35"/>
  <c r="L260" i="35"/>
  <c r="L261" i="35"/>
  <c r="L262" i="35"/>
  <c r="L263" i="35"/>
  <c r="L264" i="35"/>
  <c r="L265" i="35"/>
  <c r="L266" i="35"/>
  <c r="L267" i="35"/>
  <c r="L268" i="35"/>
  <c r="L269" i="35"/>
  <c r="L241" i="35"/>
  <c r="L240" i="35"/>
  <c r="L231" i="35"/>
  <c r="L203" i="35"/>
  <c r="L204" i="35"/>
  <c r="L205" i="35"/>
  <c r="L206" i="35"/>
  <c r="L207" i="35"/>
  <c r="L208" i="35"/>
  <c r="L209" i="35"/>
  <c r="L210" i="35"/>
  <c r="L211" i="35"/>
  <c r="L212" i="35"/>
  <c r="L213" i="35"/>
  <c r="L214" i="35"/>
  <c r="L215" i="35"/>
  <c r="L216" i="35"/>
  <c r="L217" i="35"/>
  <c r="L218" i="35"/>
  <c r="L219" i="35"/>
  <c r="L220" i="35"/>
  <c r="L221" i="35"/>
  <c r="L222" i="35"/>
  <c r="L223" i="35"/>
  <c r="L224" i="35"/>
  <c r="L225" i="35"/>
  <c r="L226" i="35"/>
  <c r="L227" i="35"/>
  <c r="L228" i="35"/>
  <c r="L229" i="35"/>
  <c r="L230" i="35"/>
  <c r="L202" i="35"/>
  <c r="L201" i="35"/>
  <c r="L192" i="35"/>
  <c r="L164" i="35"/>
  <c r="L165" i="35"/>
  <c r="L166" i="35"/>
  <c r="L167" i="35"/>
  <c r="L168" i="35"/>
  <c r="L169" i="35"/>
  <c r="L170" i="35"/>
  <c r="L171" i="35"/>
  <c r="L172" i="35"/>
  <c r="L173" i="35"/>
  <c r="L174" i="35"/>
  <c r="L175" i="35"/>
  <c r="L176" i="35"/>
  <c r="L177" i="35"/>
  <c r="L178" i="35"/>
  <c r="L179" i="35"/>
  <c r="L180" i="35"/>
  <c r="L181" i="35"/>
  <c r="L182" i="35"/>
  <c r="L183" i="35"/>
  <c r="L184" i="35"/>
  <c r="L185" i="35"/>
  <c r="L186" i="35"/>
  <c r="L187" i="35"/>
  <c r="L188" i="35"/>
  <c r="L189" i="35"/>
  <c r="L190" i="35"/>
  <c r="L191" i="35"/>
  <c r="L163" i="35"/>
  <c r="L162" i="35"/>
  <c r="L153" i="35"/>
  <c r="L125" i="35"/>
  <c r="L126" i="35"/>
  <c r="L127" i="35"/>
  <c r="L128" i="35"/>
  <c r="L129" i="35"/>
  <c r="L130" i="35"/>
  <c r="L131" i="35"/>
  <c r="L132" i="35"/>
  <c r="L133" i="35"/>
  <c r="L134" i="35"/>
  <c r="L135" i="35"/>
  <c r="L136" i="35"/>
  <c r="L137" i="35"/>
  <c r="L138" i="35"/>
  <c r="L139" i="35"/>
  <c r="L140" i="35"/>
  <c r="L141" i="35"/>
  <c r="L142" i="35"/>
  <c r="L143" i="35"/>
  <c r="L144" i="35"/>
  <c r="L145" i="35"/>
  <c r="L146" i="35"/>
  <c r="L147" i="35"/>
  <c r="L148" i="35"/>
  <c r="L149" i="35"/>
  <c r="L150" i="35"/>
  <c r="L151" i="35"/>
  <c r="L152" i="35"/>
  <c r="L124" i="35"/>
  <c r="L123" i="35"/>
  <c r="L114" i="35"/>
  <c r="L86" i="35"/>
  <c r="L87" i="35"/>
  <c r="L88" i="35"/>
  <c r="L89" i="35"/>
  <c r="L90" i="35"/>
  <c r="L91" i="35"/>
  <c r="L92" i="35"/>
  <c r="L93" i="35"/>
  <c r="L94" i="35"/>
  <c r="L95" i="35"/>
  <c r="L96" i="35"/>
  <c r="L97" i="35"/>
  <c r="L98" i="35"/>
  <c r="L99" i="35"/>
  <c r="L100" i="35"/>
  <c r="L101" i="35"/>
  <c r="L102" i="35"/>
  <c r="L103" i="35"/>
  <c r="L104" i="35"/>
  <c r="L105" i="35"/>
  <c r="L106" i="35"/>
  <c r="L107" i="35"/>
  <c r="L108" i="35"/>
  <c r="L109" i="35"/>
  <c r="L110" i="35"/>
  <c r="L111" i="35"/>
  <c r="L112" i="35"/>
  <c r="L113" i="35"/>
  <c r="L85" i="35"/>
  <c r="L84" i="35"/>
  <c r="L75" i="35"/>
  <c r="L47" i="35"/>
  <c r="L48" i="35"/>
  <c r="L49" i="35"/>
  <c r="L50" i="35"/>
  <c r="L51" i="35"/>
  <c r="L52" i="35"/>
  <c r="L53" i="35"/>
  <c r="L54" i="35"/>
  <c r="L55" i="35"/>
  <c r="L56" i="35"/>
  <c r="L57" i="35"/>
  <c r="L58" i="35"/>
  <c r="L59" i="35"/>
  <c r="L60" i="35"/>
  <c r="L61" i="35"/>
  <c r="L62" i="35"/>
  <c r="L63" i="35"/>
  <c r="L64" i="35"/>
  <c r="L65" i="35"/>
  <c r="L66" i="35"/>
  <c r="L67" i="35"/>
  <c r="L68" i="35"/>
  <c r="L69" i="35"/>
  <c r="L70" i="35"/>
  <c r="L71" i="35"/>
  <c r="L72" i="35"/>
  <c r="L73" i="35"/>
  <c r="L74" i="35"/>
  <c r="L46" i="35"/>
  <c r="L45" i="35"/>
  <c r="L270" i="34"/>
  <c r="L242" i="34"/>
  <c r="L243" i="34"/>
  <c r="L244" i="34"/>
  <c r="L245" i="34"/>
  <c r="L246" i="34"/>
  <c r="L247" i="34"/>
  <c r="L248" i="34"/>
  <c r="L249" i="34"/>
  <c r="L250" i="34"/>
  <c r="L251" i="34"/>
  <c r="L252" i="34"/>
  <c r="L253" i="34"/>
  <c r="L254" i="34"/>
  <c r="L255" i="34"/>
  <c r="L256" i="34"/>
  <c r="L257" i="34"/>
  <c r="L258" i="34"/>
  <c r="L259" i="34"/>
  <c r="L260" i="34"/>
  <c r="L261" i="34"/>
  <c r="L262" i="34"/>
  <c r="L263" i="34"/>
  <c r="L264" i="34"/>
  <c r="L265" i="34"/>
  <c r="L266" i="34"/>
  <c r="L267" i="34"/>
  <c r="L268" i="34"/>
  <c r="L269" i="34"/>
  <c r="L241" i="34"/>
  <c r="L240" i="34"/>
  <c r="L231" i="34"/>
  <c r="L203" i="34"/>
  <c r="L204" i="34"/>
  <c r="L205" i="34"/>
  <c r="L206" i="34"/>
  <c r="L207" i="34"/>
  <c r="L208" i="34"/>
  <c r="L209" i="34"/>
  <c r="L210" i="34"/>
  <c r="L211" i="34"/>
  <c r="L212" i="34"/>
  <c r="L213" i="34"/>
  <c r="L214" i="34"/>
  <c r="L215" i="34"/>
  <c r="L216" i="34"/>
  <c r="L217" i="34"/>
  <c r="L218" i="34"/>
  <c r="L219" i="34"/>
  <c r="L220" i="34"/>
  <c r="L221" i="34"/>
  <c r="L222" i="34"/>
  <c r="L223" i="34"/>
  <c r="L224" i="34"/>
  <c r="L225" i="34"/>
  <c r="L226" i="34"/>
  <c r="L227" i="34"/>
  <c r="L228" i="34"/>
  <c r="L229" i="34"/>
  <c r="L230" i="34"/>
  <c r="L202" i="34"/>
  <c r="L201" i="34"/>
  <c r="L192" i="34"/>
  <c r="L164" i="34"/>
  <c r="L165" i="34"/>
  <c r="L166" i="34"/>
  <c r="L167" i="34"/>
  <c r="L168" i="34"/>
  <c r="L169" i="34"/>
  <c r="L170" i="34"/>
  <c r="L171" i="34"/>
  <c r="L172" i="34"/>
  <c r="L173" i="34"/>
  <c r="L174" i="34"/>
  <c r="L175" i="34"/>
  <c r="L176" i="34"/>
  <c r="L177" i="34"/>
  <c r="L178" i="34"/>
  <c r="L179" i="34"/>
  <c r="L180" i="34"/>
  <c r="L181" i="34"/>
  <c r="L182" i="34"/>
  <c r="L183" i="34"/>
  <c r="L184" i="34"/>
  <c r="L185" i="34"/>
  <c r="L186" i="34"/>
  <c r="L187" i="34"/>
  <c r="L188" i="34"/>
  <c r="L189" i="34"/>
  <c r="L190" i="34"/>
  <c r="L191" i="34"/>
  <c r="L163" i="34"/>
  <c r="L162" i="34"/>
  <c r="L153" i="34"/>
  <c r="L125" i="34"/>
  <c r="L126" i="34"/>
  <c r="L127" i="34"/>
  <c r="L128" i="34"/>
  <c r="L129" i="34"/>
  <c r="L130" i="34"/>
  <c r="L131" i="34"/>
  <c r="L132" i="34"/>
  <c r="L133" i="34"/>
  <c r="L134" i="34"/>
  <c r="L135" i="34"/>
  <c r="L136" i="34"/>
  <c r="L137" i="34"/>
  <c r="L138" i="34"/>
  <c r="L139" i="34"/>
  <c r="L140" i="34"/>
  <c r="L141" i="34"/>
  <c r="L142" i="34"/>
  <c r="L143" i="34"/>
  <c r="L144" i="34"/>
  <c r="L145" i="34"/>
  <c r="L146" i="34"/>
  <c r="L147" i="34"/>
  <c r="L148" i="34"/>
  <c r="L149" i="34"/>
  <c r="L150" i="34"/>
  <c r="L151" i="34"/>
  <c r="L152" i="34"/>
  <c r="L124" i="34"/>
  <c r="L123" i="34"/>
  <c r="L114" i="34"/>
  <c r="L86" i="34"/>
  <c r="L87" i="34"/>
  <c r="L88" i="34"/>
  <c r="L89" i="34"/>
  <c r="L90" i="34"/>
  <c r="L91" i="34"/>
  <c r="L92" i="34"/>
  <c r="L93" i="34"/>
  <c r="L94" i="34"/>
  <c r="L95" i="34"/>
  <c r="L96" i="34"/>
  <c r="L97" i="34"/>
  <c r="L98" i="34"/>
  <c r="L99" i="34"/>
  <c r="L100" i="34"/>
  <c r="L101" i="34"/>
  <c r="L102" i="34"/>
  <c r="L103" i="34"/>
  <c r="L104" i="34"/>
  <c r="L105" i="34"/>
  <c r="L106" i="34"/>
  <c r="L107" i="34"/>
  <c r="L108" i="34"/>
  <c r="L109" i="34"/>
  <c r="L110" i="34"/>
  <c r="L111" i="34"/>
  <c r="L112" i="34"/>
  <c r="L113" i="34"/>
  <c r="L85" i="34"/>
  <c r="L84" i="34"/>
  <c r="L75" i="34"/>
  <c r="L47" i="34"/>
  <c r="L48" i="34"/>
  <c r="L50" i="34"/>
  <c r="L51" i="34"/>
  <c r="L52" i="34"/>
  <c r="L53" i="34"/>
  <c r="L54" i="34"/>
  <c r="L55" i="34"/>
  <c r="L56" i="34"/>
  <c r="L57" i="34"/>
  <c r="L58" i="34"/>
  <c r="L59" i="34"/>
  <c r="L60" i="34"/>
  <c r="L61" i="34"/>
  <c r="L62" i="34"/>
  <c r="L63" i="34"/>
  <c r="L64" i="34"/>
  <c r="L65" i="34"/>
  <c r="L66" i="34"/>
  <c r="L67" i="34"/>
  <c r="L68" i="34"/>
  <c r="L69" i="34"/>
  <c r="L70" i="34"/>
  <c r="L71" i="34"/>
  <c r="L72" i="34"/>
  <c r="L73" i="34"/>
  <c r="L74" i="34"/>
  <c r="L46" i="34"/>
  <c r="L45" i="34"/>
  <c r="L270" i="33"/>
  <c r="L242" i="33"/>
  <c r="L243" i="33"/>
  <c r="L244" i="33"/>
  <c r="L245" i="33"/>
  <c r="L246" i="33"/>
  <c r="L247" i="33"/>
  <c r="L248" i="33"/>
  <c r="L249" i="33"/>
  <c r="L250" i="33"/>
  <c r="L251" i="33"/>
  <c r="L252" i="33"/>
  <c r="L253" i="33"/>
  <c r="L254" i="33"/>
  <c r="L255" i="33"/>
  <c r="L256" i="33"/>
  <c r="L257" i="33"/>
  <c r="L258" i="33"/>
  <c r="L259" i="33"/>
  <c r="L260" i="33"/>
  <c r="L261" i="33"/>
  <c r="L262" i="33"/>
  <c r="L263" i="33"/>
  <c r="L264" i="33"/>
  <c r="L265" i="33"/>
  <c r="L266" i="33"/>
  <c r="L267" i="33"/>
  <c r="L268" i="33"/>
  <c r="L269" i="33"/>
  <c r="L241" i="33"/>
  <c r="L240" i="33"/>
  <c r="L231" i="33"/>
  <c r="L203" i="33"/>
  <c r="L204" i="33"/>
  <c r="L205" i="33"/>
  <c r="L206" i="33"/>
  <c r="L207" i="33"/>
  <c r="L208" i="33"/>
  <c r="L209" i="33"/>
  <c r="L210" i="33"/>
  <c r="L211" i="33"/>
  <c r="L212" i="33"/>
  <c r="L213" i="33"/>
  <c r="L214" i="33"/>
  <c r="L215" i="33"/>
  <c r="L216" i="33"/>
  <c r="L217" i="33"/>
  <c r="L218" i="33"/>
  <c r="L219" i="33"/>
  <c r="L220" i="33"/>
  <c r="L221" i="33"/>
  <c r="L222" i="33"/>
  <c r="L223" i="33"/>
  <c r="L224" i="33"/>
  <c r="L225" i="33"/>
  <c r="L226" i="33"/>
  <c r="L227" i="33"/>
  <c r="L228" i="33"/>
  <c r="L229" i="33"/>
  <c r="L230" i="33"/>
  <c r="L202" i="33"/>
  <c r="L201" i="33"/>
  <c r="L192" i="33"/>
  <c r="L164" i="33"/>
  <c r="L165" i="33"/>
  <c r="L166" i="33"/>
  <c r="L167" i="33"/>
  <c r="L168" i="33"/>
  <c r="L169" i="33"/>
  <c r="L170" i="33"/>
  <c r="L171" i="33"/>
  <c r="L172" i="33"/>
  <c r="L173" i="33"/>
  <c r="L174" i="33"/>
  <c r="L175" i="33"/>
  <c r="L176" i="33"/>
  <c r="L177" i="33"/>
  <c r="L178" i="33"/>
  <c r="L179" i="33"/>
  <c r="L180" i="33"/>
  <c r="L181" i="33"/>
  <c r="L182" i="33"/>
  <c r="L183" i="33"/>
  <c r="L184" i="33"/>
  <c r="L185" i="33"/>
  <c r="L186" i="33"/>
  <c r="L187" i="33"/>
  <c r="L188" i="33"/>
  <c r="L189" i="33"/>
  <c r="L190" i="33"/>
  <c r="L191" i="33"/>
  <c r="L163" i="33"/>
  <c r="L162" i="33"/>
  <c r="L153" i="33"/>
  <c r="L125" i="33"/>
  <c r="L126" i="33"/>
  <c r="L127" i="33"/>
  <c r="L128" i="33"/>
  <c r="L129" i="33"/>
  <c r="L130" i="33"/>
  <c r="L131" i="33"/>
  <c r="L132" i="33"/>
  <c r="L133" i="33"/>
  <c r="L134" i="33"/>
  <c r="L135" i="33"/>
  <c r="L136" i="33"/>
  <c r="L137" i="33"/>
  <c r="L138" i="33"/>
  <c r="L139" i="33"/>
  <c r="L140" i="33"/>
  <c r="L141" i="33"/>
  <c r="L142" i="33"/>
  <c r="L143" i="33"/>
  <c r="L144" i="33"/>
  <c r="L145" i="33"/>
  <c r="L146" i="33"/>
  <c r="L147" i="33"/>
  <c r="L148" i="33"/>
  <c r="L149" i="33"/>
  <c r="L150" i="33"/>
  <c r="L151" i="33"/>
  <c r="L152" i="33"/>
  <c r="L124" i="33"/>
  <c r="L123" i="33"/>
  <c r="L114" i="33"/>
  <c r="L86" i="33"/>
  <c r="L87" i="33"/>
  <c r="L88" i="33"/>
  <c r="L89" i="33"/>
  <c r="L90" i="33"/>
  <c r="L91" i="33"/>
  <c r="L92" i="33"/>
  <c r="L93" i="33"/>
  <c r="L94" i="33"/>
  <c r="L95" i="33"/>
  <c r="L96" i="33"/>
  <c r="L97" i="33"/>
  <c r="L98" i="33"/>
  <c r="L99" i="33"/>
  <c r="L100" i="33"/>
  <c r="L101" i="33"/>
  <c r="L102" i="33"/>
  <c r="L103" i="33"/>
  <c r="L104" i="33"/>
  <c r="L105" i="33"/>
  <c r="L106" i="33"/>
  <c r="L107" i="33"/>
  <c r="L108" i="33"/>
  <c r="L109" i="33"/>
  <c r="L110" i="33"/>
  <c r="L111" i="33"/>
  <c r="L112" i="33"/>
  <c r="L113" i="33"/>
  <c r="L85" i="33"/>
  <c r="L84" i="33"/>
  <c r="L75" i="33"/>
  <c r="L47" i="33"/>
  <c r="L48" i="33"/>
  <c r="L49" i="33"/>
  <c r="L50" i="33"/>
  <c r="L51" i="33"/>
  <c r="L52" i="33"/>
  <c r="L53" i="33"/>
  <c r="L54" i="33"/>
  <c r="L55" i="33"/>
  <c r="L56" i="33"/>
  <c r="L57" i="33"/>
  <c r="L58" i="33"/>
  <c r="L59" i="33"/>
  <c r="L60" i="33"/>
  <c r="L61" i="33"/>
  <c r="L62" i="33"/>
  <c r="L63" i="33"/>
  <c r="L64" i="33"/>
  <c r="L65" i="33"/>
  <c r="L66" i="33"/>
  <c r="L67" i="33"/>
  <c r="L68" i="33"/>
  <c r="L69" i="33"/>
  <c r="L70" i="33"/>
  <c r="L71" i="33"/>
  <c r="L72" i="33"/>
  <c r="L73" i="33"/>
  <c r="L74" i="33"/>
  <c r="L46" i="33"/>
  <c r="L45" i="33"/>
  <c r="L270" i="21"/>
  <c r="L242" i="21"/>
  <c r="L243" i="21"/>
  <c r="L244" i="21"/>
  <c r="L245" i="21"/>
  <c r="L246" i="21"/>
  <c r="L247" i="21"/>
  <c r="L248" i="21"/>
  <c r="L249" i="21"/>
  <c r="L250" i="21"/>
  <c r="L251" i="21"/>
  <c r="L252" i="21"/>
  <c r="L253" i="21"/>
  <c r="L254" i="21"/>
  <c r="L255" i="21"/>
  <c r="L256" i="21"/>
  <c r="L257" i="21"/>
  <c r="L258" i="21"/>
  <c r="L259" i="21"/>
  <c r="L260" i="21"/>
  <c r="L261" i="21"/>
  <c r="L262" i="21"/>
  <c r="L263" i="21"/>
  <c r="L264" i="21"/>
  <c r="L265" i="21"/>
  <c r="L266" i="21"/>
  <c r="L267" i="21"/>
  <c r="L268" i="21"/>
  <c r="L269" i="21"/>
  <c r="L241" i="21"/>
  <c r="L240" i="21"/>
  <c r="N233" i="21"/>
  <c r="L231" i="21"/>
  <c r="L203" i="21"/>
  <c r="L204" i="21"/>
  <c r="L205" i="21"/>
  <c r="L206" i="21"/>
  <c r="L207" i="21"/>
  <c r="L208" i="21"/>
  <c r="L209" i="21"/>
  <c r="L210" i="21"/>
  <c r="L211" i="21"/>
  <c r="L212" i="21"/>
  <c r="L213" i="21"/>
  <c r="L214" i="21"/>
  <c r="L215" i="21"/>
  <c r="L216" i="21"/>
  <c r="L217" i="21"/>
  <c r="L218" i="21"/>
  <c r="L219" i="21"/>
  <c r="L220" i="21"/>
  <c r="L221" i="21"/>
  <c r="L222" i="21"/>
  <c r="L223" i="21"/>
  <c r="L224" i="21"/>
  <c r="L225" i="21"/>
  <c r="L226" i="21"/>
  <c r="L227" i="21"/>
  <c r="L228" i="21"/>
  <c r="L229" i="21"/>
  <c r="L230" i="21"/>
  <c r="L202" i="21"/>
  <c r="L201" i="21"/>
  <c r="L192" i="21"/>
  <c r="L164" i="21"/>
  <c r="L165" i="21"/>
  <c r="L166" i="21"/>
  <c r="L167" i="21"/>
  <c r="L168" i="21"/>
  <c r="L169" i="21"/>
  <c r="L170" i="21"/>
  <c r="L171" i="21"/>
  <c r="L172" i="21"/>
  <c r="L173" i="21"/>
  <c r="L174" i="21"/>
  <c r="L175" i="21"/>
  <c r="L176" i="21"/>
  <c r="L177" i="21"/>
  <c r="L178" i="21"/>
  <c r="L179" i="21"/>
  <c r="L180" i="21"/>
  <c r="L181" i="21"/>
  <c r="L182" i="21"/>
  <c r="L183" i="21"/>
  <c r="L184" i="21"/>
  <c r="L185" i="21"/>
  <c r="L186" i="21"/>
  <c r="L187" i="21"/>
  <c r="L188" i="21"/>
  <c r="L189" i="21"/>
  <c r="L190" i="21"/>
  <c r="L191" i="21"/>
  <c r="L163" i="21"/>
  <c r="L162" i="21"/>
  <c r="L124" i="21"/>
  <c r="L153" i="21"/>
  <c r="L125" i="21"/>
  <c r="L126" i="21"/>
  <c r="L127" i="21"/>
  <c r="L128" i="21"/>
  <c r="L129" i="21"/>
  <c r="L130" i="21"/>
  <c r="L131" i="21"/>
  <c r="L132" i="21"/>
  <c r="L133" i="21"/>
  <c r="L134" i="21"/>
  <c r="L135" i="21"/>
  <c r="L136" i="21"/>
  <c r="L137" i="21"/>
  <c r="L138" i="21"/>
  <c r="L139" i="21"/>
  <c r="L140" i="21"/>
  <c r="L141" i="21"/>
  <c r="L142" i="21"/>
  <c r="L143" i="21"/>
  <c r="L144" i="21"/>
  <c r="L145" i="21"/>
  <c r="L146" i="21"/>
  <c r="L147" i="21"/>
  <c r="L148" i="21"/>
  <c r="L149" i="21"/>
  <c r="L150" i="21"/>
  <c r="L151" i="21"/>
  <c r="L152" i="21"/>
  <c r="L123" i="21"/>
  <c r="L75" i="21"/>
  <c r="L47" i="21"/>
  <c r="L48" i="21"/>
  <c r="L49" i="21"/>
  <c r="L50" i="21"/>
  <c r="L51" i="21"/>
  <c r="L52" i="21"/>
  <c r="L53" i="21"/>
  <c r="L54" i="21"/>
  <c r="L55" i="21"/>
  <c r="L56" i="21"/>
  <c r="L57" i="21"/>
  <c r="L58" i="21"/>
  <c r="L59" i="21"/>
  <c r="L60" i="21"/>
  <c r="L61" i="21"/>
  <c r="L62" i="21"/>
  <c r="L63" i="21"/>
  <c r="L64" i="21"/>
  <c r="L65" i="21"/>
  <c r="L66" i="21"/>
  <c r="L67" i="21"/>
  <c r="L68" i="21"/>
  <c r="L69" i="21"/>
  <c r="L70" i="21"/>
  <c r="L71" i="21"/>
  <c r="L72" i="21"/>
  <c r="L73" i="21"/>
  <c r="L74" i="21"/>
  <c r="L46" i="21"/>
  <c r="L45" i="21"/>
  <c r="L114" i="19"/>
  <c r="L86" i="19"/>
  <c r="L87" i="19"/>
  <c r="L88" i="19"/>
  <c r="L89" i="19"/>
  <c r="L90" i="19"/>
  <c r="L91" i="19"/>
  <c r="L92" i="19"/>
  <c r="L93" i="19"/>
  <c r="L94" i="19"/>
  <c r="L95" i="19"/>
  <c r="L96" i="19"/>
  <c r="L97" i="19"/>
  <c r="L98" i="19"/>
  <c r="L99" i="19"/>
  <c r="L100" i="19"/>
  <c r="L101" i="19"/>
  <c r="L102" i="19"/>
  <c r="L103" i="19"/>
  <c r="L104" i="19"/>
  <c r="L105" i="19"/>
  <c r="L106" i="19"/>
  <c r="L107" i="19"/>
  <c r="L108" i="19"/>
  <c r="L109" i="19"/>
  <c r="L110" i="19"/>
  <c r="L111" i="19"/>
  <c r="L112" i="19"/>
  <c r="L113" i="19"/>
  <c r="L85" i="19"/>
  <c r="L84" i="19"/>
  <c r="L45" i="19"/>
  <c r="L47" i="19"/>
  <c r="L46" i="19"/>
  <c r="L75" i="19"/>
  <c r="L49" i="19"/>
  <c r="L50" i="19"/>
  <c r="L51" i="19"/>
  <c r="L52" i="19"/>
  <c r="L53" i="19"/>
  <c r="L54" i="19"/>
  <c r="L55" i="19"/>
  <c r="L56" i="19"/>
  <c r="L57" i="19"/>
  <c r="L58" i="19"/>
  <c r="L59" i="19"/>
  <c r="L60" i="19"/>
  <c r="L61" i="19"/>
  <c r="L62" i="19"/>
  <c r="L63" i="19"/>
  <c r="L64" i="19"/>
  <c r="L65" i="19"/>
  <c r="L66" i="19"/>
  <c r="L67" i="19"/>
  <c r="L68" i="19"/>
  <c r="L69" i="19"/>
  <c r="L70" i="19"/>
  <c r="L71" i="19"/>
  <c r="L72" i="19"/>
  <c r="L73" i="19"/>
  <c r="L74" i="19"/>
  <c r="L48" i="19"/>
  <c r="S272" i="43"/>
  <c r="I272" i="43"/>
  <c r="C272" i="43"/>
  <c r="AC271" i="43"/>
  <c r="S271" i="43"/>
  <c r="O271" i="43"/>
  <c r="I271" i="43"/>
  <c r="C270" i="43"/>
  <c r="C269" i="43"/>
  <c r="C268" i="43"/>
  <c r="C267" i="43"/>
  <c r="C266" i="43"/>
  <c r="C265" i="43"/>
  <c r="C264" i="43"/>
  <c r="C263" i="43"/>
  <c r="C262" i="43"/>
  <c r="C261" i="43"/>
  <c r="C260" i="43"/>
  <c r="C259" i="43"/>
  <c r="C258" i="43"/>
  <c r="C257" i="43"/>
  <c r="C256" i="43"/>
  <c r="C255" i="43"/>
  <c r="C254" i="43"/>
  <c r="C253" i="43"/>
  <c r="C252" i="43"/>
  <c r="C251" i="43"/>
  <c r="C250" i="43"/>
  <c r="C249" i="43"/>
  <c r="C248" i="43"/>
  <c r="C247" i="43"/>
  <c r="C246" i="43"/>
  <c r="C245" i="43"/>
  <c r="C244" i="43"/>
  <c r="C243" i="43"/>
  <c r="C242" i="43"/>
  <c r="C241" i="43"/>
  <c r="C240" i="43"/>
  <c r="E237" i="43"/>
  <c r="E237" i="43" a="1"/>
  <c r="A235" i="43"/>
  <c r="S233" i="43"/>
  <c r="I233" i="43"/>
  <c r="C233" i="43"/>
  <c r="AC232" i="43"/>
  <c r="S232" i="43"/>
  <c r="O232" i="43"/>
  <c r="I232" i="43"/>
  <c r="C231" i="43"/>
  <c r="C230" i="43"/>
  <c r="C229" i="43"/>
  <c r="C228" i="43"/>
  <c r="C227" i="43"/>
  <c r="C226" i="43"/>
  <c r="C225" i="43"/>
  <c r="C224" i="43"/>
  <c r="C223" i="43"/>
  <c r="C222" i="43"/>
  <c r="C221" i="43"/>
  <c r="C220" i="43"/>
  <c r="C219" i="43"/>
  <c r="C218" i="43"/>
  <c r="C217" i="43"/>
  <c r="C216" i="43"/>
  <c r="C215" i="43"/>
  <c r="C214" i="43"/>
  <c r="C213" i="43"/>
  <c r="C212" i="43"/>
  <c r="C211" i="43"/>
  <c r="C210" i="43"/>
  <c r="C209" i="43"/>
  <c r="C208" i="43"/>
  <c r="C207" i="43"/>
  <c r="C206" i="43"/>
  <c r="C205" i="43"/>
  <c r="C204" i="43"/>
  <c r="C203" i="43"/>
  <c r="C202" i="43"/>
  <c r="C201" i="43"/>
  <c r="E198" i="43" a="1"/>
  <c r="E198" i="43" s="1"/>
  <c r="A196" i="43"/>
  <c r="S194" i="43"/>
  <c r="I194" i="43"/>
  <c r="C194" i="43"/>
  <c r="AC193" i="43"/>
  <c r="S193" i="43"/>
  <c r="O193" i="43"/>
  <c r="I193" i="43"/>
  <c r="C192" i="43"/>
  <c r="C191" i="43"/>
  <c r="C190" i="43"/>
  <c r="C189" i="43"/>
  <c r="C188" i="43"/>
  <c r="C187" i="43"/>
  <c r="C186" i="43"/>
  <c r="C185" i="43"/>
  <c r="C184" i="43"/>
  <c r="C183" i="43"/>
  <c r="C182" i="43"/>
  <c r="C181" i="43"/>
  <c r="C180" i="43"/>
  <c r="C179" i="43"/>
  <c r="C178" i="43"/>
  <c r="C177" i="43"/>
  <c r="C176" i="43"/>
  <c r="C175" i="43"/>
  <c r="C174" i="43"/>
  <c r="C173" i="43"/>
  <c r="C172" i="43"/>
  <c r="C171" i="43"/>
  <c r="C170" i="43"/>
  <c r="C169" i="43"/>
  <c r="C168" i="43"/>
  <c r="C167" i="43"/>
  <c r="C166" i="43"/>
  <c r="C165" i="43"/>
  <c r="C164" i="43"/>
  <c r="C163" i="43"/>
  <c r="C162" i="43"/>
  <c r="E159" i="43" a="1"/>
  <c r="E159" i="43" s="1"/>
  <c r="A157" i="43"/>
  <c r="S155" i="43"/>
  <c r="I155" i="43"/>
  <c r="C155" i="43"/>
  <c r="AC154" i="43"/>
  <c r="S154" i="43"/>
  <c r="E31" i="43" s="1"/>
  <c r="O154" i="43"/>
  <c r="I154" i="43"/>
  <c r="C153" i="43"/>
  <c r="C152" i="43"/>
  <c r="C151" i="43"/>
  <c r="C150" i="43"/>
  <c r="C149" i="43"/>
  <c r="C148" i="43"/>
  <c r="C147" i="43"/>
  <c r="C146" i="43"/>
  <c r="C145" i="43"/>
  <c r="C144" i="43"/>
  <c r="C143" i="43"/>
  <c r="C142" i="43"/>
  <c r="C141" i="43"/>
  <c r="C140" i="43"/>
  <c r="C139" i="43"/>
  <c r="C138" i="43"/>
  <c r="C137" i="43"/>
  <c r="C136" i="43"/>
  <c r="C135" i="43"/>
  <c r="C134" i="43"/>
  <c r="C133" i="43"/>
  <c r="C132" i="43"/>
  <c r="C131" i="43"/>
  <c r="C130" i="43"/>
  <c r="C129" i="43"/>
  <c r="C128" i="43"/>
  <c r="C127" i="43"/>
  <c r="C126" i="43"/>
  <c r="C125" i="43"/>
  <c r="C124" i="43"/>
  <c r="C123" i="43"/>
  <c r="E120" i="43" a="1"/>
  <c r="E120" i="43" s="1"/>
  <c r="A118" i="43"/>
  <c r="S116" i="43"/>
  <c r="I116" i="43"/>
  <c r="C116" i="43"/>
  <c r="AC115" i="43"/>
  <c r="S115" i="43"/>
  <c r="O115" i="43"/>
  <c r="I115" i="43"/>
  <c r="C114" i="43"/>
  <c r="C113" i="43"/>
  <c r="C112" i="43"/>
  <c r="C111" i="43"/>
  <c r="C110" i="43"/>
  <c r="C109" i="43"/>
  <c r="C108" i="43"/>
  <c r="C107" i="43"/>
  <c r="C106" i="43"/>
  <c r="C105" i="43"/>
  <c r="C104" i="43"/>
  <c r="C103" i="43"/>
  <c r="C102" i="43"/>
  <c r="C101" i="43"/>
  <c r="C100" i="43"/>
  <c r="C99" i="43"/>
  <c r="C98" i="43"/>
  <c r="C97" i="43"/>
  <c r="C96" i="43"/>
  <c r="C95" i="43"/>
  <c r="C94" i="43"/>
  <c r="C93" i="43"/>
  <c r="C92" i="43"/>
  <c r="C91" i="43"/>
  <c r="C90" i="43"/>
  <c r="C89" i="43"/>
  <c r="C88" i="43"/>
  <c r="C87" i="43"/>
  <c r="C86" i="43"/>
  <c r="C85" i="43"/>
  <c r="C84" i="43"/>
  <c r="E81" i="43" a="1"/>
  <c r="E81" i="43" s="1"/>
  <c r="A79" i="43"/>
  <c r="E29" i="43" s="1"/>
  <c r="S77" i="43"/>
  <c r="I77" i="43"/>
  <c r="I32" i="43" s="1"/>
  <c r="C77" i="43"/>
  <c r="AC76" i="43"/>
  <c r="S76" i="43"/>
  <c r="O76" i="43"/>
  <c r="I76" i="43"/>
  <c r="C75" i="43"/>
  <c r="C74" i="43"/>
  <c r="C73" i="43"/>
  <c r="C72" i="43"/>
  <c r="C71" i="43"/>
  <c r="C70" i="43"/>
  <c r="C69" i="43"/>
  <c r="C68" i="43"/>
  <c r="C67" i="43"/>
  <c r="C66" i="43"/>
  <c r="C65" i="43"/>
  <c r="C64" i="43"/>
  <c r="C63" i="43"/>
  <c r="C62" i="43"/>
  <c r="C61" i="43"/>
  <c r="C60" i="43"/>
  <c r="C59" i="43"/>
  <c r="C58" i="43"/>
  <c r="C57" i="43"/>
  <c r="C56" i="43"/>
  <c r="C55" i="43"/>
  <c r="C54" i="43"/>
  <c r="C53" i="43"/>
  <c r="C52" i="43"/>
  <c r="C51" i="43"/>
  <c r="C50" i="43"/>
  <c r="C49" i="43"/>
  <c r="C48" i="43"/>
  <c r="C47" i="43"/>
  <c r="C46" i="43"/>
  <c r="C45" i="43"/>
  <c r="E42" i="43" a="1"/>
  <c r="E42" i="43" s="1"/>
  <c r="A40" i="43"/>
  <c r="AD14" i="43"/>
  <c r="AD13" i="43"/>
  <c r="AD12" i="43"/>
  <c r="E11" i="43"/>
  <c r="E10" i="43"/>
  <c r="J9" i="43"/>
  <c r="E9" i="43"/>
  <c r="S272" i="42"/>
  <c r="I272" i="42"/>
  <c r="C272" i="42"/>
  <c r="AC271" i="42"/>
  <c r="S271" i="42"/>
  <c r="O271" i="42"/>
  <c r="I271" i="42"/>
  <c r="C267" i="42"/>
  <c r="C266" i="42"/>
  <c r="C265" i="42"/>
  <c r="C264" i="42"/>
  <c r="C263" i="42"/>
  <c r="C262" i="42"/>
  <c r="C261" i="42"/>
  <c r="C260" i="42"/>
  <c r="C259" i="42"/>
  <c r="C258" i="42"/>
  <c r="C257" i="42"/>
  <c r="C256" i="42"/>
  <c r="C255" i="42"/>
  <c r="C254" i="42"/>
  <c r="C253" i="42"/>
  <c r="C252" i="42"/>
  <c r="C251" i="42"/>
  <c r="C250" i="42"/>
  <c r="C249" i="42"/>
  <c r="C248" i="42"/>
  <c r="C247" i="42"/>
  <c r="C246" i="42"/>
  <c r="C245" i="42"/>
  <c r="C244" i="42"/>
  <c r="C243" i="42"/>
  <c r="C242" i="42"/>
  <c r="C241" i="42"/>
  <c r="C240" i="42"/>
  <c r="E237" i="42" a="1"/>
  <c r="E237" i="42" s="1"/>
  <c r="A235" i="42"/>
  <c r="S233" i="42"/>
  <c r="I233" i="42"/>
  <c r="C233" i="42"/>
  <c r="AC232" i="42"/>
  <c r="S232" i="42"/>
  <c r="O232" i="42"/>
  <c r="I232" i="42"/>
  <c r="C228" i="42"/>
  <c r="C227" i="42"/>
  <c r="C226" i="42"/>
  <c r="C225" i="42"/>
  <c r="C224" i="42"/>
  <c r="C223" i="42"/>
  <c r="C222" i="42"/>
  <c r="C221" i="42"/>
  <c r="C220" i="42"/>
  <c r="C219" i="42"/>
  <c r="C218" i="42"/>
  <c r="C217" i="42"/>
  <c r="C216" i="42"/>
  <c r="C215" i="42"/>
  <c r="C214" i="42"/>
  <c r="C213" i="42"/>
  <c r="C212" i="42"/>
  <c r="C211" i="42"/>
  <c r="C210" i="42"/>
  <c r="C209" i="42"/>
  <c r="C208" i="42"/>
  <c r="C207" i="42"/>
  <c r="C206" i="42"/>
  <c r="C205" i="42"/>
  <c r="C204" i="42"/>
  <c r="C203" i="42"/>
  <c r="C202" i="42"/>
  <c r="C201" i="42"/>
  <c r="E198" i="42"/>
  <c r="E198" i="42" a="1"/>
  <c r="A196" i="42"/>
  <c r="S194" i="42"/>
  <c r="I194" i="42"/>
  <c r="C194" i="42"/>
  <c r="AC193" i="42"/>
  <c r="S193" i="42"/>
  <c r="O193" i="42"/>
  <c r="I193" i="42"/>
  <c r="C189" i="42"/>
  <c r="C188" i="42"/>
  <c r="C187" i="42"/>
  <c r="C186" i="42"/>
  <c r="C185" i="42"/>
  <c r="C184" i="42"/>
  <c r="C183" i="42"/>
  <c r="C182" i="42"/>
  <c r="C181" i="42"/>
  <c r="C180" i="42"/>
  <c r="C179" i="42"/>
  <c r="C178" i="42"/>
  <c r="C177" i="42"/>
  <c r="C176" i="42"/>
  <c r="C175" i="42"/>
  <c r="C174" i="42"/>
  <c r="C173" i="42"/>
  <c r="C172" i="42"/>
  <c r="C171" i="42"/>
  <c r="C170" i="42"/>
  <c r="C169" i="42"/>
  <c r="C168" i="42"/>
  <c r="C167" i="42"/>
  <c r="C166" i="42"/>
  <c r="C165" i="42"/>
  <c r="C164" i="42"/>
  <c r="C163" i="42"/>
  <c r="C162" i="42"/>
  <c r="E159" i="42" a="1"/>
  <c r="E159" i="42" s="1"/>
  <c r="A157" i="42"/>
  <c r="S155" i="42"/>
  <c r="I155" i="42"/>
  <c r="C155" i="42"/>
  <c r="AC154" i="42"/>
  <c r="S154" i="42"/>
  <c r="O154" i="42"/>
  <c r="I154" i="42"/>
  <c r="C150" i="42"/>
  <c r="C149" i="42"/>
  <c r="C148" i="42"/>
  <c r="C147" i="42"/>
  <c r="C146" i="42"/>
  <c r="C145" i="42"/>
  <c r="C144" i="42"/>
  <c r="C143" i="42"/>
  <c r="C142" i="42"/>
  <c r="C141" i="42"/>
  <c r="C140" i="42"/>
  <c r="C139" i="42"/>
  <c r="C138" i="42"/>
  <c r="C137" i="42"/>
  <c r="C136" i="42"/>
  <c r="C135" i="42"/>
  <c r="C134" i="42"/>
  <c r="C133" i="42"/>
  <c r="C132" i="42"/>
  <c r="C131" i="42"/>
  <c r="C130" i="42"/>
  <c r="C129" i="42"/>
  <c r="C128" i="42"/>
  <c r="C127" i="42"/>
  <c r="C126" i="42"/>
  <c r="C125" i="42"/>
  <c r="C124" i="42"/>
  <c r="C123" i="42"/>
  <c r="E120" i="42" a="1"/>
  <c r="E120" i="42" s="1"/>
  <c r="A118" i="42"/>
  <c r="S116" i="42"/>
  <c r="I116" i="42"/>
  <c r="C116" i="42"/>
  <c r="AC115" i="42"/>
  <c r="S115" i="42"/>
  <c r="O115" i="42"/>
  <c r="I115" i="42"/>
  <c r="C111" i="42"/>
  <c r="C110" i="42"/>
  <c r="C109" i="42"/>
  <c r="C108" i="42"/>
  <c r="C107" i="42"/>
  <c r="C106" i="42"/>
  <c r="C105" i="42"/>
  <c r="C104" i="42"/>
  <c r="C103" i="42"/>
  <c r="C102" i="42"/>
  <c r="C101" i="42"/>
  <c r="C100" i="42"/>
  <c r="C99" i="42"/>
  <c r="C98" i="42"/>
  <c r="C97" i="42"/>
  <c r="C96" i="42"/>
  <c r="C95" i="42"/>
  <c r="C94" i="42"/>
  <c r="C93" i="42"/>
  <c r="C92" i="42"/>
  <c r="C91" i="42"/>
  <c r="C90" i="42"/>
  <c r="C89" i="42"/>
  <c r="C88" i="42"/>
  <c r="C87" i="42"/>
  <c r="C86" i="42"/>
  <c r="C85" i="42"/>
  <c r="C84" i="42"/>
  <c r="E81" i="42" a="1"/>
  <c r="E81" i="42" s="1"/>
  <c r="A79" i="42"/>
  <c r="S77" i="42"/>
  <c r="I77" i="42"/>
  <c r="C77" i="42"/>
  <c r="AC76" i="42"/>
  <c r="S76" i="42"/>
  <c r="E31" i="42" s="1"/>
  <c r="O76" i="42"/>
  <c r="I76" i="42"/>
  <c r="C72" i="42"/>
  <c r="C71" i="42"/>
  <c r="C70" i="42"/>
  <c r="C69" i="42"/>
  <c r="C68" i="42"/>
  <c r="C67" i="42"/>
  <c r="C66" i="42"/>
  <c r="C65" i="42"/>
  <c r="C64" i="42"/>
  <c r="C63" i="42"/>
  <c r="C62" i="42"/>
  <c r="C61" i="42"/>
  <c r="C60" i="42"/>
  <c r="C59" i="42"/>
  <c r="C58" i="42"/>
  <c r="C57" i="42"/>
  <c r="C56" i="42"/>
  <c r="C55" i="42"/>
  <c r="C54" i="42"/>
  <c r="C53" i="42"/>
  <c r="C52" i="42"/>
  <c r="C51" i="42"/>
  <c r="C50" i="42"/>
  <c r="C49" i="42"/>
  <c r="C48" i="42"/>
  <c r="C47" i="42"/>
  <c r="C46" i="42"/>
  <c r="C45" i="42"/>
  <c r="E42" i="42" a="1"/>
  <c r="E42" i="42" s="1"/>
  <c r="A40" i="42"/>
  <c r="I32" i="42"/>
  <c r="E32" i="42"/>
  <c r="AD14" i="42"/>
  <c r="AD13" i="42"/>
  <c r="AD12" i="42"/>
  <c r="E11" i="42"/>
  <c r="E10" i="42"/>
  <c r="J9" i="42"/>
  <c r="E9" i="42"/>
  <c r="S272" i="41"/>
  <c r="I272" i="41"/>
  <c r="C272" i="41"/>
  <c r="AC271" i="41"/>
  <c r="S271" i="41"/>
  <c r="O271" i="41"/>
  <c r="I271" i="41"/>
  <c r="C270" i="41"/>
  <c r="C269" i="41"/>
  <c r="C268" i="41"/>
  <c r="C267" i="41"/>
  <c r="C266" i="41"/>
  <c r="C265" i="41"/>
  <c r="C264" i="41"/>
  <c r="C263" i="41"/>
  <c r="C262" i="41"/>
  <c r="C261" i="41"/>
  <c r="C260" i="41"/>
  <c r="C259" i="41"/>
  <c r="C258" i="41"/>
  <c r="C257" i="41"/>
  <c r="C256" i="41"/>
  <c r="C255" i="41"/>
  <c r="C254" i="41"/>
  <c r="C253" i="41"/>
  <c r="C252" i="41"/>
  <c r="C251" i="41"/>
  <c r="C250" i="41"/>
  <c r="C249" i="41"/>
  <c r="C248" i="41"/>
  <c r="C247" i="41"/>
  <c r="C246" i="41"/>
  <c r="C245" i="41"/>
  <c r="C244" i="41"/>
  <c r="C243" i="41"/>
  <c r="C242" i="41"/>
  <c r="C241" i="41"/>
  <c r="C240" i="41"/>
  <c r="E237" i="41"/>
  <c r="E237" i="41" a="1"/>
  <c r="A235" i="41"/>
  <c r="S233" i="41"/>
  <c r="I233" i="41"/>
  <c r="C233" i="41"/>
  <c r="AC232" i="41"/>
  <c r="S232" i="41"/>
  <c r="O232" i="41"/>
  <c r="I232" i="41"/>
  <c r="C231" i="41"/>
  <c r="C230" i="41"/>
  <c r="C229" i="41"/>
  <c r="C228" i="41"/>
  <c r="C227" i="41"/>
  <c r="C226" i="41"/>
  <c r="C225" i="41"/>
  <c r="C224" i="41"/>
  <c r="C223" i="41"/>
  <c r="C222" i="41"/>
  <c r="C221" i="41"/>
  <c r="C220" i="41"/>
  <c r="C219" i="41"/>
  <c r="C218" i="41"/>
  <c r="C217" i="41"/>
  <c r="C216" i="41"/>
  <c r="C215" i="41"/>
  <c r="C214" i="41"/>
  <c r="C213" i="41"/>
  <c r="C212" i="41"/>
  <c r="C211" i="41"/>
  <c r="C210" i="41"/>
  <c r="C209" i="41"/>
  <c r="C208" i="41"/>
  <c r="C207" i="41"/>
  <c r="C206" i="41"/>
  <c r="C205" i="41"/>
  <c r="C204" i="41"/>
  <c r="C203" i="41"/>
  <c r="C202" i="41"/>
  <c r="C201" i="41"/>
  <c r="E198" i="41" a="1"/>
  <c r="E198" i="41" s="1"/>
  <c r="A196" i="41"/>
  <c r="S194" i="41"/>
  <c r="I194" i="41"/>
  <c r="C194" i="41"/>
  <c r="AC193" i="41"/>
  <c r="S193" i="41"/>
  <c r="O193" i="41"/>
  <c r="I193" i="41"/>
  <c r="C192" i="41"/>
  <c r="C191" i="41"/>
  <c r="C190" i="41"/>
  <c r="C189" i="41"/>
  <c r="C188" i="41"/>
  <c r="C187" i="41"/>
  <c r="C186" i="41"/>
  <c r="C185" i="41"/>
  <c r="C184" i="41"/>
  <c r="C183" i="41"/>
  <c r="C182" i="41"/>
  <c r="C181" i="41"/>
  <c r="C180" i="41"/>
  <c r="C179" i="41"/>
  <c r="C178" i="41"/>
  <c r="C177" i="41"/>
  <c r="C176" i="41"/>
  <c r="C175" i="41"/>
  <c r="C174" i="41"/>
  <c r="C173" i="41"/>
  <c r="C172" i="41"/>
  <c r="C171" i="41"/>
  <c r="C170" i="41"/>
  <c r="C169" i="41"/>
  <c r="C168" i="41"/>
  <c r="C167" i="41"/>
  <c r="C166" i="41"/>
  <c r="C165" i="41"/>
  <c r="C164" i="41"/>
  <c r="C163" i="41"/>
  <c r="C162" i="41"/>
  <c r="E159" i="41" a="1"/>
  <c r="E159" i="41" s="1"/>
  <c r="A157" i="41"/>
  <c r="S155" i="41"/>
  <c r="I155" i="41"/>
  <c r="C155" i="41"/>
  <c r="AC154" i="41"/>
  <c r="S154" i="41"/>
  <c r="E31" i="41" s="1"/>
  <c r="O154" i="41"/>
  <c r="I154" i="41"/>
  <c r="C153" i="41"/>
  <c r="C152" i="41"/>
  <c r="C151" i="41"/>
  <c r="C150" i="41"/>
  <c r="C149" i="41"/>
  <c r="C148" i="41"/>
  <c r="C147" i="41"/>
  <c r="C146" i="41"/>
  <c r="C145" i="41"/>
  <c r="C144" i="41"/>
  <c r="C143" i="41"/>
  <c r="C142" i="41"/>
  <c r="C141" i="41"/>
  <c r="C140" i="41"/>
  <c r="C139" i="41"/>
  <c r="C138" i="41"/>
  <c r="C137" i="41"/>
  <c r="C136" i="41"/>
  <c r="C135" i="41"/>
  <c r="C134" i="41"/>
  <c r="C133" i="41"/>
  <c r="C132" i="41"/>
  <c r="C131" i="41"/>
  <c r="C130" i="41"/>
  <c r="C129" i="41"/>
  <c r="C128" i="41"/>
  <c r="C127" i="41"/>
  <c r="C126" i="41"/>
  <c r="C125" i="41"/>
  <c r="C124" i="41"/>
  <c r="C123" i="41"/>
  <c r="E120" i="41" a="1"/>
  <c r="E120" i="41" s="1"/>
  <c r="A118" i="41"/>
  <c r="S116" i="41"/>
  <c r="I116" i="41"/>
  <c r="C116" i="41"/>
  <c r="AC115" i="41"/>
  <c r="S115" i="41"/>
  <c r="O115" i="41"/>
  <c r="I115" i="41"/>
  <c r="C114" i="41"/>
  <c r="C113" i="41"/>
  <c r="C112" i="41"/>
  <c r="C111" i="41"/>
  <c r="C110" i="41"/>
  <c r="C109" i="41"/>
  <c r="C108" i="41"/>
  <c r="C107" i="41"/>
  <c r="C106" i="41"/>
  <c r="C105" i="41"/>
  <c r="C104" i="41"/>
  <c r="C103" i="41"/>
  <c r="C102" i="41"/>
  <c r="C101" i="41"/>
  <c r="C100" i="41"/>
  <c r="C99" i="41"/>
  <c r="C98" i="41"/>
  <c r="C97" i="41"/>
  <c r="C96" i="41"/>
  <c r="C95" i="41"/>
  <c r="C94" i="41"/>
  <c r="C93" i="41"/>
  <c r="C92" i="41"/>
  <c r="C91" i="41"/>
  <c r="C90" i="41"/>
  <c r="C89" i="41"/>
  <c r="C88" i="41"/>
  <c r="C87" i="41"/>
  <c r="C86" i="41"/>
  <c r="C85" i="41"/>
  <c r="C84" i="41"/>
  <c r="E81" i="41" a="1"/>
  <c r="E81" i="41" s="1"/>
  <c r="A79" i="41"/>
  <c r="E29" i="41" s="1"/>
  <c r="S77" i="41"/>
  <c r="I77" i="41"/>
  <c r="I32" i="41" s="1"/>
  <c r="C77" i="41"/>
  <c r="AC76" i="41"/>
  <c r="S76" i="41"/>
  <c r="I31" i="41" s="1"/>
  <c r="O76" i="41"/>
  <c r="I76" i="41"/>
  <c r="C75" i="41"/>
  <c r="C74" i="41"/>
  <c r="C73" i="41"/>
  <c r="C72" i="41"/>
  <c r="C71" i="41"/>
  <c r="C70" i="41"/>
  <c r="C69" i="41"/>
  <c r="C68" i="41"/>
  <c r="C67" i="41"/>
  <c r="C66" i="41"/>
  <c r="C65" i="41"/>
  <c r="C64" i="41"/>
  <c r="C63" i="41"/>
  <c r="C62" i="41"/>
  <c r="C61" i="41"/>
  <c r="C60" i="41"/>
  <c r="C59" i="41"/>
  <c r="C58" i="41"/>
  <c r="C57" i="41"/>
  <c r="C56" i="41"/>
  <c r="C55" i="41"/>
  <c r="C54" i="41"/>
  <c r="C53" i="41"/>
  <c r="C52" i="41"/>
  <c r="C51" i="41"/>
  <c r="C50" i="41"/>
  <c r="C49" i="41"/>
  <c r="C48" i="41"/>
  <c r="C47" i="41"/>
  <c r="C46" i="41"/>
  <c r="C45" i="41"/>
  <c r="E42" i="41" a="1"/>
  <c r="E42" i="41" s="1"/>
  <c r="A40" i="41"/>
  <c r="AD14" i="41"/>
  <c r="AD13" i="41"/>
  <c r="AD12" i="41"/>
  <c r="E11" i="41"/>
  <c r="E10" i="41"/>
  <c r="J9" i="41"/>
  <c r="E9" i="41"/>
  <c r="S272" i="40"/>
  <c r="I272" i="40"/>
  <c r="C272" i="40"/>
  <c r="AC271" i="40"/>
  <c r="S271" i="40"/>
  <c r="O271" i="40"/>
  <c r="I271" i="40"/>
  <c r="C270" i="40"/>
  <c r="C269" i="40"/>
  <c r="C268" i="40"/>
  <c r="C267" i="40"/>
  <c r="C266" i="40"/>
  <c r="C265" i="40"/>
  <c r="C264" i="40"/>
  <c r="C263" i="40"/>
  <c r="C262" i="40"/>
  <c r="C261" i="40"/>
  <c r="C260" i="40"/>
  <c r="C259" i="40"/>
  <c r="C258" i="40"/>
  <c r="C257" i="40"/>
  <c r="C256" i="40"/>
  <c r="C255" i="40"/>
  <c r="C254" i="40"/>
  <c r="C253" i="40"/>
  <c r="C252" i="40"/>
  <c r="C251" i="40"/>
  <c r="C250" i="40"/>
  <c r="C249" i="40"/>
  <c r="C248" i="40"/>
  <c r="C247" i="40"/>
  <c r="C246" i="40"/>
  <c r="C245" i="40"/>
  <c r="C244" i="40"/>
  <c r="C243" i="40"/>
  <c r="C242" i="40"/>
  <c r="C241" i="40"/>
  <c r="C240" i="40"/>
  <c r="E237" i="40"/>
  <c r="E237" i="40" a="1"/>
  <c r="A235" i="40"/>
  <c r="S233" i="40"/>
  <c r="I233" i="40"/>
  <c r="C233" i="40"/>
  <c r="AC232" i="40"/>
  <c r="S232" i="40"/>
  <c r="O232" i="40"/>
  <c r="I232" i="40"/>
  <c r="C231" i="40"/>
  <c r="C230" i="40"/>
  <c r="C229" i="40"/>
  <c r="C228" i="40"/>
  <c r="C227" i="40"/>
  <c r="C226" i="40"/>
  <c r="C225" i="40"/>
  <c r="C224" i="40"/>
  <c r="C223" i="40"/>
  <c r="C222" i="40"/>
  <c r="C221" i="40"/>
  <c r="C220" i="40"/>
  <c r="C219" i="40"/>
  <c r="C218" i="40"/>
  <c r="C217" i="40"/>
  <c r="C216" i="40"/>
  <c r="C215" i="40"/>
  <c r="C214" i="40"/>
  <c r="C213" i="40"/>
  <c r="C212" i="40"/>
  <c r="C211" i="40"/>
  <c r="C210" i="40"/>
  <c r="C209" i="40"/>
  <c r="C208" i="40"/>
  <c r="C207" i="40"/>
  <c r="C206" i="40"/>
  <c r="C205" i="40"/>
  <c r="C204" i="40"/>
  <c r="C203" i="40"/>
  <c r="C202" i="40"/>
  <c r="C201" i="40"/>
  <c r="E198" i="40" a="1"/>
  <c r="E198" i="40" s="1"/>
  <c r="A196" i="40"/>
  <c r="S194" i="40"/>
  <c r="I194" i="40"/>
  <c r="C194" i="40"/>
  <c r="AC193" i="40"/>
  <c r="S193" i="40"/>
  <c r="O193" i="40"/>
  <c r="I193" i="40"/>
  <c r="C192" i="40"/>
  <c r="C191" i="40"/>
  <c r="C190" i="40"/>
  <c r="C189" i="40"/>
  <c r="C188" i="40"/>
  <c r="C187" i="40"/>
  <c r="C186" i="40"/>
  <c r="C185" i="40"/>
  <c r="C184" i="40"/>
  <c r="C183" i="40"/>
  <c r="C182" i="40"/>
  <c r="C181" i="40"/>
  <c r="C180" i="40"/>
  <c r="C179" i="40"/>
  <c r="C178" i="40"/>
  <c r="C177" i="40"/>
  <c r="C176" i="40"/>
  <c r="C175" i="40"/>
  <c r="C174" i="40"/>
  <c r="C173" i="40"/>
  <c r="C172" i="40"/>
  <c r="C171" i="40"/>
  <c r="C170" i="40"/>
  <c r="C169" i="40"/>
  <c r="C168" i="40"/>
  <c r="C167" i="40"/>
  <c r="C166" i="40"/>
  <c r="C165" i="40"/>
  <c r="C164" i="40"/>
  <c r="C163" i="40"/>
  <c r="C162" i="40"/>
  <c r="E159" i="40" a="1"/>
  <c r="E159" i="40" s="1"/>
  <c r="A157" i="40"/>
  <c r="S155" i="40"/>
  <c r="I155" i="40"/>
  <c r="C155" i="40"/>
  <c r="AC154" i="40"/>
  <c r="S154" i="40"/>
  <c r="E31" i="40" s="1"/>
  <c r="O154" i="40"/>
  <c r="I154" i="40"/>
  <c r="C153" i="40"/>
  <c r="C152" i="40"/>
  <c r="C151" i="40"/>
  <c r="C150" i="40"/>
  <c r="C149" i="40"/>
  <c r="C148" i="40"/>
  <c r="C147" i="40"/>
  <c r="C146" i="40"/>
  <c r="C145" i="40"/>
  <c r="C144" i="40"/>
  <c r="C143" i="40"/>
  <c r="C142" i="40"/>
  <c r="C141" i="40"/>
  <c r="C140" i="40"/>
  <c r="C139" i="40"/>
  <c r="C138" i="40"/>
  <c r="C137" i="40"/>
  <c r="C136" i="40"/>
  <c r="C135" i="40"/>
  <c r="C134" i="40"/>
  <c r="C133" i="40"/>
  <c r="C132" i="40"/>
  <c r="C131" i="40"/>
  <c r="C130" i="40"/>
  <c r="C129" i="40"/>
  <c r="C128" i="40"/>
  <c r="C127" i="40"/>
  <c r="C126" i="40"/>
  <c r="C125" i="40"/>
  <c r="C124" i="40"/>
  <c r="C123" i="40"/>
  <c r="E120" i="40" a="1"/>
  <c r="E120" i="40" s="1"/>
  <c r="A118" i="40"/>
  <c r="S116" i="40"/>
  <c r="I116" i="40"/>
  <c r="E32" i="40" s="1"/>
  <c r="C116" i="40"/>
  <c r="AC115" i="40"/>
  <c r="S115" i="40"/>
  <c r="O115" i="40"/>
  <c r="I115" i="40"/>
  <c r="C114" i="40"/>
  <c r="C113" i="40"/>
  <c r="C112" i="40"/>
  <c r="C111" i="40"/>
  <c r="C110" i="40"/>
  <c r="C109" i="40"/>
  <c r="C108" i="40"/>
  <c r="C107" i="40"/>
  <c r="C106" i="40"/>
  <c r="C105" i="40"/>
  <c r="C104" i="40"/>
  <c r="C103" i="40"/>
  <c r="C102" i="40"/>
  <c r="C101" i="40"/>
  <c r="C100" i="40"/>
  <c r="C99" i="40"/>
  <c r="C98" i="40"/>
  <c r="C97" i="40"/>
  <c r="C96" i="40"/>
  <c r="C95" i="40"/>
  <c r="C94" i="40"/>
  <c r="C93" i="40"/>
  <c r="C92" i="40"/>
  <c r="C91" i="40"/>
  <c r="C90" i="40"/>
  <c r="C89" i="40"/>
  <c r="C88" i="40"/>
  <c r="C87" i="40"/>
  <c r="C86" i="40"/>
  <c r="C85" i="40"/>
  <c r="C84" i="40"/>
  <c r="E81" i="40" a="1"/>
  <c r="E81" i="40" s="1"/>
  <c r="A79" i="40"/>
  <c r="E29" i="40" s="1"/>
  <c r="S77" i="40"/>
  <c r="I77" i="40"/>
  <c r="I32" i="40" s="1"/>
  <c r="C77" i="40"/>
  <c r="AC76" i="40"/>
  <c r="S76" i="40"/>
  <c r="I31" i="40" s="1"/>
  <c r="O76" i="40"/>
  <c r="I76" i="40"/>
  <c r="C75" i="40"/>
  <c r="C74" i="40"/>
  <c r="C73" i="40"/>
  <c r="C72" i="40"/>
  <c r="C71" i="40"/>
  <c r="C70" i="40"/>
  <c r="C69" i="40"/>
  <c r="C68" i="40"/>
  <c r="C67" i="40"/>
  <c r="C66" i="40"/>
  <c r="C65" i="40"/>
  <c r="C64" i="40"/>
  <c r="C63" i="40"/>
  <c r="C62" i="40"/>
  <c r="C61" i="40"/>
  <c r="C60" i="40"/>
  <c r="C59" i="40"/>
  <c r="C58" i="40"/>
  <c r="C57" i="40"/>
  <c r="C56" i="40"/>
  <c r="C55" i="40"/>
  <c r="C54" i="40"/>
  <c r="C53" i="40"/>
  <c r="C52" i="40"/>
  <c r="C51" i="40"/>
  <c r="C50" i="40"/>
  <c r="C49" i="40"/>
  <c r="C48" i="40"/>
  <c r="C47" i="40"/>
  <c r="C46" i="40"/>
  <c r="C45" i="40"/>
  <c r="E42" i="40" a="1"/>
  <c r="E42" i="40" s="1"/>
  <c r="A40" i="40"/>
  <c r="AD14" i="40"/>
  <c r="AD13" i="40"/>
  <c r="AD12" i="40"/>
  <c r="E11" i="40"/>
  <c r="E10" i="40"/>
  <c r="J9" i="40"/>
  <c r="E9" i="40"/>
  <c r="S272" i="39"/>
  <c r="I272" i="39"/>
  <c r="C272" i="39"/>
  <c r="AC271" i="39"/>
  <c r="S271" i="39"/>
  <c r="O271" i="39"/>
  <c r="I271" i="39"/>
  <c r="C269" i="39"/>
  <c r="C268" i="39"/>
  <c r="C267" i="39"/>
  <c r="C266" i="39"/>
  <c r="C265" i="39"/>
  <c r="C264" i="39"/>
  <c r="C263" i="39"/>
  <c r="C262" i="39"/>
  <c r="C261" i="39"/>
  <c r="C260" i="39"/>
  <c r="C259" i="39"/>
  <c r="C258" i="39"/>
  <c r="C257" i="39"/>
  <c r="C256" i="39"/>
  <c r="C255" i="39"/>
  <c r="C254" i="39"/>
  <c r="C253" i="39"/>
  <c r="C252" i="39"/>
  <c r="C251" i="39"/>
  <c r="C250" i="39"/>
  <c r="C249" i="39"/>
  <c r="C248" i="39"/>
  <c r="C247" i="39"/>
  <c r="C246" i="39"/>
  <c r="C245" i="39"/>
  <c r="C244" i="39"/>
  <c r="C243" i="39"/>
  <c r="C242" i="39"/>
  <c r="C241" i="39"/>
  <c r="C240" i="39"/>
  <c r="E237" i="39" a="1"/>
  <c r="E237" i="39" s="1"/>
  <c r="A235" i="39"/>
  <c r="S233" i="39"/>
  <c r="I233" i="39"/>
  <c r="C233" i="39"/>
  <c r="AC232" i="39"/>
  <c r="S232" i="39"/>
  <c r="O232" i="39"/>
  <c r="I232" i="39"/>
  <c r="C230" i="39"/>
  <c r="C229" i="39"/>
  <c r="C228" i="39"/>
  <c r="C227" i="39"/>
  <c r="C226" i="39"/>
  <c r="C225" i="39"/>
  <c r="C224" i="39"/>
  <c r="C223" i="39"/>
  <c r="C222" i="39"/>
  <c r="C221" i="39"/>
  <c r="C220" i="39"/>
  <c r="C219" i="39"/>
  <c r="C218" i="39"/>
  <c r="C217" i="39"/>
  <c r="C216" i="39"/>
  <c r="C215" i="39"/>
  <c r="C214" i="39"/>
  <c r="C213" i="39"/>
  <c r="C212" i="39"/>
  <c r="C211" i="39"/>
  <c r="C210" i="39"/>
  <c r="C209" i="39"/>
  <c r="C208" i="39"/>
  <c r="C207" i="39"/>
  <c r="C206" i="39"/>
  <c r="C205" i="39"/>
  <c r="C204" i="39"/>
  <c r="C203" i="39"/>
  <c r="C202" i="39"/>
  <c r="C201" i="39"/>
  <c r="E198" i="39"/>
  <c r="E198" i="39" a="1"/>
  <c r="A196" i="39"/>
  <c r="S194" i="39"/>
  <c r="I194" i="39"/>
  <c r="C194" i="39"/>
  <c r="AC193" i="39"/>
  <c r="S193" i="39"/>
  <c r="O193" i="39"/>
  <c r="I193" i="39"/>
  <c r="C191" i="39"/>
  <c r="C190" i="39"/>
  <c r="C189" i="39"/>
  <c r="C188" i="39"/>
  <c r="C187" i="39"/>
  <c r="C186" i="39"/>
  <c r="C185" i="39"/>
  <c r="C184" i="39"/>
  <c r="C183" i="39"/>
  <c r="C182" i="39"/>
  <c r="C181" i="39"/>
  <c r="C180" i="39"/>
  <c r="C179" i="39"/>
  <c r="C178" i="39"/>
  <c r="C177" i="39"/>
  <c r="C176" i="39"/>
  <c r="C175" i="39"/>
  <c r="C174" i="39"/>
  <c r="C173" i="39"/>
  <c r="C172" i="39"/>
  <c r="C171" i="39"/>
  <c r="C170" i="39"/>
  <c r="C169" i="39"/>
  <c r="C168" i="39"/>
  <c r="C167" i="39"/>
  <c r="C166" i="39"/>
  <c r="C165" i="39"/>
  <c r="C164" i="39"/>
  <c r="C163" i="39"/>
  <c r="C162" i="39"/>
  <c r="E159" i="39" a="1"/>
  <c r="E159" i="39" s="1"/>
  <c r="A157" i="39"/>
  <c r="S155" i="39"/>
  <c r="I155" i="39"/>
  <c r="C155" i="39"/>
  <c r="AC154" i="39"/>
  <c r="S154" i="39"/>
  <c r="O154" i="39"/>
  <c r="I154" i="39"/>
  <c r="C152" i="39"/>
  <c r="C151" i="39"/>
  <c r="C150" i="39"/>
  <c r="C149" i="39"/>
  <c r="C148" i="39"/>
  <c r="C147" i="39"/>
  <c r="C146" i="39"/>
  <c r="C145" i="39"/>
  <c r="C144" i="39"/>
  <c r="C143" i="39"/>
  <c r="C142" i="39"/>
  <c r="C141" i="39"/>
  <c r="C140" i="39"/>
  <c r="C139" i="39"/>
  <c r="C138" i="39"/>
  <c r="C137" i="39"/>
  <c r="C136" i="39"/>
  <c r="C135" i="39"/>
  <c r="C134" i="39"/>
  <c r="C133" i="39"/>
  <c r="C132" i="39"/>
  <c r="C131" i="39"/>
  <c r="C130" i="39"/>
  <c r="C129" i="39"/>
  <c r="C128" i="39"/>
  <c r="C127" i="39"/>
  <c r="C126" i="39"/>
  <c r="C125" i="39"/>
  <c r="C124" i="39"/>
  <c r="C123" i="39"/>
  <c r="E120" i="39"/>
  <c r="E120" i="39" a="1"/>
  <c r="A118" i="39"/>
  <c r="S116" i="39"/>
  <c r="I116" i="39"/>
  <c r="C116" i="39"/>
  <c r="AC115" i="39"/>
  <c r="S115" i="39"/>
  <c r="O115" i="39"/>
  <c r="I115" i="39"/>
  <c r="C113" i="39"/>
  <c r="C112" i="39"/>
  <c r="C111" i="39"/>
  <c r="C110" i="39"/>
  <c r="C109" i="39"/>
  <c r="C108" i="39"/>
  <c r="C107" i="39"/>
  <c r="C106" i="39"/>
  <c r="C105" i="39"/>
  <c r="C104" i="39"/>
  <c r="C103" i="39"/>
  <c r="C102" i="39"/>
  <c r="C101" i="39"/>
  <c r="C100" i="39"/>
  <c r="C99" i="39"/>
  <c r="C98" i="39"/>
  <c r="C97" i="39"/>
  <c r="C96" i="39"/>
  <c r="C95" i="39"/>
  <c r="C94" i="39"/>
  <c r="C93" i="39"/>
  <c r="C92" i="39"/>
  <c r="C91" i="39"/>
  <c r="C90" i="39"/>
  <c r="C89" i="39"/>
  <c r="C88" i="39"/>
  <c r="C87" i="39"/>
  <c r="C86" i="39"/>
  <c r="C85" i="39"/>
  <c r="C84" i="39"/>
  <c r="E81" i="39" a="1"/>
  <c r="E81" i="39" s="1"/>
  <c r="A79" i="39"/>
  <c r="S77" i="39"/>
  <c r="I77" i="39"/>
  <c r="C77" i="39"/>
  <c r="AC76" i="39"/>
  <c r="S76" i="39"/>
  <c r="I31" i="39" s="1"/>
  <c r="O76" i="39"/>
  <c r="I76" i="39"/>
  <c r="C74" i="39"/>
  <c r="C73" i="39"/>
  <c r="C72" i="39"/>
  <c r="C71" i="39"/>
  <c r="C70" i="39"/>
  <c r="C69" i="39"/>
  <c r="C68" i="39"/>
  <c r="C67" i="39"/>
  <c r="C66" i="39"/>
  <c r="C65" i="39"/>
  <c r="C64" i="39"/>
  <c r="C63" i="39"/>
  <c r="C62" i="39"/>
  <c r="C61" i="39"/>
  <c r="C60" i="39"/>
  <c r="C59" i="39"/>
  <c r="C58" i="39"/>
  <c r="C57" i="39"/>
  <c r="C56" i="39"/>
  <c r="C55" i="39"/>
  <c r="C54" i="39"/>
  <c r="C53" i="39"/>
  <c r="C52" i="39"/>
  <c r="C51" i="39"/>
  <c r="C50" i="39"/>
  <c r="C49" i="39"/>
  <c r="C48" i="39"/>
  <c r="C47" i="39"/>
  <c r="C46" i="39"/>
  <c r="C45" i="39"/>
  <c r="E42" i="39" a="1"/>
  <c r="E42" i="39" s="1"/>
  <c r="A40" i="39"/>
  <c r="I32" i="39"/>
  <c r="E32" i="39"/>
  <c r="AD14" i="39"/>
  <c r="AD13" i="39"/>
  <c r="AD12" i="39"/>
  <c r="E11" i="39"/>
  <c r="E10" i="39"/>
  <c r="J9" i="39"/>
  <c r="E9" i="39"/>
  <c r="C270" i="38"/>
  <c r="C231" i="38"/>
  <c r="C192" i="38"/>
  <c r="C153" i="38"/>
  <c r="C114" i="38"/>
  <c r="C75" i="38"/>
  <c r="C270" i="36"/>
  <c r="C231" i="36"/>
  <c r="C192" i="36"/>
  <c r="C153" i="36"/>
  <c r="C114" i="36"/>
  <c r="C75" i="36"/>
  <c r="C270" i="35"/>
  <c r="C231" i="35"/>
  <c r="C192" i="35"/>
  <c r="C153" i="35"/>
  <c r="C114" i="35"/>
  <c r="C75" i="35"/>
  <c r="C270" i="33"/>
  <c r="C231" i="33"/>
  <c r="C192" i="33"/>
  <c r="C153" i="33"/>
  <c r="C114" i="33"/>
  <c r="C75" i="33"/>
  <c r="S272" i="38"/>
  <c r="I272" i="38"/>
  <c r="C272" i="38"/>
  <c r="AC271" i="38"/>
  <c r="S271" i="38"/>
  <c r="O271" i="38"/>
  <c r="I271" i="38"/>
  <c r="C269" i="38"/>
  <c r="C268" i="38"/>
  <c r="C267" i="38"/>
  <c r="C266" i="38"/>
  <c r="C265" i="38"/>
  <c r="C264" i="38"/>
  <c r="C263" i="38"/>
  <c r="C262" i="38"/>
  <c r="C261" i="38"/>
  <c r="C260" i="38"/>
  <c r="C259" i="38"/>
  <c r="C258" i="38"/>
  <c r="C257" i="38"/>
  <c r="C256" i="38"/>
  <c r="C255" i="38"/>
  <c r="C254" i="38"/>
  <c r="C253" i="38"/>
  <c r="C252" i="38"/>
  <c r="C251" i="38"/>
  <c r="C250" i="38"/>
  <c r="C249" i="38"/>
  <c r="C248" i="38"/>
  <c r="C247" i="38"/>
  <c r="C246" i="38"/>
  <c r="C245" i="38"/>
  <c r="C244" i="38"/>
  <c r="C243" i="38"/>
  <c r="C242" i="38"/>
  <c r="C241" i="38"/>
  <c r="C240" i="38"/>
  <c r="E237" i="38"/>
  <c r="E237" i="38" a="1"/>
  <c r="A235" i="38"/>
  <c r="S233" i="38"/>
  <c r="I233" i="38"/>
  <c r="C233" i="38"/>
  <c r="AC232" i="38"/>
  <c r="S232" i="38"/>
  <c r="O232" i="38"/>
  <c r="I232" i="38"/>
  <c r="C230" i="38"/>
  <c r="C229" i="38"/>
  <c r="C228" i="38"/>
  <c r="C227" i="38"/>
  <c r="C226" i="38"/>
  <c r="C225" i="38"/>
  <c r="C224" i="38"/>
  <c r="C223" i="38"/>
  <c r="C222" i="38"/>
  <c r="C221" i="38"/>
  <c r="C220" i="38"/>
  <c r="C219" i="38"/>
  <c r="C218" i="38"/>
  <c r="C217" i="38"/>
  <c r="C216" i="38"/>
  <c r="C215" i="38"/>
  <c r="C214" i="38"/>
  <c r="C213" i="38"/>
  <c r="C212" i="38"/>
  <c r="C211" i="38"/>
  <c r="C210" i="38"/>
  <c r="C209" i="38"/>
  <c r="C208" i="38"/>
  <c r="C207" i="38"/>
  <c r="C206" i="38"/>
  <c r="C205" i="38"/>
  <c r="C204" i="38"/>
  <c r="C203" i="38"/>
  <c r="C202" i="38"/>
  <c r="C201" i="38"/>
  <c r="E198" i="38" a="1"/>
  <c r="E198" i="38" s="1"/>
  <c r="A196" i="38"/>
  <c r="S194" i="38"/>
  <c r="I194" i="38"/>
  <c r="C194" i="38"/>
  <c r="AC193" i="38"/>
  <c r="S193" i="38"/>
  <c r="O193" i="38"/>
  <c r="I193" i="38"/>
  <c r="C191" i="38"/>
  <c r="C190" i="38"/>
  <c r="C189" i="38"/>
  <c r="C188" i="38"/>
  <c r="C187" i="38"/>
  <c r="C186" i="38"/>
  <c r="C185" i="38"/>
  <c r="C184" i="38"/>
  <c r="C183" i="38"/>
  <c r="C182" i="38"/>
  <c r="C181" i="38"/>
  <c r="C180" i="38"/>
  <c r="C179" i="38"/>
  <c r="C178" i="38"/>
  <c r="C177" i="38"/>
  <c r="C176" i="38"/>
  <c r="C175" i="38"/>
  <c r="C174" i="38"/>
  <c r="C173" i="38"/>
  <c r="C172" i="38"/>
  <c r="C171" i="38"/>
  <c r="C170" i="38"/>
  <c r="C169" i="38"/>
  <c r="C168" i="38"/>
  <c r="C167" i="38"/>
  <c r="C166" i="38"/>
  <c r="C165" i="38"/>
  <c r="C164" i="38"/>
  <c r="C163" i="38"/>
  <c r="C162" i="38"/>
  <c r="E159" i="38"/>
  <c r="E159" i="38" a="1"/>
  <c r="A157" i="38"/>
  <c r="S155" i="38"/>
  <c r="I155" i="38"/>
  <c r="C155" i="38"/>
  <c r="AC154" i="38"/>
  <c r="S154" i="38"/>
  <c r="O154" i="38"/>
  <c r="I154" i="38"/>
  <c r="C152" i="38"/>
  <c r="C151" i="38"/>
  <c r="C150" i="38"/>
  <c r="C149" i="38"/>
  <c r="C148" i="38"/>
  <c r="C147" i="38"/>
  <c r="C146" i="38"/>
  <c r="C145" i="38"/>
  <c r="C144" i="38"/>
  <c r="C143" i="38"/>
  <c r="C142" i="38"/>
  <c r="C141" i="38"/>
  <c r="C140" i="38"/>
  <c r="C139" i="38"/>
  <c r="C138" i="38"/>
  <c r="C137" i="38"/>
  <c r="C136" i="38"/>
  <c r="C135" i="38"/>
  <c r="C134" i="38"/>
  <c r="C133" i="38"/>
  <c r="C132" i="38"/>
  <c r="C131" i="38"/>
  <c r="C130" i="38"/>
  <c r="C129" i="38"/>
  <c r="C128" i="38"/>
  <c r="C127" i="38"/>
  <c r="C126" i="38"/>
  <c r="C125" i="38"/>
  <c r="C124" i="38"/>
  <c r="C123" i="38"/>
  <c r="E120" i="38"/>
  <c r="E120" i="38" a="1"/>
  <c r="A118" i="38"/>
  <c r="S116" i="38"/>
  <c r="I116" i="38"/>
  <c r="C116" i="38"/>
  <c r="AC115" i="38"/>
  <c r="S115" i="38"/>
  <c r="O115" i="38"/>
  <c r="I115" i="38"/>
  <c r="C113" i="38"/>
  <c r="C112" i="38"/>
  <c r="C111" i="38"/>
  <c r="C110" i="38"/>
  <c r="C109" i="38"/>
  <c r="C108" i="38"/>
  <c r="C107" i="38"/>
  <c r="C106" i="38"/>
  <c r="C105" i="38"/>
  <c r="C104" i="38"/>
  <c r="C103" i="38"/>
  <c r="C102" i="38"/>
  <c r="C101" i="38"/>
  <c r="C100" i="38"/>
  <c r="C99" i="38"/>
  <c r="C98" i="38"/>
  <c r="C97" i="38"/>
  <c r="C96" i="38"/>
  <c r="C95" i="38"/>
  <c r="C94" i="38"/>
  <c r="C93" i="38"/>
  <c r="C92" i="38"/>
  <c r="C91" i="38"/>
  <c r="C90" i="38"/>
  <c r="C89" i="38"/>
  <c r="C88" i="38"/>
  <c r="C87" i="38"/>
  <c r="C86" i="38"/>
  <c r="C85" i="38"/>
  <c r="C84" i="38"/>
  <c r="E81" i="38" a="1"/>
  <c r="E81" i="38" s="1"/>
  <c r="A79" i="38"/>
  <c r="S77" i="38"/>
  <c r="I77" i="38"/>
  <c r="C77" i="38"/>
  <c r="AC76" i="38"/>
  <c r="S76" i="38"/>
  <c r="O76" i="38"/>
  <c r="I76" i="38"/>
  <c r="C74" i="38"/>
  <c r="C73" i="38"/>
  <c r="C72" i="38"/>
  <c r="C71" i="38"/>
  <c r="C70" i="38"/>
  <c r="C69" i="38"/>
  <c r="C68" i="38"/>
  <c r="C67" i="38"/>
  <c r="C66" i="38"/>
  <c r="C65" i="38"/>
  <c r="C64" i="38"/>
  <c r="C63" i="38"/>
  <c r="C62" i="38"/>
  <c r="C61" i="38"/>
  <c r="C60" i="38"/>
  <c r="C59" i="38"/>
  <c r="C58" i="38"/>
  <c r="C57" i="38"/>
  <c r="C56" i="38"/>
  <c r="C55" i="38"/>
  <c r="C54" i="38"/>
  <c r="C53" i="38"/>
  <c r="C52" i="38"/>
  <c r="C51" i="38"/>
  <c r="C50" i="38"/>
  <c r="C49" i="38"/>
  <c r="C48" i="38"/>
  <c r="C47" i="38"/>
  <c r="C46" i="38"/>
  <c r="C45" i="38"/>
  <c r="E42" i="38" a="1"/>
  <c r="E42" i="38" s="1"/>
  <c r="A40" i="38"/>
  <c r="I32" i="38"/>
  <c r="E32" i="38"/>
  <c r="I31" i="38"/>
  <c r="E31" i="38"/>
  <c r="AD14" i="38"/>
  <c r="AD13" i="38"/>
  <c r="AD12" i="38"/>
  <c r="E11" i="38"/>
  <c r="E10" i="38"/>
  <c r="J9" i="38"/>
  <c r="E9" i="38"/>
  <c r="S272" i="37"/>
  <c r="I272" i="37"/>
  <c r="C272" i="37"/>
  <c r="AC271" i="37"/>
  <c r="S271" i="37"/>
  <c r="O271" i="37"/>
  <c r="I271" i="37"/>
  <c r="C269" i="37"/>
  <c r="C268" i="37"/>
  <c r="C267" i="37"/>
  <c r="C266" i="37"/>
  <c r="C265" i="37"/>
  <c r="C264" i="37"/>
  <c r="C263" i="37"/>
  <c r="C262" i="37"/>
  <c r="C261" i="37"/>
  <c r="C260" i="37"/>
  <c r="C259" i="37"/>
  <c r="C258" i="37"/>
  <c r="C257" i="37"/>
  <c r="C256" i="37"/>
  <c r="C255" i="37"/>
  <c r="C254" i="37"/>
  <c r="C253" i="37"/>
  <c r="C252" i="37"/>
  <c r="C251" i="37"/>
  <c r="C250" i="37"/>
  <c r="C249" i="37"/>
  <c r="C248" i="37"/>
  <c r="C247" i="37"/>
  <c r="C246" i="37"/>
  <c r="C245" i="37"/>
  <c r="C244" i="37"/>
  <c r="C243" i="37"/>
  <c r="C242" i="37"/>
  <c r="C241" i="37"/>
  <c r="C240" i="37"/>
  <c r="E237" i="37" a="1"/>
  <c r="E237" i="37" s="1"/>
  <c r="A235" i="37"/>
  <c r="S233" i="37"/>
  <c r="I233" i="37"/>
  <c r="C233" i="37"/>
  <c r="AC232" i="37"/>
  <c r="S232" i="37"/>
  <c r="O232" i="37"/>
  <c r="I232" i="37"/>
  <c r="C230" i="37"/>
  <c r="C229" i="37"/>
  <c r="C228" i="37"/>
  <c r="C227" i="37"/>
  <c r="C226" i="37"/>
  <c r="C225" i="37"/>
  <c r="C224" i="37"/>
  <c r="C223" i="37"/>
  <c r="C222" i="37"/>
  <c r="C221" i="37"/>
  <c r="C220" i="37"/>
  <c r="C219" i="37"/>
  <c r="C218" i="37"/>
  <c r="C217" i="37"/>
  <c r="C216" i="37"/>
  <c r="C215" i="37"/>
  <c r="C214" i="37"/>
  <c r="C213" i="37"/>
  <c r="C212" i="37"/>
  <c r="C211" i="37"/>
  <c r="C210" i="37"/>
  <c r="C209" i="37"/>
  <c r="C208" i="37"/>
  <c r="C207" i="37"/>
  <c r="C206" i="37"/>
  <c r="C205" i="37"/>
  <c r="C204" i="37"/>
  <c r="C203" i="37"/>
  <c r="C202" i="37"/>
  <c r="C201" i="37"/>
  <c r="E198" i="37"/>
  <c r="E198" i="37" a="1"/>
  <c r="A196" i="37"/>
  <c r="S194" i="37"/>
  <c r="I194" i="37"/>
  <c r="C194" i="37"/>
  <c r="AC193" i="37"/>
  <c r="S193" i="37"/>
  <c r="O193" i="37"/>
  <c r="I193" i="37"/>
  <c r="C191" i="37"/>
  <c r="C190" i="37"/>
  <c r="C189" i="37"/>
  <c r="C188" i="37"/>
  <c r="C187" i="37"/>
  <c r="C186" i="37"/>
  <c r="C185" i="37"/>
  <c r="C184" i="37"/>
  <c r="C183" i="37"/>
  <c r="C182" i="37"/>
  <c r="C181" i="37"/>
  <c r="C180" i="37"/>
  <c r="C179" i="37"/>
  <c r="C178" i="37"/>
  <c r="C177" i="37"/>
  <c r="C176" i="37"/>
  <c r="C175" i="37"/>
  <c r="C174" i="37"/>
  <c r="C173" i="37"/>
  <c r="C172" i="37"/>
  <c r="C171" i="37"/>
  <c r="C170" i="37"/>
  <c r="C169" i="37"/>
  <c r="C168" i="37"/>
  <c r="C167" i="37"/>
  <c r="C166" i="37"/>
  <c r="C165" i="37"/>
  <c r="C164" i="37"/>
  <c r="C163" i="37"/>
  <c r="C162" i="37"/>
  <c r="E159" i="37"/>
  <c r="E159" i="37" a="1"/>
  <c r="A157" i="37"/>
  <c r="S155" i="37"/>
  <c r="I155" i="37"/>
  <c r="C155" i="37"/>
  <c r="AC154" i="37"/>
  <c r="S154" i="37"/>
  <c r="O154" i="37"/>
  <c r="I154" i="37"/>
  <c r="C152" i="37"/>
  <c r="C151" i="37"/>
  <c r="C150" i="37"/>
  <c r="C149" i="37"/>
  <c r="C148" i="37"/>
  <c r="C147" i="37"/>
  <c r="C146" i="37"/>
  <c r="C145" i="37"/>
  <c r="C144" i="37"/>
  <c r="C143" i="37"/>
  <c r="C142" i="37"/>
  <c r="C141" i="37"/>
  <c r="C140" i="37"/>
  <c r="C139" i="37"/>
  <c r="C138" i="37"/>
  <c r="C137" i="37"/>
  <c r="C136" i="37"/>
  <c r="C135" i="37"/>
  <c r="C134" i="37"/>
  <c r="C133" i="37"/>
  <c r="C132" i="37"/>
  <c r="C131" i="37"/>
  <c r="C130" i="37"/>
  <c r="C129" i="37"/>
  <c r="C128" i="37"/>
  <c r="C127" i="37"/>
  <c r="C126" i="37"/>
  <c r="C125" i="37"/>
  <c r="C124" i="37"/>
  <c r="C123" i="37"/>
  <c r="E120" i="37" a="1"/>
  <c r="E120" i="37" s="1"/>
  <c r="A118" i="37"/>
  <c r="S116" i="37"/>
  <c r="I116" i="37"/>
  <c r="C116" i="37"/>
  <c r="AC115" i="37"/>
  <c r="S115" i="37"/>
  <c r="O115" i="37"/>
  <c r="I115" i="37"/>
  <c r="C113" i="37"/>
  <c r="C112" i="37"/>
  <c r="C111" i="37"/>
  <c r="C110" i="37"/>
  <c r="C109" i="37"/>
  <c r="C108" i="37"/>
  <c r="C107" i="37"/>
  <c r="C106" i="37"/>
  <c r="C105" i="37"/>
  <c r="C104" i="37"/>
  <c r="C103" i="37"/>
  <c r="C102" i="37"/>
  <c r="C101" i="37"/>
  <c r="C100" i="37"/>
  <c r="C99" i="37"/>
  <c r="C98" i="37"/>
  <c r="C97" i="37"/>
  <c r="C96" i="37"/>
  <c r="C95" i="37"/>
  <c r="C94" i="37"/>
  <c r="C93" i="37"/>
  <c r="C92" i="37"/>
  <c r="C91" i="37"/>
  <c r="C90" i="37"/>
  <c r="C89" i="37"/>
  <c r="C88" i="37"/>
  <c r="C87" i="37"/>
  <c r="C86" i="37"/>
  <c r="C85" i="37"/>
  <c r="C84" i="37"/>
  <c r="E81" i="37" a="1"/>
  <c r="E81" i="37" s="1"/>
  <c r="A79" i="37"/>
  <c r="S77" i="37"/>
  <c r="I77" i="37"/>
  <c r="C77" i="37"/>
  <c r="AC76" i="37"/>
  <c r="S76" i="37"/>
  <c r="I31" i="37" s="1"/>
  <c r="O76" i="37"/>
  <c r="I76" i="37"/>
  <c r="C74" i="37"/>
  <c r="C73" i="37"/>
  <c r="C72" i="37"/>
  <c r="C71" i="37"/>
  <c r="C70" i="37"/>
  <c r="C69" i="37"/>
  <c r="C68" i="37"/>
  <c r="C67" i="37"/>
  <c r="C66" i="37"/>
  <c r="C65" i="37"/>
  <c r="C64" i="37"/>
  <c r="C63" i="37"/>
  <c r="C62" i="37"/>
  <c r="C61" i="37"/>
  <c r="C60" i="37"/>
  <c r="C59" i="37"/>
  <c r="C58" i="37"/>
  <c r="C57" i="37"/>
  <c r="C56" i="37"/>
  <c r="C55" i="37"/>
  <c r="C54" i="37"/>
  <c r="C53" i="37"/>
  <c r="C52" i="37"/>
  <c r="C51" i="37"/>
  <c r="C50" i="37"/>
  <c r="C49" i="37"/>
  <c r="C48" i="37"/>
  <c r="C47" i="37"/>
  <c r="C46" i="37"/>
  <c r="C45" i="37"/>
  <c r="E42" i="37" a="1"/>
  <c r="E42" i="37" s="1"/>
  <c r="A40" i="37"/>
  <c r="I32" i="37"/>
  <c r="E32" i="37"/>
  <c r="E31" i="37"/>
  <c r="AD14" i="37"/>
  <c r="AD13" i="37"/>
  <c r="AD12" i="37"/>
  <c r="E11" i="37"/>
  <c r="E10" i="37"/>
  <c r="J9" i="37"/>
  <c r="E9" i="37"/>
  <c r="S272" i="36"/>
  <c r="I272" i="36"/>
  <c r="C272" i="36"/>
  <c r="AC271" i="36"/>
  <c r="S271" i="36"/>
  <c r="O271" i="36"/>
  <c r="I271" i="36"/>
  <c r="C269" i="36"/>
  <c r="C268" i="36"/>
  <c r="C267" i="36"/>
  <c r="C266" i="36"/>
  <c r="C265" i="36"/>
  <c r="C264" i="36"/>
  <c r="C263" i="36"/>
  <c r="C262" i="36"/>
  <c r="C261" i="36"/>
  <c r="C260" i="36"/>
  <c r="C259" i="36"/>
  <c r="C258" i="36"/>
  <c r="C257" i="36"/>
  <c r="C256" i="36"/>
  <c r="C255" i="36"/>
  <c r="C254" i="36"/>
  <c r="C253" i="36"/>
  <c r="C252" i="36"/>
  <c r="C251" i="36"/>
  <c r="C250" i="36"/>
  <c r="C249" i="36"/>
  <c r="C248" i="36"/>
  <c r="C247" i="36"/>
  <c r="C246" i="36"/>
  <c r="C245" i="36"/>
  <c r="C244" i="36"/>
  <c r="C243" i="36"/>
  <c r="C242" i="36"/>
  <c r="C241" i="36"/>
  <c r="C240" i="36"/>
  <c r="E237" i="36" a="1"/>
  <c r="E237" i="36" s="1"/>
  <c r="A235" i="36"/>
  <c r="S233" i="36"/>
  <c r="I233" i="36"/>
  <c r="C233" i="36"/>
  <c r="AC232" i="36"/>
  <c r="S232" i="36"/>
  <c r="O232" i="36"/>
  <c r="I232" i="36"/>
  <c r="C230" i="36"/>
  <c r="C229" i="36"/>
  <c r="C228" i="36"/>
  <c r="C227" i="36"/>
  <c r="C226" i="36"/>
  <c r="C225" i="36"/>
  <c r="C224" i="36"/>
  <c r="C223" i="36"/>
  <c r="C222" i="36"/>
  <c r="C221" i="36"/>
  <c r="C220" i="36"/>
  <c r="C219" i="36"/>
  <c r="C218" i="36"/>
  <c r="C217" i="36"/>
  <c r="C216" i="36"/>
  <c r="C215" i="36"/>
  <c r="C214" i="36"/>
  <c r="C213" i="36"/>
  <c r="C212" i="36"/>
  <c r="C211" i="36"/>
  <c r="C210" i="36"/>
  <c r="C209" i="36"/>
  <c r="C208" i="36"/>
  <c r="C207" i="36"/>
  <c r="C206" i="36"/>
  <c r="C205" i="36"/>
  <c r="C204" i="36"/>
  <c r="C203" i="36"/>
  <c r="C202" i="36"/>
  <c r="C201" i="36"/>
  <c r="E198" i="36"/>
  <c r="E198" i="36" a="1"/>
  <c r="A196" i="36"/>
  <c r="S194" i="36"/>
  <c r="I194" i="36"/>
  <c r="C194" i="36"/>
  <c r="AC193" i="36"/>
  <c r="S193" i="36"/>
  <c r="O193" i="36"/>
  <c r="I193" i="36"/>
  <c r="C191" i="36"/>
  <c r="C190" i="36"/>
  <c r="C189" i="36"/>
  <c r="C188" i="36"/>
  <c r="C187" i="36"/>
  <c r="C186" i="36"/>
  <c r="C185" i="36"/>
  <c r="C184" i="36"/>
  <c r="C183" i="36"/>
  <c r="C182" i="36"/>
  <c r="C181" i="36"/>
  <c r="C180" i="36"/>
  <c r="C179" i="36"/>
  <c r="C178" i="36"/>
  <c r="C177" i="36"/>
  <c r="C176" i="36"/>
  <c r="C175" i="36"/>
  <c r="C174" i="36"/>
  <c r="C173" i="36"/>
  <c r="C172" i="36"/>
  <c r="C171" i="36"/>
  <c r="C170" i="36"/>
  <c r="C169" i="36"/>
  <c r="C168" i="36"/>
  <c r="C167" i="36"/>
  <c r="C166" i="36"/>
  <c r="C165" i="36"/>
  <c r="C164" i="36"/>
  <c r="C163" i="36"/>
  <c r="C162" i="36"/>
  <c r="E159" i="36" a="1"/>
  <c r="E159" i="36" s="1"/>
  <c r="A157" i="36"/>
  <c r="S155" i="36"/>
  <c r="I155" i="36"/>
  <c r="C155" i="36"/>
  <c r="AC154" i="36"/>
  <c r="S154" i="36"/>
  <c r="O154" i="36"/>
  <c r="I154" i="36"/>
  <c r="C152" i="36"/>
  <c r="C151" i="36"/>
  <c r="C150" i="36"/>
  <c r="C149" i="36"/>
  <c r="C148" i="36"/>
  <c r="C147" i="36"/>
  <c r="C146" i="36"/>
  <c r="C145" i="36"/>
  <c r="C144" i="36"/>
  <c r="C143" i="36"/>
  <c r="C142" i="36"/>
  <c r="C141" i="36"/>
  <c r="C140" i="36"/>
  <c r="C139" i="36"/>
  <c r="C138" i="36"/>
  <c r="C137" i="36"/>
  <c r="C136" i="36"/>
  <c r="C135" i="36"/>
  <c r="C134" i="36"/>
  <c r="C133" i="36"/>
  <c r="C132" i="36"/>
  <c r="C131" i="36"/>
  <c r="C130" i="36"/>
  <c r="C129" i="36"/>
  <c r="C128" i="36"/>
  <c r="C127" i="36"/>
  <c r="C126" i="36"/>
  <c r="C125" i="36"/>
  <c r="C124" i="36"/>
  <c r="C123" i="36"/>
  <c r="E120" i="36" a="1"/>
  <c r="E120" i="36" s="1"/>
  <c r="A118" i="36"/>
  <c r="S116" i="36"/>
  <c r="I116" i="36"/>
  <c r="C116" i="36"/>
  <c r="AC115" i="36"/>
  <c r="S115" i="36"/>
  <c r="O115" i="36"/>
  <c r="I115" i="36"/>
  <c r="C113" i="36"/>
  <c r="C112" i="36"/>
  <c r="C111" i="36"/>
  <c r="C110" i="36"/>
  <c r="C109" i="36"/>
  <c r="C108" i="36"/>
  <c r="C107" i="36"/>
  <c r="C106" i="36"/>
  <c r="C105" i="36"/>
  <c r="C104" i="36"/>
  <c r="C103" i="36"/>
  <c r="C102" i="36"/>
  <c r="C101" i="36"/>
  <c r="C100" i="36"/>
  <c r="C99" i="36"/>
  <c r="C98" i="36"/>
  <c r="C97" i="36"/>
  <c r="C96" i="36"/>
  <c r="C95" i="36"/>
  <c r="C94" i="36"/>
  <c r="C93" i="36"/>
  <c r="C92" i="36"/>
  <c r="C91" i="36"/>
  <c r="C90" i="36"/>
  <c r="C89" i="36"/>
  <c r="C88" i="36"/>
  <c r="C87" i="36"/>
  <c r="C86" i="36"/>
  <c r="C85" i="36"/>
  <c r="C84" i="36"/>
  <c r="E81" i="36" a="1"/>
  <c r="E81" i="36" s="1"/>
  <c r="A79" i="36"/>
  <c r="S77" i="36"/>
  <c r="I77" i="36"/>
  <c r="C77" i="36"/>
  <c r="AC76" i="36"/>
  <c r="S76" i="36"/>
  <c r="I31" i="36" s="1"/>
  <c r="O76" i="36"/>
  <c r="I76" i="36"/>
  <c r="C74" i="36"/>
  <c r="C73" i="36"/>
  <c r="C72" i="36"/>
  <c r="C71" i="36"/>
  <c r="C70" i="36"/>
  <c r="C69" i="36"/>
  <c r="C68" i="36"/>
  <c r="C67" i="36"/>
  <c r="C66" i="36"/>
  <c r="C65" i="36"/>
  <c r="C64" i="36"/>
  <c r="C63" i="36"/>
  <c r="C62" i="36"/>
  <c r="C61" i="36"/>
  <c r="C60" i="36"/>
  <c r="C59" i="36"/>
  <c r="C58" i="36"/>
  <c r="C57" i="36"/>
  <c r="C56" i="36"/>
  <c r="C55" i="36"/>
  <c r="C54" i="36"/>
  <c r="C53" i="36"/>
  <c r="C52" i="36"/>
  <c r="C51" i="36"/>
  <c r="C50" i="36"/>
  <c r="C49" i="36"/>
  <c r="C48" i="36"/>
  <c r="C47" i="36"/>
  <c r="C46" i="36"/>
  <c r="C45" i="36"/>
  <c r="E42" i="36" a="1"/>
  <c r="E42" i="36" s="1"/>
  <c r="A40" i="36"/>
  <c r="I32" i="36"/>
  <c r="E32" i="36"/>
  <c r="AD14" i="36"/>
  <c r="AD13" i="36"/>
  <c r="AD12" i="36"/>
  <c r="E11" i="36"/>
  <c r="E10" i="36"/>
  <c r="J9" i="36"/>
  <c r="E9" i="36"/>
  <c r="S272" i="35"/>
  <c r="I272" i="35"/>
  <c r="C272" i="35"/>
  <c r="AC271" i="35"/>
  <c r="S271" i="35"/>
  <c r="O271" i="35"/>
  <c r="I271" i="35"/>
  <c r="C269" i="35"/>
  <c r="C268" i="35"/>
  <c r="C267" i="35"/>
  <c r="C266" i="35"/>
  <c r="C265" i="35"/>
  <c r="C264" i="35"/>
  <c r="C263" i="35"/>
  <c r="C262" i="35"/>
  <c r="C261" i="35"/>
  <c r="C260" i="35"/>
  <c r="C259" i="35"/>
  <c r="C258" i="35"/>
  <c r="C257" i="35"/>
  <c r="C256" i="35"/>
  <c r="C255" i="35"/>
  <c r="C254" i="35"/>
  <c r="C253" i="35"/>
  <c r="C252" i="35"/>
  <c r="C251" i="35"/>
  <c r="C250" i="35"/>
  <c r="C249" i="35"/>
  <c r="C248" i="35"/>
  <c r="C247" i="35"/>
  <c r="C246" i="35"/>
  <c r="C245" i="35"/>
  <c r="C244" i="35"/>
  <c r="C243" i="35"/>
  <c r="C242" i="35"/>
  <c r="C241" i="35"/>
  <c r="C240" i="35"/>
  <c r="E237" i="35" a="1"/>
  <c r="E237" i="35" s="1"/>
  <c r="A235" i="35"/>
  <c r="S233" i="35"/>
  <c r="I233" i="35"/>
  <c r="C233" i="35"/>
  <c r="AC232" i="35"/>
  <c r="S232" i="35"/>
  <c r="O232" i="35"/>
  <c r="I232" i="35"/>
  <c r="C230" i="35"/>
  <c r="C229" i="35"/>
  <c r="C228" i="35"/>
  <c r="C227" i="35"/>
  <c r="C226" i="35"/>
  <c r="C225" i="35"/>
  <c r="C224" i="35"/>
  <c r="C223" i="35"/>
  <c r="C222" i="35"/>
  <c r="C221" i="35"/>
  <c r="C220" i="35"/>
  <c r="C219" i="35"/>
  <c r="C218" i="35"/>
  <c r="C217" i="35"/>
  <c r="C216" i="35"/>
  <c r="C215" i="35"/>
  <c r="C214" i="35"/>
  <c r="C213" i="35"/>
  <c r="C212" i="35"/>
  <c r="C211" i="35"/>
  <c r="C210" i="35"/>
  <c r="C209" i="35"/>
  <c r="C208" i="35"/>
  <c r="C207" i="35"/>
  <c r="C206" i="35"/>
  <c r="C205" i="35"/>
  <c r="C204" i="35"/>
  <c r="C203" i="35"/>
  <c r="C202" i="35"/>
  <c r="C201" i="35"/>
  <c r="E198" i="35"/>
  <c r="E198" i="35" a="1"/>
  <c r="A196" i="35"/>
  <c r="S194" i="35"/>
  <c r="I194" i="35"/>
  <c r="I32" i="35" s="1"/>
  <c r="C194" i="35"/>
  <c r="AC193" i="35"/>
  <c r="S193" i="35"/>
  <c r="O193" i="35"/>
  <c r="I193" i="35"/>
  <c r="C191" i="35"/>
  <c r="C190" i="35"/>
  <c r="C189" i="35"/>
  <c r="C188" i="35"/>
  <c r="C187" i="35"/>
  <c r="C186" i="35"/>
  <c r="C185" i="35"/>
  <c r="C184" i="35"/>
  <c r="C183" i="35"/>
  <c r="C182" i="35"/>
  <c r="C181" i="35"/>
  <c r="C180" i="35"/>
  <c r="C179" i="35"/>
  <c r="C178" i="35"/>
  <c r="C177" i="35"/>
  <c r="C176" i="35"/>
  <c r="C175" i="35"/>
  <c r="C174" i="35"/>
  <c r="C173" i="35"/>
  <c r="C172" i="35"/>
  <c r="C171" i="35"/>
  <c r="C170" i="35"/>
  <c r="C169" i="35"/>
  <c r="C168" i="35"/>
  <c r="C167" i="35"/>
  <c r="C166" i="35"/>
  <c r="C165" i="35"/>
  <c r="C164" i="35"/>
  <c r="C163" i="35"/>
  <c r="C162" i="35"/>
  <c r="E159" i="35" a="1"/>
  <c r="E159" i="35" s="1"/>
  <c r="A157" i="35"/>
  <c r="S155" i="35"/>
  <c r="I155" i="35"/>
  <c r="C155" i="35"/>
  <c r="AC154" i="35"/>
  <c r="S154" i="35"/>
  <c r="O154" i="35"/>
  <c r="I154" i="35"/>
  <c r="C152" i="35"/>
  <c r="C151" i="35"/>
  <c r="C150" i="35"/>
  <c r="C149" i="35"/>
  <c r="C148" i="35"/>
  <c r="C147" i="35"/>
  <c r="C146" i="35"/>
  <c r="C145" i="35"/>
  <c r="C144" i="35"/>
  <c r="C143" i="35"/>
  <c r="C142" i="35"/>
  <c r="C141" i="35"/>
  <c r="C140" i="35"/>
  <c r="C139" i="35"/>
  <c r="C138" i="35"/>
  <c r="C137" i="35"/>
  <c r="C136" i="35"/>
  <c r="C135" i="35"/>
  <c r="C134" i="35"/>
  <c r="C133" i="35"/>
  <c r="C132" i="35"/>
  <c r="C131" i="35"/>
  <c r="C130" i="35"/>
  <c r="C129" i="35"/>
  <c r="C128" i="35"/>
  <c r="C127" i="35"/>
  <c r="C126" i="35"/>
  <c r="C125" i="35"/>
  <c r="C124" i="35"/>
  <c r="C123" i="35"/>
  <c r="E120" i="35" a="1"/>
  <c r="E120" i="35" s="1"/>
  <c r="A118" i="35"/>
  <c r="S116" i="35"/>
  <c r="I116" i="35"/>
  <c r="C116" i="35"/>
  <c r="AC115" i="35"/>
  <c r="S115" i="35"/>
  <c r="O115" i="35"/>
  <c r="I115" i="35"/>
  <c r="C113" i="35"/>
  <c r="C112" i="35"/>
  <c r="C111" i="35"/>
  <c r="C110" i="35"/>
  <c r="C109" i="35"/>
  <c r="C108" i="35"/>
  <c r="C107" i="35"/>
  <c r="C106" i="35"/>
  <c r="C105" i="35"/>
  <c r="C104" i="35"/>
  <c r="C103" i="35"/>
  <c r="C102" i="35"/>
  <c r="C101" i="35"/>
  <c r="C100" i="35"/>
  <c r="C99" i="35"/>
  <c r="C98" i="35"/>
  <c r="C97" i="35"/>
  <c r="C96" i="35"/>
  <c r="C95" i="35"/>
  <c r="C94" i="35"/>
  <c r="C93" i="35"/>
  <c r="C92" i="35"/>
  <c r="C91" i="35"/>
  <c r="C90" i="35"/>
  <c r="C89" i="35"/>
  <c r="C88" i="35"/>
  <c r="C87" i="35"/>
  <c r="C86" i="35"/>
  <c r="C85" i="35"/>
  <c r="C84" i="35"/>
  <c r="E81" i="35" a="1"/>
  <c r="E81" i="35" s="1"/>
  <c r="A79" i="35"/>
  <c r="I15" i="35" s="1"/>
  <c r="S77" i="35"/>
  <c r="I77" i="35"/>
  <c r="C77" i="35"/>
  <c r="AC76" i="35"/>
  <c r="S76" i="35"/>
  <c r="E31" i="35" s="1"/>
  <c r="O76" i="35"/>
  <c r="I76" i="35"/>
  <c r="C74" i="35"/>
  <c r="C73" i="35"/>
  <c r="C72" i="35"/>
  <c r="C71" i="35"/>
  <c r="C70" i="35"/>
  <c r="C69" i="35"/>
  <c r="C68" i="35"/>
  <c r="C67" i="35"/>
  <c r="C66" i="35"/>
  <c r="C65" i="35"/>
  <c r="C64" i="35"/>
  <c r="C63" i="35"/>
  <c r="C62" i="35"/>
  <c r="C61" i="35"/>
  <c r="C60" i="35"/>
  <c r="C59" i="35"/>
  <c r="C58" i="35"/>
  <c r="C57" i="35"/>
  <c r="C56" i="35"/>
  <c r="C55" i="35"/>
  <c r="C54" i="35"/>
  <c r="C53" i="35"/>
  <c r="C52" i="35"/>
  <c r="C51" i="35"/>
  <c r="C50" i="35"/>
  <c r="C49" i="35"/>
  <c r="C48" i="35"/>
  <c r="C47" i="35"/>
  <c r="C46" i="35"/>
  <c r="C45" i="35"/>
  <c r="E42" i="35"/>
  <c r="E42" i="35" a="1"/>
  <c r="A40" i="35"/>
  <c r="I31" i="35"/>
  <c r="AD14" i="35"/>
  <c r="AD13" i="35"/>
  <c r="AD12" i="35"/>
  <c r="E11" i="35"/>
  <c r="E10" i="35"/>
  <c r="J9" i="35"/>
  <c r="E9" i="35"/>
  <c r="S272" i="34"/>
  <c r="I272" i="34"/>
  <c r="C272" i="34"/>
  <c r="AC271" i="34"/>
  <c r="S271" i="34"/>
  <c r="O271" i="34"/>
  <c r="I271" i="34"/>
  <c r="C269" i="34"/>
  <c r="C268" i="34"/>
  <c r="C267" i="34"/>
  <c r="C266" i="34"/>
  <c r="C265" i="34"/>
  <c r="C264" i="34"/>
  <c r="C263" i="34"/>
  <c r="C262" i="34"/>
  <c r="C261" i="34"/>
  <c r="C260" i="34"/>
  <c r="C259" i="34"/>
  <c r="C258" i="34"/>
  <c r="C257" i="34"/>
  <c r="C256" i="34"/>
  <c r="C255" i="34"/>
  <c r="C254" i="34"/>
  <c r="C253" i="34"/>
  <c r="C252" i="34"/>
  <c r="C251" i="34"/>
  <c r="C250" i="34"/>
  <c r="C249" i="34"/>
  <c r="C248" i="34"/>
  <c r="C247" i="34"/>
  <c r="C246" i="34"/>
  <c r="C245" i="34"/>
  <c r="C244" i="34"/>
  <c r="C243" i="34"/>
  <c r="C242" i="34"/>
  <c r="C241" i="34"/>
  <c r="C240" i="34"/>
  <c r="E237" i="34" a="1"/>
  <c r="E237" i="34" s="1"/>
  <c r="A235" i="34"/>
  <c r="S233" i="34"/>
  <c r="I233" i="34"/>
  <c r="C233" i="34"/>
  <c r="AC232" i="34"/>
  <c r="S232" i="34"/>
  <c r="O232" i="34"/>
  <c r="I232" i="34"/>
  <c r="C230" i="34"/>
  <c r="C229" i="34"/>
  <c r="C228" i="34"/>
  <c r="C227" i="34"/>
  <c r="C226" i="34"/>
  <c r="C225" i="34"/>
  <c r="C224" i="34"/>
  <c r="C223" i="34"/>
  <c r="C222" i="34"/>
  <c r="C221" i="34"/>
  <c r="C220" i="34"/>
  <c r="C219" i="34"/>
  <c r="C218" i="34"/>
  <c r="C217" i="34"/>
  <c r="C216" i="34"/>
  <c r="C215" i="34"/>
  <c r="C214" i="34"/>
  <c r="C213" i="34"/>
  <c r="C212" i="34"/>
  <c r="C211" i="34"/>
  <c r="C210" i="34"/>
  <c r="C209" i="34"/>
  <c r="C208" i="34"/>
  <c r="C207" i="34"/>
  <c r="C206" i="34"/>
  <c r="C205" i="34"/>
  <c r="C204" i="34"/>
  <c r="C203" i="34"/>
  <c r="C202" i="34"/>
  <c r="C201" i="34"/>
  <c r="E198" i="34" a="1"/>
  <c r="E198" i="34" s="1"/>
  <c r="A196" i="34"/>
  <c r="S194" i="34"/>
  <c r="I194" i="34"/>
  <c r="C194" i="34"/>
  <c r="AC193" i="34"/>
  <c r="S193" i="34"/>
  <c r="O193" i="34"/>
  <c r="I193" i="34"/>
  <c r="C191" i="34"/>
  <c r="C190" i="34"/>
  <c r="C189" i="34"/>
  <c r="C188" i="34"/>
  <c r="C187" i="34"/>
  <c r="C186" i="34"/>
  <c r="C185" i="34"/>
  <c r="C184" i="34"/>
  <c r="C183" i="34"/>
  <c r="C182" i="34"/>
  <c r="C181" i="34"/>
  <c r="C180" i="34"/>
  <c r="C179" i="34"/>
  <c r="C178" i="34"/>
  <c r="C177" i="34"/>
  <c r="C176" i="34"/>
  <c r="C175" i="34"/>
  <c r="C174" i="34"/>
  <c r="C173" i="34"/>
  <c r="C172" i="34"/>
  <c r="C171" i="34"/>
  <c r="C170" i="34"/>
  <c r="C169" i="34"/>
  <c r="C168" i="34"/>
  <c r="C167" i="34"/>
  <c r="C166" i="34"/>
  <c r="C165" i="34"/>
  <c r="C164" i="34"/>
  <c r="C163" i="34"/>
  <c r="C162" i="34"/>
  <c r="E159" i="34" a="1"/>
  <c r="E159" i="34" s="1"/>
  <c r="A157" i="34"/>
  <c r="S155" i="34"/>
  <c r="I155" i="34"/>
  <c r="C155" i="34"/>
  <c r="AC154" i="34"/>
  <c r="S154" i="34"/>
  <c r="O154" i="34"/>
  <c r="I154" i="34"/>
  <c r="C152" i="34"/>
  <c r="C151" i="34"/>
  <c r="C150" i="34"/>
  <c r="C149" i="34"/>
  <c r="C148" i="34"/>
  <c r="C147" i="34"/>
  <c r="C146" i="34"/>
  <c r="C145" i="34"/>
  <c r="C144" i="34"/>
  <c r="C143" i="34"/>
  <c r="C142" i="34"/>
  <c r="C141" i="34"/>
  <c r="C140" i="34"/>
  <c r="C139" i="34"/>
  <c r="C138" i="34"/>
  <c r="C137" i="34"/>
  <c r="C136" i="34"/>
  <c r="C135" i="34"/>
  <c r="C134" i="34"/>
  <c r="C133" i="34"/>
  <c r="C132" i="34"/>
  <c r="C131" i="34"/>
  <c r="C130" i="34"/>
  <c r="C129" i="34"/>
  <c r="C128" i="34"/>
  <c r="C127" i="34"/>
  <c r="C126" i="34"/>
  <c r="C125" i="34"/>
  <c r="C124" i="34"/>
  <c r="C123" i="34"/>
  <c r="E120" i="34" a="1"/>
  <c r="E120" i="34" s="1"/>
  <c r="A118" i="34"/>
  <c r="S116" i="34"/>
  <c r="I116" i="34"/>
  <c r="C116" i="34"/>
  <c r="AC115" i="34"/>
  <c r="S115" i="34"/>
  <c r="O115" i="34"/>
  <c r="I115" i="34"/>
  <c r="C113" i="34"/>
  <c r="C112" i="34"/>
  <c r="C111" i="34"/>
  <c r="C110" i="34"/>
  <c r="C109" i="34"/>
  <c r="C108" i="34"/>
  <c r="C107" i="34"/>
  <c r="C106" i="34"/>
  <c r="C105" i="34"/>
  <c r="C104" i="34"/>
  <c r="C103" i="34"/>
  <c r="C102" i="34"/>
  <c r="C101" i="34"/>
  <c r="C100" i="34"/>
  <c r="C99" i="34"/>
  <c r="C98" i="34"/>
  <c r="C97" i="34"/>
  <c r="C96" i="34"/>
  <c r="C95" i="34"/>
  <c r="C94" i="34"/>
  <c r="C93" i="34"/>
  <c r="C92" i="34"/>
  <c r="C91" i="34"/>
  <c r="C90" i="34"/>
  <c r="C89" i="34"/>
  <c r="C88" i="34"/>
  <c r="C87" i="34"/>
  <c r="C86" i="34"/>
  <c r="C85" i="34"/>
  <c r="C84" i="34"/>
  <c r="E81" i="34" a="1"/>
  <c r="E81" i="34" s="1"/>
  <c r="A79" i="34"/>
  <c r="I15" i="34" s="1"/>
  <c r="S77" i="34"/>
  <c r="I77" i="34"/>
  <c r="C77" i="34"/>
  <c r="AC76" i="34"/>
  <c r="S76" i="34"/>
  <c r="I31" i="34" s="1"/>
  <c r="O76" i="34"/>
  <c r="I76" i="34"/>
  <c r="C74" i="34"/>
  <c r="C73" i="34"/>
  <c r="C72" i="34"/>
  <c r="C71" i="34"/>
  <c r="C70" i="34"/>
  <c r="C69" i="34"/>
  <c r="C68" i="34"/>
  <c r="C67" i="34"/>
  <c r="C66" i="34"/>
  <c r="C65" i="34"/>
  <c r="C64" i="34"/>
  <c r="C63" i="34"/>
  <c r="C62" i="34"/>
  <c r="C61" i="34"/>
  <c r="C60" i="34"/>
  <c r="C59" i="34"/>
  <c r="C58" i="34"/>
  <c r="C57" i="34"/>
  <c r="C56" i="34"/>
  <c r="C55" i="34"/>
  <c r="C54" i="34"/>
  <c r="C53" i="34"/>
  <c r="C52" i="34"/>
  <c r="C51" i="34"/>
  <c r="C50" i="34"/>
  <c r="C49" i="34"/>
  <c r="C48" i="34"/>
  <c r="C47" i="34"/>
  <c r="C46" i="34"/>
  <c r="C45" i="34"/>
  <c r="E42" i="34" a="1"/>
  <c r="E42" i="34" s="1"/>
  <c r="L49" i="34" s="1"/>
  <c r="A40" i="34"/>
  <c r="I32" i="34"/>
  <c r="E32" i="34"/>
  <c r="AD14" i="34"/>
  <c r="AD13" i="34"/>
  <c r="AD12" i="34"/>
  <c r="E11" i="34"/>
  <c r="E10" i="34"/>
  <c r="J9" i="34"/>
  <c r="E9" i="34"/>
  <c r="S272" i="33"/>
  <c r="I272" i="33"/>
  <c r="C272" i="33"/>
  <c r="AC271" i="33"/>
  <c r="S271" i="33"/>
  <c r="O271" i="33"/>
  <c r="I271" i="33"/>
  <c r="C269" i="33"/>
  <c r="C268" i="33"/>
  <c r="C267" i="33"/>
  <c r="C266" i="33"/>
  <c r="C265" i="33"/>
  <c r="C264" i="33"/>
  <c r="C263" i="33"/>
  <c r="C262" i="33"/>
  <c r="C261" i="33"/>
  <c r="C260" i="33"/>
  <c r="C259" i="33"/>
  <c r="C258" i="33"/>
  <c r="C257" i="33"/>
  <c r="C256" i="33"/>
  <c r="C255" i="33"/>
  <c r="C254" i="33"/>
  <c r="C253" i="33"/>
  <c r="C252" i="33"/>
  <c r="C251" i="33"/>
  <c r="C250" i="33"/>
  <c r="C249" i="33"/>
  <c r="C248" i="33"/>
  <c r="C247" i="33"/>
  <c r="C246" i="33"/>
  <c r="C245" i="33"/>
  <c r="C244" i="33"/>
  <c r="C243" i="33"/>
  <c r="C242" i="33"/>
  <c r="C241" i="33"/>
  <c r="C240" i="33"/>
  <c r="E237" i="33" a="1"/>
  <c r="E237" i="33" s="1"/>
  <c r="A235" i="33"/>
  <c r="S233" i="33"/>
  <c r="I233" i="33"/>
  <c r="C233" i="33"/>
  <c r="AC232" i="33"/>
  <c r="S232" i="33"/>
  <c r="O232" i="33"/>
  <c r="I232" i="33"/>
  <c r="C230" i="33"/>
  <c r="C229" i="33"/>
  <c r="C228" i="33"/>
  <c r="C227" i="33"/>
  <c r="C226" i="33"/>
  <c r="C225" i="33"/>
  <c r="C224" i="33"/>
  <c r="C223" i="33"/>
  <c r="C222" i="33"/>
  <c r="C221" i="33"/>
  <c r="C220" i="33"/>
  <c r="C219" i="33"/>
  <c r="C218" i="33"/>
  <c r="C217" i="33"/>
  <c r="C216" i="33"/>
  <c r="C215" i="33"/>
  <c r="C214" i="33"/>
  <c r="C213" i="33"/>
  <c r="C212" i="33"/>
  <c r="C211" i="33"/>
  <c r="C210" i="33"/>
  <c r="C209" i="33"/>
  <c r="C208" i="33"/>
  <c r="C207" i="33"/>
  <c r="C206" i="33"/>
  <c r="C205" i="33"/>
  <c r="C204" i="33"/>
  <c r="C203" i="33"/>
  <c r="C202" i="33"/>
  <c r="C201" i="33"/>
  <c r="E198" i="33"/>
  <c r="E198" i="33" a="1"/>
  <c r="A196" i="33"/>
  <c r="S194" i="33"/>
  <c r="I194" i="33"/>
  <c r="C194" i="33"/>
  <c r="AC193" i="33"/>
  <c r="S193" i="33"/>
  <c r="O193" i="33"/>
  <c r="I193" i="33"/>
  <c r="C191" i="33"/>
  <c r="C190" i="33"/>
  <c r="C189" i="33"/>
  <c r="C188" i="33"/>
  <c r="C187" i="33"/>
  <c r="C186" i="33"/>
  <c r="C185" i="33"/>
  <c r="C184" i="33"/>
  <c r="C183" i="33"/>
  <c r="C182" i="33"/>
  <c r="C181" i="33"/>
  <c r="C180" i="33"/>
  <c r="C179" i="33"/>
  <c r="C178" i="33"/>
  <c r="C177" i="33"/>
  <c r="C176" i="33"/>
  <c r="C175" i="33"/>
  <c r="C174" i="33"/>
  <c r="C173" i="33"/>
  <c r="C172" i="33"/>
  <c r="C171" i="33"/>
  <c r="C170" i="33"/>
  <c r="C169" i="33"/>
  <c r="C168" i="33"/>
  <c r="C167" i="33"/>
  <c r="C166" i="33"/>
  <c r="C165" i="33"/>
  <c r="C164" i="33"/>
  <c r="C163" i="33"/>
  <c r="C162" i="33"/>
  <c r="E159" i="33" a="1"/>
  <c r="E159" i="33" s="1"/>
  <c r="A157" i="33"/>
  <c r="S155" i="33"/>
  <c r="I155" i="33"/>
  <c r="C155" i="33"/>
  <c r="AC154" i="33"/>
  <c r="S154" i="33"/>
  <c r="O154" i="33"/>
  <c r="I154" i="33"/>
  <c r="C152" i="33"/>
  <c r="C151" i="33"/>
  <c r="C150" i="33"/>
  <c r="C149" i="33"/>
  <c r="C148" i="33"/>
  <c r="C147" i="33"/>
  <c r="C146" i="33"/>
  <c r="C145" i="33"/>
  <c r="C144" i="33"/>
  <c r="C143" i="33"/>
  <c r="C142" i="33"/>
  <c r="C141" i="33"/>
  <c r="C140" i="33"/>
  <c r="C139" i="33"/>
  <c r="C138" i="33"/>
  <c r="C137" i="33"/>
  <c r="C136" i="33"/>
  <c r="C135" i="33"/>
  <c r="C134" i="33"/>
  <c r="C133" i="33"/>
  <c r="C132" i="33"/>
  <c r="C131" i="33"/>
  <c r="C130" i="33"/>
  <c r="C129" i="33"/>
  <c r="C128" i="33"/>
  <c r="C127" i="33"/>
  <c r="C126" i="33"/>
  <c r="C125" i="33"/>
  <c r="C124" i="33"/>
  <c r="C123" i="33"/>
  <c r="E120" i="33" a="1"/>
  <c r="E120" i="33" s="1"/>
  <c r="A118" i="33"/>
  <c r="S116" i="33"/>
  <c r="I116" i="33"/>
  <c r="C116" i="33"/>
  <c r="AC115" i="33"/>
  <c r="S115" i="33"/>
  <c r="O115" i="33"/>
  <c r="I115" i="33"/>
  <c r="C113" i="33"/>
  <c r="C112" i="33"/>
  <c r="C111" i="33"/>
  <c r="C110" i="33"/>
  <c r="C109" i="33"/>
  <c r="C108" i="33"/>
  <c r="C107" i="33"/>
  <c r="C106" i="33"/>
  <c r="C105" i="33"/>
  <c r="C104" i="33"/>
  <c r="C103" i="33"/>
  <c r="C102" i="33"/>
  <c r="C101" i="33"/>
  <c r="C100" i="33"/>
  <c r="C99" i="33"/>
  <c r="C98" i="33"/>
  <c r="C97" i="33"/>
  <c r="C96" i="33"/>
  <c r="C95" i="33"/>
  <c r="C94" i="33"/>
  <c r="C93" i="33"/>
  <c r="C92" i="33"/>
  <c r="C91" i="33"/>
  <c r="C90" i="33"/>
  <c r="C89" i="33"/>
  <c r="C88" i="33"/>
  <c r="C87" i="33"/>
  <c r="C86" i="33"/>
  <c r="C85" i="33"/>
  <c r="C84" i="33"/>
  <c r="E81" i="33"/>
  <c r="E81" i="33" a="1"/>
  <c r="A79" i="33"/>
  <c r="I15" i="33" s="1"/>
  <c r="S77" i="33"/>
  <c r="I77" i="33"/>
  <c r="C77" i="33"/>
  <c r="AC76" i="33"/>
  <c r="S76" i="33"/>
  <c r="I31" i="33" s="1"/>
  <c r="O76" i="33"/>
  <c r="I76" i="33"/>
  <c r="C74" i="33"/>
  <c r="C73" i="33"/>
  <c r="C72" i="33"/>
  <c r="C71" i="33"/>
  <c r="C70" i="33"/>
  <c r="C69" i="33"/>
  <c r="C68" i="33"/>
  <c r="C67" i="33"/>
  <c r="C66" i="33"/>
  <c r="C65" i="33"/>
  <c r="C64" i="33"/>
  <c r="C63" i="33"/>
  <c r="C62" i="33"/>
  <c r="C61" i="33"/>
  <c r="C60" i="33"/>
  <c r="C59" i="33"/>
  <c r="C58" i="33"/>
  <c r="C57" i="33"/>
  <c r="C56" i="33"/>
  <c r="C55" i="33"/>
  <c r="C54" i="33"/>
  <c r="C53" i="33"/>
  <c r="C52" i="33"/>
  <c r="C51" i="33"/>
  <c r="C50" i="33"/>
  <c r="C49" i="33"/>
  <c r="C48" i="33"/>
  <c r="C47" i="33"/>
  <c r="C46" i="33"/>
  <c r="C45" i="33"/>
  <c r="E42" i="33"/>
  <c r="E42" i="33" a="1"/>
  <c r="A40" i="33"/>
  <c r="I32" i="33"/>
  <c r="E32" i="33"/>
  <c r="AD14" i="33"/>
  <c r="AD13" i="33"/>
  <c r="AD12" i="33"/>
  <c r="E11" i="33"/>
  <c r="E10" i="33"/>
  <c r="J9" i="33"/>
  <c r="E9" i="33"/>
  <c r="O271" i="21"/>
  <c r="O232" i="21"/>
  <c r="O193" i="21"/>
  <c r="O154" i="21"/>
  <c r="L114" i="21"/>
  <c r="L86" i="21"/>
  <c r="N116" i="21" s="1"/>
  <c r="L87" i="21"/>
  <c r="L88" i="21"/>
  <c r="L89" i="21"/>
  <c r="L90" i="21"/>
  <c r="L91" i="21"/>
  <c r="L92" i="21"/>
  <c r="L93" i="21"/>
  <c r="L94" i="21"/>
  <c r="L95" i="21"/>
  <c r="L96" i="21"/>
  <c r="L97" i="21"/>
  <c r="L98" i="21"/>
  <c r="L99" i="21"/>
  <c r="L100" i="21"/>
  <c r="L101" i="21"/>
  <c r="L102" i="21"/>
  <c r="L103" i="21"/>
  <c r="L104" i="21"/>
  <c r="L105" i="21"/>
  <c r="L106" i="21"/>
  <c r="L107" i="21"/>
  <c r="L108" i="21"/>
  <c r="L109" i="21"/>
  <c r="L110" i="21"/>
  <c r="L111" i="21"/>
  <c r="L112" i="21"/>
  <c r="L113" i="21"/>
  <c r="L85" i="21"/>
  <c r="L84" i="21"/>
  <c r="O76" i="21"/>
  <c r="S115" i="21"/>
  <c r="O115" i="21"/>
  <c r="I15" i="43" l="1"/>
  <c r="I29" i="43"/>
  <c r="I29" i="42"/>
  <c r="I15" i="41"/>
  <c r="I15" i="40"/>
  <c r="N77" i="43"/>
  <c r="N272" i="43"/>
  <c r="I31" i="43"/>
  <c r="D193" i="43"/>
  <c r="N116" i="43"/>
  <c r="N155" i="43"/>
  <c r="E32" i="43"/>
  <c r="N155" i="42"/>
  <c r="N194" i="42"/>
  <c r="N77" i="42"/>
  <c r="N272" i="42"/>
  <c r="I15" i="42"/>
  <c r="I31" i="42"/>
  <c r="E29" i="42"/>
  <c r="N194" i="41"/>
  <c r="N116" i="41"/>
  <c r="N233" i="41"/>
  <c r="N155" i="41"/>
  <c r="I29" i="41"/>
  <c r="N272" i="41"/>
  <c r="E32" i="41"/>
  <c r="N116" i="40"/>
  <c r="N233" i="40"/>
  <c r="N155" i="40"/>
  <c r="N194" i="40"/>
  <c r="I29" i="40"/>
  <c r="N272" i="40"/>
  <c r="N272" i="39"/>
  <c r="E31" i="39"/>
  <c r="N116" i="39"/>
  <c r="N77" i="39"/>
  <c r="N194" i="39"/>
  <c r="N233" i="39"/>
  <c r="E29" i="39"/>
  <c r="I29" i="39"/>
  <c r="N155" i="39"/>
  <c r="I15" i="39"/>
  <c r="I29" i="38"/>
  <c r="I29" i="37"/>
  <c r="I29" i="36"/>
  <c r="I29" i="35"/>
  <c r="I29" i="34"/>
  <c r="I29" i="33"/>
  <c r="E29" i="33"/>
  <c r="N77" i="38"/>
  <c r="N272" i="38"/>
  <c r="I15" i="38"/>
  <c r="E29" i="38"/>
  <c r="D193" i="38"/>
  <c r="N155" i="38"/>
  <c r="D154" i="38"/>
  <c r="N116" i="37"/>
  <c r="N77" i="37"/>
  <c r="N233" i="37"/>
  <c r="D154" i="37"/>
  <c r="I15" i="37"/>
  <c r="E29" i="37"/>
  <c r="D193" i="37"/>
  <c r="N77" i="36"/>
  <c r="N116" i="36"/>
  <c r="N272" i="36"/>
  <c r="N194" i="36"/>
  <c r="N155" i="36"/>
  <c r="I15" i="36"/>
  <c r="E31" i="36"/>
  <c r="E29" i="36"/>
  <c r="N272" i="35"/>
  <c r="N116" i="35"/>
  <c r="N233" i="35"/>
  <c r="D193" i="35"/>
  <c r="E32" i="35"/>
  <c r="E29" i="35"/>
  <c r="N194" i="34"/>
  <c r="N77" i="34"/>
  <c r="E31" i="34"/>
  <c r="N116" i="34"/>
  <c r="N155" i="34"/>
  <c r="E29" i="34"/>
  <c r="D115" i="34"/>
  <c r="N233" i="34"/>
  <c r="D154" i="34"/>
  <c r="N155" i="33"/>
  <c r="D76" i="33"/>
  <c r="N194" i="33"/>
  <c r="N272" i="33"/>
  <c r="N116" i="33"/>
  <c r="E31" i="33"/>
  <c r="N233" i="33"/>
  <c r="N77" i="33"/>
  <c r="E81" i="19" a="1"/>
  <c r="E81" i="19" s="1"/>
  <c r="E81" i="21" a="1"/>
  <c r="E81" i="21" s="1"/>
  <c r="E42" i="19" a="1"/>
  <c r="E42" i="19" s="1"/>
  <c r="E42" i="21" a="1"/>
  <c r="E42" i="21" s="1"/>
  <c r="N194" i="43" l="1"/>
  <c r="D271" i="43"/>
  <c r="D232" i="43"/>
  <c r="N233" i="43"/>
  <c r="D115" i="43"/>
  <c r="D76" i="43"/>
  <c r="D154" i="43"/>
  <c r="D232" i="42"/>
  <c r="N233" i="42"/>
  <c r="D154" i="42"/>
  <c r="D115" i="42"/>
  <c r="D193" i="42"/>
  <c r="D271" i="42"/>
  <c r="D76" i="42"/>
  <c r="N116" i="42"/>
  <c r="D76" i="41"/>
  <c r="N77" i="41"/>
  <c r="D115" i="41"/>
  <c r="D271" i="41"/>
  <c r="D232" i="41"/>
  <c r="D193" i="41"/>
  <c r="D154" i="41"/>
  <c r="D76" i="40"/>
  <c r="D271" i="40"/>
  <c r="D115" i="40"/>
  <c r="D154" i="40"/>
  <c r="D193" i="40"/>
  <c r="N77" i="40"/>
  <c r="D232" i="40"/>
  <c r="E30" i="39"/>
  <c r="I17" i="39"/>
  <c r="I30" i="39"/>
  <c r="D76" i="39"/>
  <c r="D271" i="39"/>
  <c r="D193" i="39"/>
  <c r="D154" i="39"/>
  <c r="D232" i="39"/>
  <c r="D115" i="39"/>
  <c r="D115" i="38"/>
  <c r="N116" i="38"/>
  <c r="D232" i="38"/>
  <c r="N194" i="38"/>
  <c r="N233" i="38"/>
  <c r="D76" i="38"/>
  <c r="D271" i="38"/>
  <c r="D271" i="37"/>
  <c r="D76" i="37"/>
  <c r="D232" i="37"/>
  <c r="N194" i="37"/>
  <c r="D115" i="37"/>
  <c r="N272" i="37"/>
  <c r="N155" i="37"/>
  <c r="E30" i="37" s="1"/>
  <c r="D154" i="36"/>
  <c r="D76" i="36"/>
  <c r="D232" i="36"/>
  <c r="D271" i="36"/>
  <c r="N233" i="36"/>
  <c r="E30" i="36" s="1"/>
  <c r="D193" i="36"/>
  <c r="D115" i="36"/>
  <c r="N155" i="35"/>
  <c r="N194" i="35"/>
  <c r="D271" i="35"/>
  <c r="D232" i="35"/>
  <c r="D76" i="35"/>
  <c r="D115" i="35"/>
  <c r="N77" i="35"/>
  <c r="D154" i="35"/>
  <c r="D76" i="34"/>
  <c r="D193" i="34"/>
  <c r="D232" i="34"/>
  <c r="D271" i="34"/>
  <c r="N272" i="34"/>
  <c r="E30" i="34" s="1"/>
  <c r="E30" i="33"/>
  <c r="I30" i="33"/>
  <c r="I17" i="33"/>
  <c r="D193" i="33"/>
  <c r="D115" i="33"/>
  <c r="D271" i="33"/>
  <c r="D154" i="33"/>
  <c r="D232" i="33"/>
  <c r="S272" i="21"/>
  <c r="I272" i="21"/>
  <c r="C272" i="21"/>
  <c r="AC271" i="21"/>
  <c r="S271" i="21"/>
  <c r="I271" i="21"/>
  <c r="C269" i="21"/>
  <c r="C268" i="21"/>
  <c r="C267" i="21"/>
  <c r="C266" i="21"/>
  <c r="C265" i="21"/>
  <c r="C264" i="21"/>
  <c r="C263" i="21"/>
  <c r="C262" i="21"/>
  <c r="C261" i="21"/>
  <c r="C260" i="21"/>
  <c r="C259" i="21"/>
  <c r="C258" i="21"/>
  <c r="C257" i="21"/>
  <c r="C256" i="21"/>
  <c r="C255" i="21"/>
  <c r="C254" i="21"/>
  <c r="C253" i="21"/>
  <c r="C252" i="21"/>
  <c r="C251" i="21"/>
  <c r="C250" i="21"/>
  <c r="C249" i="21"/>
  <c r="C248" i="21"/>
  <c r="C247" i="21"/>
  <c r="C246" i="21"/>
  <c r="C245" i="21"/>
  <c r="C244" i="21"/>
  <c r="C243" i="21"/>
  <c r="C242" i="21"/>
  <c r="C241" i="21"/>
  <c r="C240" i="21"/>
  <c r="E237" i="21" a="1"/>
  <c r="E237" i="21" s="1"/>
  <c r="A235" i="21"/>
  <c r="S233" i="21"/>
  <c r="I233" i="21"/>
  <c r="C233" i="21"/>
  <c r="AC232" i="21"/>
  <c r="S232" i="21"/>
  <c r="I232" i="21"/>
  <c r="C230" i="21"/>
  <c r="C229" i="21"/>
  <c r="C228" i="21"/>
  <c r="C227" i="21"/>
  <c r="C226" i="21"/>
  <c r="C225" i="21"/>
  <c r="C224" i="21"/>
  <c r="C223" i="21"/>
  <c r="C222" i="21"/>
  <c r="C221" i="21"/>
  <c r="C220" i="21"/>
  <c r="C219" i="21"/>
  <c r="C218" i="21"/>
  <c r="C217" i="21"/>
  <c r="C216" i="21"/>
  <c r="C215" i="21"/>
  <c r="C214" i="21"/>
  <c r="C213" i="21"/>
  <c r="C212" i="21"/>
  <c r="C211" i="21"/>
  <c r="C210" i="21"/>
  <c r="C209" i="21"/>
  <c r="C208" i="21"/>
  <c r="C207" i="21"/>
  <c r="C206" i="21"/>
  <c r="C205" i="21"/>
  <c r="C204" i="21"/>
  <c r="C203" i="21"/>
  <c r="C202" i="21"/>
  <c r="C201" i="21"/>
  <c r="E198" i="21" a="1"/>
  <c r="E198" i="21" s="1"/>
  <c r="A196" i="21"/>
  <c r="S194" i="21"/>
  <c r="I194" i="21"/>
  <c r="C194" i="21"/>
  <c r="AC193" i="21"/>
  <c r="S193" i="21"/>
  <c r="E31" i="21" s="1"/>
  <c r="I193" i="21"/>
  <c r="C191" i="21"/>
  <c r="C190" i="21"/>
  <c r="C189" i="21"/>
  <c r="C188" i="21"/>
  <c r="C187" i="21"/>
  <c r="C186" i="21"/>
  <c r="C185" i="21"/>
  <c r="C184" i="21"/>
  <c r="C183" i="21"/>
  <c r="C182" i="21"/>
  <c r="C181" i="21"/>
  <c r="C180" i="21"/>
  <c r="C179" i="21"/>
  <c r="C178" i="21"/>
  <c r="C177" i="21"/>
  <c r="C176" i="21"/>
  <c r="C175" i="21"/>
  <c r="C174" i="21"/>
  <c r="C173" i="21"/>
  <c r="C172" i="21"/>
  <c r="C171" i="21"/>
  <c r="C170" i="21"/>
  <c r="C169" i="21"/>
  <c r="C168" i="21"/>
  <c r="C167" i="21"/>
  <c r="C166" i="21"/>
  <c r="C165" i="21"/>
  <c r="C164" i="21"/>
  <c r="C163" i="21"/>
  <c r="C162" i="21"/>
  <c r="E159" i="21" a="1"/>
  <c r="E159" i="21" s="1"/>
  <c r="A157" i="21"/>
  <c r="E120" i="21" a="1"/>
  <c r="E120" i="21" s="1"/>
  <c r="S155" i="21"/>
  <c r="I155" i="21"/>
  <c r="C155" i="21"/>
  <c r="AC154" i="21"/>
  <c r="S154" i="21"/>
  <c r="I154" i="21"/>
  <c r="C152" i="21"/>
  <c r="C151" i="21"/>
  <c r="C150" i="21"/>
  <c r="C149" i="21"/>
  <c r="C148" i="21"/>
  <c r="C147" i="21"/>
  <c r="C146" i="21"/>
  <c r="C145" i="21"/>
  <c r="C144" i="21"/>
  <c r="C143" i="21"/>
  <c r="C142" i="21"/>
  <c r="C141" i="21"/>
  <c r="C140" i="21"/>
  <c r="C139" i="21"/>
  <c r="C138" i="21"/>
  <c r="C137" i="21"/>
  <c r="C136" i="21"/>
  <c r="C135" i="21"/>
  <c r="C134" i="21"/>
  <c r="C133" i="21"/>
  <c r="C132" i="21"/>
  <c r="C131" i="21"/>
  <c r="C130" i="21"/>
  <c r="C129" i="21"/>
  <c r="C128" i="21"/>
  <c r="C127" i="21"/>
  <c r="C126" i="21"/>
  <c r="C125" i="21"/>
  <c r="C124" i="21"/>
  <c r="C123" i="21"/>
  <c r="A118" i="21"/>
  <c r="A79" i="21"/>
  <c r="A40" i="21"/>
  <c r="S116" i="21"/>
  <c r="I116" i="21"/>
  <c r="C116" i="21"/>
  <c r="AC115" i="21"/>
  <c r="I115" i="21"/>
  <c r="C113" i="21"/>
  <c r="C112" i="21"/>
  <c r="C111" i="21"/>
  <c r="C110" i="21"/>
  <c r="C109" i="21"/>
  <c r="C108" i="21"/>
  <c r="C107" i="21"/>
  <c r="C106" i="21"/>
  <c r="C105" i="21"/>
  <c r="C104" i="21"/>
  <c r="C103" i="21"/>
  <c r="C102" i="21"/>
  <c r="C101" i="21"/>
  <c r="C100" i="21"/>
  <c r="C99" i="21"/>
  <c r="C98" i="21"/>
  <c r="C97" i="21"/>
  <c r="C96" i="21"/>
  <c r="C95" i="21"/>
  <c r="C94" i="21"/>
  <c r="C93" i="21"/>
  <c r="C92" i="21"/>
  <c r="C91" i="21"/>
  <c r="C90" i="21"/>
  <c r="C89" i="21"/>
  <c r="C88" i="21"/>
  <c r="C87" i="21"/>
  <c r="C86" i="21"/>
  <c r="C85" i="21"/>
  <c r="C84" i="21"/>
  <c r="I77" i="21"/>
  <c r="E32" i="21" s="1"/>
  <c r="C77" i="21"/>
  <c r="AC76" i="21"/>
  <c r="S76" i="21"/>
  <c r="I76" i="21"/>
  <c r="C74" i="21"/>
  <c r="C73" i="21"/>
  <c r="C72" i="21"/>
  <c r="C71" i="21"/>
  <c r="C70" i="21"/>
  <c r="C69" i="21"/>
  <c r="C68" i="21"/>
  <c r="C67" i="21"/>
  <c r="C66" i="21"/>
  <c r="C65" i="21"/>
  <c r="C64" i="21"/>
  <c r="C63" i="21"/>
  <c r="C62" i="21"/>
  <c r="C61" i="21"/>
  <c r="C60" i="21"/>
  <c r="C59" i="21"/>
  <c r="C58" i="21"/>
  <c r="C57" i="21"/>
  <c r="C56" i="21"/>
  <c r="C55" i="21"/>
  <c r="C54" i="21"/>
  <c r="C53" i="21"/>
  <c r="C52" i="21"/>
  <c r="C51" i="21"/>
  <c r="C50" i="21"/>
  <c r="C49" i="21"/>
  <c r="C48" i="21"/>
  <c r="C47" i="21"/>
  <c r="C46" i="21"/>
  <c r="C45" i="21"/>
  <c r="I32" i="21"/>
  <c r="AD14" i="21"/>
  <c r="AD13" i="21"/>
  <c r="AD12" i="21"/>
  <c r="E11" i="21"/>
  <c r="E10" i="21"/>
  <c r="J9" i="21"/>
  <c r="E9" i="21"/>
  <c r="C114" i="19"/>
  <c r="C113" i="19"/>
  <c r="C112" i="19"/>
  <c r="C111" i="19"/>
  <c r="C110" i="19"/>
  <c r="C109" i="19"/>
  <c r="C108" i="19"/>
  <c r="C107" i="19"/>
  <c r="C106" i="19"/>
  <c r="C105" i="19"/>
  <c r="C104" i="19"/>
  <c r="C103" i="19"/>
  <c r="C102" i="19"/>
  <c r="C101" i="19"/>
  <c r="C100" i="19"/>
  <c r="C99" i="19"/>
  <c r="C98" i="19"/>
  <c r="C97" i="19"/>
  <c r="C96" i="19"/>
  <c r="C95" i="19"/>
  <c r="C94" i="19"/>
  <c r="C93" i="19"/>
  <c r="C92" i="19"/>
  <c r="C91" i="19"/>
  <c r="C90" i="19"/>
  <c r="C89" i="19"/>
  <c r="C88" i="19"/>
  <c r="C87" i="19"/>
  <c r="C86" i="19"/>
  <c r="C85" i="19"/>
  <c r="C84" i="19"/>
  <c r="C75" i="19"/>
  <c r="C47" i="19"/>
  <c r="C48" i="19"/>
  <c r="C49" i="19"/>
  <c r="C50" i="19"/>
  <c r="C51" i="19"/>
  <c r="C52" i="19"/>
  <c r="C53" i="19"/>
  <c r="C54" i="19"/>
  <c r="C55" i="19"/>
  <c r="C56" i="19"/>
  <c r="C57" i="19"/>
  <c r="C58" i="19"/>
  <c r="C59" i="19"/>
  <c r="C60" i="19"/>
  <c r="C61" i="19"/>
  <c r="C62" i="19"/>
  <c r="C63" i="19"/>
  <c r="C64" i="19"/>
  <c r="C65" i="19"/>
  <c r="C66" i="19"/>
  <c r="C67" i="19"/>
  <c r="C68" i="19"/>
  <c r="C69" i="19"/>
  <c r="C70" i="19"/>
  <c r="C71" i="19"/>
  <c r="C72" i="19"/>
  <c r="C73" i="19"/>
  <c r="C74" i="19"/>
  <c r="C46" i="19"/>
  <c r="C45" i="19"/>
  <c r="I30" i="43" l="1"/>
  <c r="E30" i="43"/>
  <c r="I17" i="43"/>
  <c r="E30" i="42"/>
  <c r="I16" i="42"/>
  <c r="I16" i="41"/>
  <c r="I17" i="38"/>
  <c r="I30" i="38"/>
  <c r="E30" i="38"/>
  <c r="I30" i="37"/>
  <c r="I16" i="37"/>
  <c r="I30" i="34"/>
  <c r="I16" i="33"/>
  <c r="I16" i="43"/>
  <c r="I30" i="42"/>
  <c r="I17" i="42"/>
  <c r="I17" i="41"/>
  <c r="I30" i="41"/>
  <c r="E30" i="41"/>
  <c r="I30" i="40"/>
  <c r="E30" i="40"/>
  <c r="I17" i="40"/>
  <c r="I16" i="40"/>
  <c r="I16" i="39"/>
  <c r="I16" i="38"/>
  <c r="I17" i="37"/>
  <c r="I16" i="36"/>
  <c r="I17" i="36"/>
  <c r="I30" i="36"/>
  <c r="E30" i="35"/>
  <c r="I17" i="35"/>
  <c r="I30" i="35"/>
  <c r="I16" i="35"/>
  <c r="I16" i="34"/>
  <c r="I17" i="34"/>
  <c r="I29" i="21"/>
  <c r="D271" i="21"/>
  <c r="N155" i="21"/>
  <c r="N272" i="21"/>
  <c r="N194" i="21"/>
  <c r="D154" i="21"/>
  <c r="D232" i="21"/>
  <c r="D193" i="21"/>
  <c r="E29" i="21"/>
  <c r="I31" i="21"/>
  <c r="S77" i="21"/>
  <c r="I15" i="21"/>
  <c r="I116" i="19"/>
  <c r="C116" i="19"/>
  <c r="AC115" i="19"/>
  <c r="S115" i="19"/>
  <c r="O115" i="19"/>
  <c r="I115" i="19"/>
  <c r="A79" i="19"/>
  <c r="D76" i="21" l="1"/>
  <c r="N77" i="21"/>
  <c r="D115" i="21"/>
  <c r="S116" i="19"/>
  <c r="E9" i="19"/>
  <c r="C77" i="19"/>
  <c r="O76" i="19"/>
  <c r="S76" i="19"/>
  <c r="E31" i="19" s="1"/>
  <c r="I77" i="19"/>
  <c r="AD14" i="19"/>
  <c r="AD13" i="19"/>
  <c r="AD12" i="19"/>
  <c r="AC76" i="19"/>
  <c r="A40" i="19"/>
  <c r="I15" i="19" s="1"/>
  <c r="I16" i="21" l="1"/>
  <c r="I17" i="21"/>
  <c r="I30" i="21"/>
  <c r="E30" i="21"/>
  <c r="D115" i="19"/>
  <c r="N116" i="19"/>
  <c r="E32" i="19"/>
  <c r="I29" i="19"/>
  <c r="I32" i="19"/>
  <c r="E29" i="19"/>
  <c r="I31" i="19"/>
  <c r="I76" i="19"/>
  <c r="S77" i="19" l="1"/>
  <c r="N77" i="19"/>
  <c r="I17" i="19" s="1"/>
  <c r="D76" i="19"/>
  <c r="I16" i="19" l="1"/>
  <c r="E30" i="19"/>
  <c r="I30" i="19"/>
  <c r="J9" i="19"/>
  <c r="E10" i="19" l="1"/>
  <c r="E11" i="1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C2" authorId="0" shapeId="0" xr:uid="{BAF2AAB5-25EF-4F4B-B3AE-941282075559}">
      <text>
        <r>
          <rPr>
            <b/>
            <sz val="9"/>
            <color indexed="81"/>
            <rFont val="BIZ UDゴシック"/>
            <family val="3"/>
            <charset val="128"/>
          </rPr>
          <t>【共通事項】
背景色がピンク色となっている項目について、必要な事項を入力します。
※備考欄は必要に応じて自由記述をしてください。
※各項目に存在する集計欄は自動計算されます。</t>
        </r>
      </text>
    </comment>
    <comment ref="AC4" authorId="0" shapeId="0" xr:uid="{56AD3771-7AAC-4DD9-BB5A-0386047925E0}">
      <text>
        <r>
          <rPr>
            <b/>
            <sz val="9"/>
            <color indexed="81"/>
            <rFont val="BIZ UDゴシック"/>
            <family val="3"/>
            <charset val="128"/>
          </rPr>
          <t>対象月の最終開設日、もしくは当該月の最終日を入力してください。</t>
        </r>
      </text>
    </comment>
    <comment ref="E7" authorId="0" shapeId="0" xr:uid="{B73EC50B-2AB5-452C-8B86-A4C99CB1A015}">
      <text>
        <r>
          <rPr>
            <b/>
            <sz val="9"/>
            <color indexed="81"/>
            <rFont val="BIZ UDゴシック"/>
            <family val="3"/>
            <charset val="128"/>
          </rPr>
          <t>対象は建物のみです。土地は含みません。</t>
        </r>
      </text>
    </comment>
    <comment ref="E8" authorId="0" shapeId="0" xr:uid="{B214D547-DE4F-42C0-8E71-8109918B5676}">
      <text>
        <r>
          <rPr>
            <b/>
            <sz val="9"/>
            <color indexed="81"/>
            <rFont val="BIZ UDゴシック"/>
            <family val="3"/>
            <charset val="128"/>
          </rPr>
          <t>対象は建物のみです。土地は含みません。</t>
        </r>
      </text>
    </comment>
    <comment ref="AC12" authorId="0" shapeId="0" xr:uid="{D618C2E5-0159-4901-87C3-435C55F26631}">
      <text>
        <r>
          <rPr>
            <b/>
            <sz val="9"/>
            <color indexed="81"/>
            <rFont val="BIZ UDゴシック"/>
            <family val="3"/>
            <charset val="128"/>
          </rPr>
          <t>利用者の受入れを行っている年齢に、利用時間上限を入力してください。
「１０」以上の数値を入力することはできません。</t>
        </r>
      </text>
    </comment>
    <comment ref="AC24" authorId="0" shapeId="0" xr:uid="{9E3413D5-2266-4CAD-A577-A236197EE9F7}">
      <text>
        <r>
          <rPr>
            <b/>
            <sz val="9"/>
            <color indexed="81"/>
            <rFont val="BIZ UDゴシック"/>
            <family val="3"/>
            <charset val="128"/>
          </rPr>
          <t>特別地域加算について「有り」を選んだ場合、特別地域加算の算定事由について、該当するものをプルダウンから選択してください。
「無し」を選んだ場合は、該当なしを選んでください。</t>
        </r>
      </text>
    </comment>
    <comment ref="AC26" authorId="0" shapeId="0" xr:uid="{35C35BEF-6D9E-49F4-A929-EB79E4D6EDE3}">
      <text>
        <r>
          <rPr>
            <b/>
            <sz val="9"/>
            <color indexed="81"/>
            <rFont val="BIZ UDゴシック"/>
            <family val="3"/>
            <charset val="128"/>
          </rPr>
          <t>１時間当たりの利用料について、減額を行う額を入力してください。
また、『乳児等支援給付費支給額算定シート』にも、該当する欄に同額を入力してください。</t>
        </r>
      </text>
    </comment>
    <comment ref="A40" authorId="0" shapeId="0" xr:uid="{B9BA5E15-3DD4-49CF-B6BA-80C9EACF3A00}">
      <text>
        <r>
          <rPr>
            <b/>
            <sz val="10"/>
            <color indexed="81"/>
            <rFont val="BIZ UDゴシック"/>
            <family val="3"/>
            <charset val="128"/>
          </rPr>
          <t>【利用状況報告書】</t>
        </r>
        <r>
          <rPr>
            <b/>
            <sz val="9"/>
            <color indexed="81"/>
            <rFont val="BIZ UDゴシック"/>
            <family val="3"/>
            <charset val="128"/>
          </rPr>
          <t xml:space="preserve">
　利用児童ごとに利用状況を入力します。
●利用頻度
　その児童が利用できる1月あたりの利用時間上限が表示されます。施設情報の「利用上限」から自動入力されます。
●年齢
　利用者の年齢区分を選択してください。年齢は、実施年度の４月１日時点の年齢です。
　利用対象となるのは、３歳未満の児童（当該利用児童の満３歳の誕生日の前々日まで）です。３歳に達する日の属する月については「２歳児クラス相当（３歳誕生月）」を選択できますので、利用日についてご注意ください。
●他施設の併用（中野区民の場合）
　利用者が複数の施設を併用している場合でも、利用時間の上限は子ども1人につき月10時間となります（対象月に利用しているすべての施設の利用時間を通算し、子ども1人につき月10時間）。
　利用者の利用時間が上限を超えた場合、中野区は上限を超えた時間について給付費を支払うことができません。複数の施設を利用している利用者については、他施設の利用状況（利用時間）について聴き取りを行うなど、ご留意ください。
　面談等で併用している利用施設を把握している場合は、施設名をご記入ください。
●認定自治体
　「乳児等支援給付認定」を行った自治体と、利用者の住所が一致していることを確認してください。認定した自治体から異なる自治体へ転入した場合は、転出元の自治体の認定資格を喪失し、転入先の自治体で新たに認定を受ける必要があります。
※利用者が中野区以外に転入した場合、中野区の認定はその前日まで有効です。
●生活困窮家庭等負担軽減加算
　生活困窮家庭等負担軽減加算の類型を選択します。いずれの類型にも該当しない場合は「該当なし」を選択します。
　類型は利用者の「乳児等支援支給認定証」でご確認いただけます。なお、中野区の認定証の記載と類型は以下の通りです。
【ア　生活保護世帯、イ　非課税世帯、ウ　低所得世帯、エ　その他要支援家庭】
●加算
　該当する類型を選択します。いずれの類型にも該当しない場合は「該当なし」を選択します。
※加算の算定には、対象となる利用者が、各加算の対象として認定を受けている必要があります。各加算の認定の有無については、利用者の「乳児等支援支給認定証」をご確認ください。</t>
        </r>
      </text>
    </comment>
    <comment ref="W44" authorId="0" shapeId="0" xr:uid="{7D4966F5-85E5-47C3-A474-DDD3052662A2}">
      <text>
        <r>
          <rPr>
            <b/>
            <sz val="9"/>
            <color indexed="81"/>
            <rFont val="BIZ UDゴシック"/>
            <family val="3"/>
            <charset val="128"/>
          </rPr>
          <t>●当日キャンセル
　利用者都合により利用日当日の午前０時以降にキャンセルがあった日であって、給付の対象とする場合に「〇」を入力します。給付の対象とした時間については利用したものとみなし、当該利用者の利用可能回数、時間から減算を行ってください。また、その旨を利用者に説明してください（利用時間の上限超過を防ぐため）。
　この場合、キャンセルをした乳児等支援給付認定保護者に対して、可能な限り当日中に電話等の乳児等支援給付認定保護者の様子がわかる方法において相談援助を行い、記録を残してください。記録については、電話等をした日時、キャンセル理由、相談援助の内容等について記載してください。
※給付の対象となった時間であっても、生活困窮家庭等負担軽減加算、初回対応加算、保護者支援面談加算については、加算の対象となりません。
●利用時間帯
　２４時間表記で入力します。
※実際の利用時間ではなく、当初の利用予定時間を入力してください。当初の予定より延長して利用があった場合の当該延長時間分については、支給の対象外とします。施設ごとの定めによりお取り扱いください。
※利用日当日の午前０時以降にキャンセルがあった日であって、給付の対象とする場合には、当該キャンセルの利用予定時間を入力してください（上記「●当日キャンセル」を参照してください）。
●親子通園
　実施した日に「○」を入力します。
●初回面談（事前）・初回面談（事後）
　『初回対応加算』の対象となる面談を実施した日に「○」を入力します。なお、事後面談の備考欄には初回利用に際して事前面談を行った日時を記載してください。
　加算の適用については、実施した時間（事前面談は30分以上、事後面談は10分以上の実施が加算の要件となります）、保護者に伝達した事項等、面談内容について別シートの「面談記録シート」等に記録を残し、区が加算の確認を行う場合に記録を確認できるようにしてください。
●保護者面談
『保護者支援面談加算』の対象となる面談を実施した日に「〇」を入力します。備考欄には面談を実施した時間（30分以上の実施が加算の要件となります）を記載してください。
　加算の適用については、実施した時間、保護者に伝達した事項、保護者からの相談内容等について別シートの「面談記録シート」等に記録を残し、区が加算の確認を行う場合に記録を確認できるようにしてください</t>
        </r>
      </text>
    </comment>
    <comment ref="A79" authorId="0" shapeId="0" xr:uid="{26064273-04B3-4368-9B4D-C6B5DBFC289A}">
      <text>
        <r>
          <rPr>
            <b/>
            <sz val="10"/>
            <color indexed="81"/>
            <rFont val="BIZ UDゴシック"/>
            <family val="3"/>
            <charset val="128"/>
          </rPr>
          <t>【利用状況報告書】</t>
        </r>
        <r>
          <rPr>
            <b/>
            <sz val="9"/>
            <color indexed="81"/>
            <rFont val="BIZ UDゴシック"/>
            <family val="3"/>
            <charset val="128"/>
          </rPr>
          <t xml:space="preserve">
　利用児童ごとに利用状況を入力します。
●利用頻度
　その児童が利用できる1月あたりの利用時間上限が表示されます。施設情報の「利用上限」から自動入力されます。
●年齢
　利用者の年齢区分を選択してください。年齢は、実施年度の４月１日時点の年齢です。
　利用対象となるのは、３歳未満の児童（当該利用児童の満３歳の誕生日の前々日まで）です。３歳に達する日の属する月については「２歳児クラス相当（３歳誕生月）」を選択できますので、利用日についてご注意ください。
●他施設の併用（中野区民の場合）
　利用者が複数の施設を併用している場合でも、利用時間の上限は子ども1人につき月10時間となります（対象月に利用しているすべての施設の利用時間を通算し、子ども1人につき月10時間）。
　利用者の利用時間が上限を超えた場合、中野区は上限を超えた時間について給付費を支払うことができません。複数の施設を利用している利用者については、他施設の利用状況（利用時間）について聴き取りを行うなど、ご留意ください。
　面談等で併用している利用施設を把握している場合は、施設名をご記入ください。
●認定自治体
　「乳児等支援給付認定」を行った自治体と、利用者の住所が一致していることを確認してください。認定した自治体から異なる自治体へ転入した場合は、転出元の自治体の認定資格を喪失し、転入先の自治体で新たに認定を受ける必要があります。
※利用者が中野区以外に転入した場合、中野区の認定はその前日まで有効です。
●生活困窮家庭等負担軽減加算
　生活困窮家庭等負担軽減加算の類型を選択します。いずれの類型にも該当しない場合は「該当なし」を選択します。
　類型は利用者の「乳児等支援支給認定証」でご確認いただけます。なお、中野区の認定証の記載と類型は以下の通りです。
【ア　生活保護世帯、イ　非課税世帯、ウ　低所得世帯、エ　その他要支援家庭】
●加算
　該当する類型を選択します。いずれの類型にも該当しない場合は「該当なし」を選択します。
※加算の算定には、対象となる利用者が、各加算の対象として認定を受けている必要があります。各加算の認定の有無については、利用者の「乳児等支援支給認定証」をご確認ください。</t>
        </r>
      </text>
    </comment>
    <comment ref="W83" authorId="0" shapeId="0" xr:uid="{720CC3DB-1AEB-45E4-B6B7-070C0C9DCEC0}">
      <text>
        <r>
          <rPr>
            <b/>
            <sz val="9"/>
            <color indexed="81"/>
            <rFont val="BIZ UDゴシック"/>
            <family val="3"/>
            <charset val="128"/>
          </rPr>
          <t>●当日キャンセル
　利用者都合により利用日当日の午前０時以降にキャンセルがあった日であって、給付の対象とする場合に「〇」を入力します。給付の対象とした時間については利用したものとみなし、当該利用者の利用可能回数、時間から減算を行ってください。また、その旨を利用者に説明してください（利用時間の上限超過を防ぐため）。
　この場合、キャンセルをした乳児等支援給付認定保護者に対して、可能な限り当日中に電話等の乳児等支援給付認定保護者の様子がわかる方法において相談援助を行い、記録を残してください。記録については、電話等をした日時、キャンセル理由、相談援助の内容等について記載してください。
※給付の対象となった時間であっても、生活困窮家庭等負担軽減加算、初回対応加算、保護者支援面談加算については、加算の対象となりません。
●利用時間帯
　２４時間表記で入力します。
※実際の利用時間ではなく、当初の利用予定時間を入力してください。当初の予定より延長して利用があった場合の当該延長時間分については、支給の対象外とします。施設ごとの定めによりお取り扱いください。
※利用日当日の午前０時以降にキャンセルがあった日であって、給付の対象とする場合には、当該キャンセルの利用予定時間を入力してください（上記「●当日キャンセル」を参照してください）。
●親子通園
　実施した日に「○」を入力します。
●初回面談（事前）・初回面談（事後）
　『初回対応加算』の対象となる面談を実施した日に「○」を入力します。なお、事後面談の備考欄には初回利用に際して事前面談を行った日時を記載してください。
　加算の適用については、実施した時間（事前面談は30分以上、事後面談は10分以上の実施が加算の要件となります）、保護者に伝達した事項等、面談内容について別シートの「面談記録シート」等に記録を残し、区が加算の確認を行う場合に記録を確認できるようにしてください。
●保護者面談
『保護者支援面談加算』の対象となる面談を実施した日に「〇」を入力します。備考欄には面談を実施した時間（30分以上の実施が加算の要件となります）を記載してください。
　加算の適用については、実施した時間、保護者に伝達した事項、保護者からの相談内容等について別シートの「面談記録シート」等に記録を残し、区が加算の確認を行う場合に記録を確認できるようにしてください</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C2" authorId="0" shapeId="0" xr:uid="{910620D9-19CE-4DC8-8044-405ECB1A1ECD}">
      <text>
        <r>
          <rPr>
            <b/>
            <sz val="9"/>
            <color indexed="81"/>
            <rFont val="BIZ UDゴシック"/>
            <family val="3"/>
            <charset val="128"/>
          </rPr>
          <t>【共通事項】
背景色がピンク色となっている項目について、必要な事項を入力します。
※備考欄は必要に応じて自由記述をしてください。
※各項目に存在する集計欄は自動計算されます。</t>
        </r>
      </text>
    </comment>
    <comment ref="AC4" authorId="0" shapeId="0" xr:uid="{C5F25B56-4A3A-4BE7-85B2-28479329BA3A}">
      <text>
        <r>
          <rPr>
            <b/>
            <sz val="9"/>
            <color indexed="81"/>
            <rFont val="BIZ UDゴシック"/>
            <family val="3"/>
            <charset val="128"/>
          </rPr>
          <t>対象月の最終開設日、もしくは当該月の最終日を入力してください。</t>
        </r>
      </text>
    </comment>
    <comment ref="E7" authorId="0" shapeId="0" xr:uid="{AEB9E93B-9207-4084-8D53-CDDBA7222696}">
      <text>
        <r>
          <rPr>
            <b/>
            <sz val="9"/>
            <color indexed="81"/>
            <rFont val="BIZ UDゴシック"/>
            <family val="3"/>
            <charset val="128"/>
          </rPr>
          <t>対象は建物のみです。土地は含みません。</t>
        </r>
      </text>
    </comment>
    <comment ref="E8" authorId="0" shapeId="0" xr:uid="{07D19C18-7B85-4940-BE79-B92BF4BC6224}">
      <text>
        <r>
          <rPr>
            <b/>
            <sz val="9"/>
            <color indexed="81"/>
            <rFont val="BIZ UDゴシック"/>
            <family val="3"/>
            <charset val="128"/>
          </rPr>
          <t>対象は建物のみです。土地は含みません。</t>
        </r>
      </text>
    </comment>
    <comment ref="AC12" authorId="0" shapeId="0" xr:uid="{DCC83F7A-813F-4CF2-A118-AF73C515E013}">
      <text>
        <r>
          <rPr>
            <b/>
            <sz val="9"/>
            <color indexed="81"/>
            <rFont val="BIZ UDゴシック"/>
            <family val="3"/>
            <charset val="128"/>
          </rPr>
          <t>利用者の受入れを行っている年齢に、利用時間上限を入力してください。
「１０」以上の数値を入力することはできません。</t>
        </r>
      </text>
    </comment>
    <comment ref="AC24" authorId="0" shapeId="0" xr:uid="{2D32E401-CDF5-4431-87D5-FFD86F98911E}">
      <text>
        <r>
          <rPr>
            <b/>
            <sz val="9"/>
            <color indexed="81"/>
            <rFont val="BIZ UDゴシック"/>
            <family val="3"/>
            <charset val="128"/>
          </rPr>
          <t>特別地域加算について「有り」を選んだ場合、特別地域加算の算定事由について、該当するものをプルダウンから選択してください。
「無し」を選んだ場合は、該当なしを選んでください。</t>
        </r>
      </text>
    </comment>
    <comment ref="AC26" authorId="0" shapeId="0" xr:uid="{549E1C77-44AD-4C51-98ED-1E13BCD34D42}">
      <text>
        <r>
          <rPr>
            <b/>
            <sz val="9"/>
            <color indexed="81"/>
            <rFont val="BIZ UDゴシック"/>
            <family val="3"/>
            <charset val="128"/>
          </rPr>
          <t>１時間当たりの利用料について、減額を行う額を入力してください。
また、『乳児等支援給付費支給額算定シート』にも、該当する欄に同額を入力してください。</t>
        </r>
      </text>
    </comment>
    <comment ref="A40" authorId="0" shapeId="0" xr:uid="{CB774023-D44A-4038-BC88-33AB12A6C478}">
      <text>
        <r>
          <rPr>
            <b/>
            <sz val="10"/>
            <color indexed="81"/>
            <rFont val="BIZ UDゴシック"/>
            <family val="3"/>
            <charset val="128"/>
          </rPr>
          <t>【利用状況報告書】</t>
        </r>
        <r>
          <rPr>
            <b/>
            <sz val="9"/>
            <color indexed="81"/>
            <rFont val="BIZ UDゴシック"/>
            <family val="3"/>
            <charset val="128"/>
          </rPr>
          <t xml:space="preserve">
　利用児童ごとに利用状況を入力します。
●利用頻度
　その児童が利用できる1月あたりの利用時間上限が表示されます。施設情報の「利用上限」から自動入力されます。
●年齢
　利用者の年齢区分を選択してください。年齢は、実施年度の４月１日時点の年齢です。
　利用対象となるのは、３歳未満の児童（当該利用児童の満３歳の誕生日の前々日まで）です。３歳に達する日の属する月については「２歳児クラス相当（３歳誕生月）」を選択できますので、利用日についてご注意ください。
●他施設の併用（中野区民の場合）
　利用者が複数の施設を併用している場合でも、利用時間の上限は子ども1人につき月10時間となります（対象月に利用しているすべての施設の利用時間を通算し、子ども1人につき月10時間）。
　利用者の利用時間が上限を超えた場合、中野区は上限を超えた時間について給付費を支払うことができません。複数の施設を利用している利用者については、他施設の利用状況（利用時間）について聴き取りを行うなど、ご留意ください。
　面談等で併用している利用施設を把握している場合は、施設名をご記入ください。
●認定自治体
　「乳児等支援給付認定」を行った自治体と、利用者の住所が一致していることを確認してください。認定した自治体から異なる自治体へ転入した場合は、転出元の自治体の認定資格を喪失し、転入先の自治体で新たに認定を受ける必要があります。
※利用者が中野区以外に転入した場合、中野区の認定はその前日まで有効です。
●生活困窮家庭等負担軽減加算
　生活困窮家庭等負担軽減加算の類型を選択します。いずれの類型にも該当しない場合は「該当なし」を選択します。
　類型は利用者の「乳児等支援支給認定証」でご確認いただけます。なお、中野区の認定証の記載と類型は以下の通りです。
【ア　生活保護世帯、イ　非課税世帯、ウ　低所得世帯、エ　その他要支援家庭】
●加算
　該当する類型を選択します。いずれの類型にも該当しない場合は「該当なし」を選択します。
※加算の算定には、対象となる利用者が、各加算の対象として認定を受けている必要があります。各加算の認定の有無については、利用者の「乳児等支援支給認定証」をご確認ください。</t>
        </r>
      </text>
    </comment>
    <comment ref="W44" authorId="0" shapeId="0" xr:uid="{FEFADE71-36CB-40C5-864D-CD5650F6E97F}">
      <text>
        <r>
          <rPr>
            <b/>
            <sz val="9"/>
            <color indexed="81"/>
            <rFont val="BIZ UDゴシック"/>
            <family val="3"/>
            <charset val="128"/>
          </rPr>
          <t>●当日キャンセル
　利用者都合により利用日当日の午前０時以降にキャンセルがあった日であって、給付の対象とする場合に「〇」を入力します。給付の対象とした時間については利用したものとみなし、当該利用者の利用可能回数、時間から減算を行ってください。また、その旨を利用者に説明してください（利用時間の上限超過を防ぐため）。
　この場合、キャンセルをした乳児等支援給付認定保護者に対して、可能な限り当日中に電話等の乳児等支援給付認定保護者の様子がわかる方法において相談援助を行い、記録を残してください。記録については、電話等をした日時、キャンセル理由、相談援助の内容等について記載してください。
※給付の対象となった時間であっても、生活困窮家庭等負担軽減加算、初回対応加算、保護者支援面談加算については、加算の対象となりません。
●利用時間帯
　２４時間表記で入力します。
※実際の利用時間ではなく、当初の利用予定時間を入力してください。当初の予定より延長して利用があった場合の当該延長時間分については、支給の対象外とします。施設ごとの定めによりお取り扱いください。
※利用日当日の午前０時以降にキャンセルがあった日であって、給付の対象とする場合には、当該キャンセルの利用予定時間を入力してください（上記「●当日キャンセル」を参照してください）。
●親子通園
　実施した日に「○」を入力します。
●初回面談（事前）・初回面談（事後）
　『初回対応加算』の対象となる面談を実施した日に「○」を入力します。なお、事後面談の備考欄には初回利用に際して事前面談を行った日時を記載してください。
　加算の適用については、実施した時間（事前面談は30分以上、事後面談は10分以上の実施が加算の要件となります）、保護者に伝達した事項等、面談内容について別シートの「面談記録シート」等に記録を残し、区が加算の確認を行う場合に記録を確認できるようにしてください。
●保護者面談
『保護者支援面談加算』の対象となる面談を実施した日に「〇」を入力します。備考欄には面談を実施した時間（30分以上の実施が加算の要件となります）を記載してください。
　加算の適用については、実施した時間、保護者に伝達した事項、保護者からの相談内容等について別シートの「面談記録シート」等に記録を残し、区が加算の確認を行う場合に記録を確認できるようにしてください</t>
        </r>
      </text>
    </comment>
    <comment ref="A79" authorId="0" shapeId="0" xr:uid="{ED9C9A0D-7EC7-4DA6-9EE9-9AB8028F3CA1}">
      <text>
        <r>
          <rPr>
            <b/>
            <sz val="10"/>
            <color indexed="81"/>
            <rFont val="BIZ UDゴシック"/>
            <family val="3"/>
            <charset val="128"/>
          </rPr>
          <t>【利用状況報告書】</t>
        </r>
        <r>
          <rPr>
            <b/>
            <sz val="9"/>
            <color indexed="81"/>
            <rFont val="BIZ UDゴシック"/>
            <family val="3"/>
            <charset val="128"/>
          </rPr>
          <t xml:space="preserve">
　利用児童ごとに利用状況を入力します。
●利用頻度
　その児童が利用できる1月あたりの利用時間上限が表示されます。施設情報の「利用上限」から自動入力されます。
●年齢
　利用者の年齢区分を選択してください。年齢は、実施年度の４月１日時点の年齢です。
　利用対象となるのは、３歳未満の児童（当該利用児童の満３歳の誕生日の前々日まで）です。３歳に達する日の属する月については「２歳児クラス相当（３歳誕生月）」を選択できますので、利用日についてご注意ください。
●他施設の併用（中野区民の場合）
　利用者が複数の施設を併用している場合でも、利用時間の上限は子ども1人につき月10時間となります（対象月に利用しているすべての施設の利用時間を通算し、子ども1人につき月10時間）。
　利用者の利用時間が上限を超えた場合、中野区は上限を超えた時間について給付費を支払うことができません。複数の施設を利用している利用者については、他施設の利用状況（利用時間）について聴き取りを行うなど、ご留意ください。
　面談等で併用している利用施設を把握している場合は、施設名をご記入ください。
●認定自治体
　「乳児等支援給付認定」を行った自治体と、利用者の住所が一致していることを確認してください。認定した自治体から異なる自治体へ転入した場合は、転出元の自治体の認定資格を喪失し、転入先の自治体で新たに認定を受ける必要があります。
※利用者が中野区以外に転入した場合、中野区の認定はその前日まで有効です。
●生活困窮家庭等負担軽減加算
　生活困窮家庭等負担軽減加算の類型を選択します。いずれの類型にも該当しない場合は「該当なし」を選択します。
　類型は利用者の「乳児等支援支給認定証」でご確認いただけます。なお、中野区の認定証の記載と類型は以下の通りです。
【ア　生活保護世帯、イ　非課税世帯、ウ　低所得世帯、エ　その他要支援家庭】
●加算
　該当する類型を選択します。いずれの類型にも該当しない場合は「該当なし」を選択します。
※加算の算定には、対象となる利用者が、各加算の対象として認定を受けている必要があります。各加算の認定の有無については、利用者の「乳児等支援支給認定証」をご確認ください。</t>
        </r>
      </text>
    </comment>
    <comment ref="W83" authorId="0" shapeId="0" xr:uid="{E858A5BE-B815-420B-BEDE-AAC2ABA5362E}">
      <text>
        <r>
          <rPr>
            <b/>
            <sz val="9"/>
            <color indexed="81"/>
            <rFont val="BIZ UDゴシック"/>
            <family val="3"/>
            <charset val="128"/>
          </rPr>
          <t>●当日キャンセル
　利用者都合により利用日当日の午前０時以降にキャンセルがあった日であって、給付の対象とする場合に「〇」を入力します。給付の対象とした時間については利用したものとみなし、当該利用者の利用可能回数、時間から減算を行ってください。また、その旨を利用者に説明してください（利用時間の上限超過を防ぐため）。
　この場合、キャンセルをした乳児等支援給付認定保護者に対して、可能な限り当日中に電話等の乳児等支援給付認定保護者の様子がわかる方法において相談援助を行い、記録を残してください。記録については、電話等をした日時、キャンセル理由、相談援助の内容等について記載してください。
※給付の対象となった時間であっても、生活困窮家庭等負担軽減加算、初回対応加算、保護者支援面談加算については、加算の対象となりません。
●利用時間帯
　２４時間表記で入力します。
※実際の利用時間ではなく、当初の利用予定時間を入力してください。当初の予定より延長して利用があった場合の当該延長時間分については、支給の対象外とします。施設ごとの定めによりお取り扱いください。
※利用日当日の午前０時以降にキャンセルがあった日であって、給付の対象とする場合には、当該キャンセルの利用予定時間を入力してください（上記「●当日キャンセル」を参照してください）。
●親子通園
　実施した日に「○」を入力します。
●初回面談（事前）・初回面談（事後）
　『初回対応加算』の対象となる面談を実施した日に「○」を入力します。なお、事後面談の備考欄には初回利用に際して事前面談を行った日時を記載してください。
　加算の適用については、実施した時間（事前面談は30分以上、事後面談は10分以上の実施が加算の要件となります）、保護者に伝達した事項等、面談内容について別シートの「面談記録シート」等に記録を残し、区が加算の確認を行う場合に記録を確認できるようにしてください。
●保護者面談
『保護者支援面談加算』の対象となる面談を実施した日に「〇」を入力します。備考欄には面談を実施した時間（30分以上の実施が加算の要件となります）を記載してください。
　加算の適用については、実施した時間、保護者に伝達した事項、保護者からの相談内容等について別シートの「面談記録シート」等に記録を残し、区が加算の確認を行う場合に記録を確認できるようにしてください</t>
        </r>
      </text>
    </comment>
    <comment ref="A118" authorId="0" shapeId="0" xr:uid="{BF9B5215-B62D-4613-9EE4-495B118A6ACA}">
      <text>
        <r>
          <rPr>
            <b/>
            <sz val="10"/>
            <color indexed="81"/>
            <rFont val="BIZ UDゴシック"/>
            <family val="3"/>
            <charset val="128"/>
          </rPr>
          <t>【利用状況報告書】</t>
        </r>
        <r>
          <rPr>
            <b/>
            <sz val="9"/>
            <color indexed="81"/>
            <rFont val="BIZ UDゴシック"/>
            <family val="3"/>
            <charset val="128"/>
          </rPr>
          <t xml:space="preserve">
　利用児童ごとに利用状況を入力します。
●利用頻度
　その児童が利用できる1月あたりの利用時間上限が表示されます。施設情報の「利用上限」から自動入力されます。
●年齢
　利用者の年齢区分を選択してください。年齢は、実施年度の４月１日時点の年齢です。
　利用対象となるのは、３歳未満の児童（当該利用児童の満３歳の誕生日の前々日まで）です。３歳に達する日の属する月については「２歳児クラス相当（３歳誕生月）」を選択できますので、利用日についてご注意ください。
●他施設の併用（中野区民の場合）
　利用者が複数の施設を併用している場合でも、利用時間の上限は子ども1人につき月10時間となります（対象月に利用しているすべての施設の利用時間を通算し、子ども1人につき月10時間）。
　利用者の利用時間が上限を超えた場合、中野区は上限を超えた時間について給付費を支払うことができません。複数の施設を利用している利用者については、他施設の利用状況（利用時間）について聴き取りを行うなど、ご留意ください。
　面談等で併用している利用施設を把握している場合は、施設名をご記入ください。
●認定自治体
　「乳児等支援給付認定」を行った自治体と、利用者の住所が一致していることを確認してください。認定した自治体から異なる自治体へ転入した場合は、転出元の自治体の認定資格を喪失し、転入先の自治体で新たに認定を受ける必要があります。
※利用者が中野区以外に転入した場合、中野区の認定はその前日まで有効です。
●生活困窮家庭等負担軽減加算
　生活困窮家庭等負担軽減加算の類型を選択します。いずれの類型にも該当しない場合は「該当なし」を選択します。
　類型は利用者の「乳児等支援支給認定証」でご確認いただけます。なお、中野区の認定証の記載と類型は以下の通りです。
【ア　生活保護世帯、イ　非課税世帯、ウ　低所得世帯、エ　その他要支援家庭】
●加算
　該当する類型を選択します。いずれの類型にも該当しない場合は「該当なし」を選択します。
※加算の算定には、対象となる利用者が、各加算の対象として認定を受けている必要があります。各加算の認定の有無については、利用者の「乳児等支援支給認定証」をご確認ください。</t>
        </r>
      </text>
    </comment>
    <comment ref="W122" authorId="0" shapeId="0" xr:uid="{B7465ECE-FB6B-4880-B569-33617C2C81B1}">
      <text>
        <r>
          <rPr>
            <b/>
            <sz val="9"/>
            <color indexed="81"/>
            <rFont val="BIZ UDゴシック"/>
            <family val="3"/>
            <charset val="128"/>
          </rPr>
          <t>●当日キャンセル
　利用者都合により利用日当日の午前０時以降にキャンセルがあった日であって、給付の対象とする場合に「〇」を入力します。給付の対象とした時間については利用したものとみなし、当該利用者の利用可能回数、時間から減算を行ってください。また、その旨を利用者に説明してください（利用時間の上限超過を防ぐため）。
　この場合、キャンセルをした乳児等支援給付認定保護者に対して、可能な限り当日中に電話等の乳児等支援給付認定保護者の様子がわかる方法において相談援助を行い、記録を残してください。記録については、電話等をした日時、キャンセル理由、相談援助の内容等について記載してください。
※給付の対象となった時間であっても、生活困窮家庭等負担軽減加算、初回対応加算、保護者支援面談加算については、加算の対象となりません。
●利用時間帯
　２４時間表記で入力します。
※実際の利用時間ではなく、当初の利用予定時間を入力してください。当初の予定より延長して利用があった場合の当該延長時間分については、支給の対象外とします。施設ごとの定めによりお取り扱いください。
※利用日当日の午前０時以降にキャンセルがあった日であって、給付の対象とする場合には、当該キャンセルの利用予定時間を入力してください（上記「●当日キャンセル」を参照してください）。
●親子通園
　実施した日に「○」を入力します。
●初回面談（事前）・初回面談（事後）
　『初回対応加算』の対象となる面談を実施した日に「○」を入力します。なお、事後面談の備考欄には初回利用に際して事前面談を行った日時を記載してください。
　加算の適用については、実施した時間（事前面談は30分以上、事後面談は10分以上の実施が加算の要件となります）、保護者に伝達した事項等、面談内容について別シートの「面談記録シート」等に記録を残し、区が加算の確認を行う場合に記録を確認できるようにしてください。
●保護者面談
『保護者支援面談加算』の対象となる面談を実施した日に「〇」を入力します。備考欄には面談を実施した時間（30分以上の実施が加算の要件となります）を記載してください。
　加算の適用については、実施した時間、保護者に伝達した事項、保護者からの相談内容等について別シートの「面談記録シート」等に記録を残し、区が加算の確認を行う場合に記録を確認できるようにしてください</t>
        </r>
      </text>
    </comment>
    <comment ref="A157" authorId="0" shapeId="0" xr:uid="{D354846F-1158-4600-8C25-71941AAF136B}">
      <text>
        <r>
          <rPr>
            <b/>
            <sz val="10"/>
            <color indexed="81"/>
            <rFont val="BIZ UDゴシック"/>
            <family val="3"/>
            <charset val="128"/>
          </rPr>
          <t>【利用状況報告書】</t>
        </r>
        <r>
          <rPr>
            <b/>
            <sz val="9"/>
            <color indexed="81"/>
            <rFont val="BIZ UDゴシック"/>
            <family val="3"/>
            <charset val="128"/>
          </rPr>
          <t xml:space="preserve">
　利用児童ごとに利用状況を入力します。
●利用頻度
　その児童が利用できる1月あたりの利用時間上限が表示されます。施設情報の「利用上限」から自動入力されます。
●年齢
　利用者の年齢区分を選択してください。年齢は、実施年度の４月１日時点の年齢です。
　利用対象となるのは、３歳未満の児童（当該利用児童の満３歳の誕生日の前々日まで）です。３歳に達する日の属する月については「２歳児クラス相当（３歳誕生月）」を選択できますので、利用日についてご注意ください。
●他施設の併用（中野区民の場合）
　利用者が複数の施設を併用している場合でも、利用時間の上限は子ども1人につき月10時間となります（対象月に利用しているすべての施設の利用時間を通算し、子ども1人につき月10時間）。
　利用者の利用時間が上限を超えた場合、中野区は上限を超えた時間について給付費を支払うことができません。複数の施設を利用している利用者については、他施設の利用状況（利用時間）について聴き取りを行うなど、ご留意ください。
　面談等で併用している利用施設を把握している場合は、施設名をご記入ください。
●認定自治体
　「乳児等支援給付認定」を行った自治体と、利用者の住所が一致していることを確認してください。認定した自治体から異なる自治体へ転入した場合は、転出元の自治体の認定資格を喪失し、転入先の自治体で新たに認定を受ける必要があります。
※利用者が中野区以外に転入した場合、中野区の認定はその前日まで有効です。
●生活困窮家庭等負担軽減加算
　生活困窮家庭等負担軽減加算の類型を選択します。いずれの類型にも該当しない場合は「該当なし」を選択します。
　類型は利用者の「乳児等支援支給認定証」でご確認いただけます。なお、中野区の認定証の記載と類型は以下の通りです。
【ア　生活保護世帯、イ　非課税世帯、ウ　低所得世帯、エ　その他要支援家庭】
●加算
　該当する類型を選択します。いずれの類型にも該当しない場合は「該当なし」を選択します。
※加算の算定には、対象となる利用者が、各加算の対象として認定を受けている必要があります。各加算の認定の有無については、利用者の「乳児等支援支給認定証」をご確認ください。</t>
        </r>
      </text>
    </comment>
    <comment ref="W161" authorId="0" shapeId="0" xr:uid="{A2C13924-F461-4840-88A3-BE24FD5CC518}">
      <text>
        <r>
          <rPr>
            <b/>
            <sz val="9"/>
            <color indexed="81"/>
            <rFont val="BIZ UDゴシック"/>
            <family val="3"/>
            <charset val="128"/>
          </rPr>
          <t>●当日キャンセル
　利用者都合により利用日当日の午前０時以降にキャンセルがあった日であって、給付の対象とする場合に「〇」を入力します。給付の対象とした時間については利用したものとみなし、当該利用者の利用可能回数、時間から減算を行ってください。また、その旨を利用者に説明してください（利用時間の上限超過を防ぐため）。
　この場合、キャンセルをした乳児等支援給付認定保護者に対して、可能な限り当日中に電話等の乳児等支援給付認定保護者の様子がわかる方法において相談援助を行い、記録を残してください。記録については、電話等をした日時、キャンセル理由、相談援助の内容等について記載してください。
※給付の対象となった時間であっても、生活困窮家庭等負担軽減加算、初回対応加算、保護者支援面談加算については、加算の対象となりません。
●利用時間帯
　２４時間表記で入力します。
※実際の利用時間ではなく、当初の利用予定時間を入力してください。当初の予定より延長して利用があった場合の当該延長時間分については、支給の対象外とします。施設ごとの定めによりお取り扱いください。
※利用日当日の午前０時以降にキャンセルがあった日であって、給付の対象とする場合には、当該キャンセルの利用予定時間を入力してください（上記「●当日キャンセル」を参照してください）。
●親子通園
　実施した日に「○」を入力します。
●初回面談（事前）・初回面談（事後）
　『初回対応加算』の対象となる面談を実施した日に「○」を入力します。なお、事後面談の備考欄には初回利用に際して事前面談を行った日時を記載してください。
　加算の適用については、実施した時間（事前面談は30分以上、事後面談は10分以上の実施が加算の要件となります）、保護者に伝達した事項等、面談内容について別シートの「面談記録シート」等に記録を残し、区が加算の確認を行う場合に記録を確認できるようにしてください。
●保護者面談
『保護者支援面談加算』の対象となる面談を実施した日に「〇」を入力します。備考欄には面談を実施した時間（30分以上の実施が加算の要件となります）を記載してください。
　加算の適用については、実施した時間、保護者に伝達した事項、保護者からの相談内容等について別シートの「面談記録シート」等に記録を残し、区が加算の確認を行う場合に記録を確認できるようにしてください</t>
        </r>
      </text>
    </comment>
    <comment ref="A196" authorId="0" shapeId="0" xr:uid="{4CE67C34-530B-49A6-89A4-110E39FBDEB4}">
      <text>
        <r>
          <rPr>
            <b/>
            <sz val="10"/>
            <color indexed="81"/>
            <rFont val="BIZ UDゴシック"/>
            <family val="3"/>
            <charset val="128"/>
          </rPr>
          <t>【利用状況報告書】</t>
        </r>
        <r>
          <rPr>
            <b/>
            <sz val="9"/>
            <color indexed="81"/>
            <rFont val="BIZ UDゴシック"/>
            <family val="3"/>
            <charset val="128"/>
          </rPr>
          <t xml:space="preserve">
　利用児童ごとに利用状況を入力します。
●利用頻度
　その児童が利用できる1月あたりの利用時間上限が表示されます。施設情報の「利用上限」から自動入力されます。
●年齢
　利用者の年齢区分を選択してください。年齢は、実施年度の４月１日時点の年齢です。
　利用対象となるのは、３歳未満の児童（当該利用児童の満３歳の誕生日の前々日まで）です。３歳に達する日の属する月については「２歳児クラス相当（３歳誕生月）」を選択できますので、利用日についてご注意ください。
●他施設の併用（中野区民の場合）
　利用者が複数の施設を併用している場合でも、利用時間の上限は子ども1人につき月10時間となります（対象月に利用しているすべての施設の利用時間を通算し、子ども1人につき月10時間）。
　利用者の利用時間が上限を超えた場合、中野区は上限を超えた時間について給付費を支払うことができません。複数の施設を利用している利用者については、他施設の利用状況（利用時間）について聴き取りを行うなど、ご留意ください。
　面談等で併用している利用施設を把握している場合は、施設名をご記入ください。
●認定自治体
　「乳児等支援給付認定」を行った自治体と、利用者の住所が一致していることを確認してください。認定した自治体から異なる自治体へ転入した場合は、転出元の自治体の認定資格を喪失し、転入先の自治体で新たに認定を受ける必要があります。
※利用者が中野区以外に転入した場合、中野区の認定はその前日まで有効です。
●生活困窮家庭等負担軽減加算
　生活困窮家庭等負担軽減加算の類型を選択します。いずれの類型にも該当しない場合は「該当なし」を選択します。
　類型は利用者の「乳児等支援支給認定証」でご確認いただけます。なお、中野区の認定証の記載と類型は以下の通りです。
【ア　生活保護世帯、イ　非課税世帯、ウ　低所得世帯、エ　その他要支援家庭】
●加算
　該当する類型を選択します。いずれの類型にも該当しない場合は「該当なし」を選択します。
※加算の算定には、対象となる利用者が、各加算の対象として認定を受けている必要があります。各加算の認定の有無については、利用者の「乳児等支援支給認定証」をご確認ください。</t>
        </r>
      </text>
    </comment>
    <comment ref="W200" authorId="0" shapeId="0" xr:uid="{F5F18248-BA6B-4BFA-9DB7-E32FA3C1156D}">
      <text>
        <r>
          <rPr>
            <b/>
            <sz val="9"/>
            <color indexed="81"/>
            <rFont val="BIZ UDゴシック"/>
            <family val="3"/>
            <charset val="128"/>
          </rPr>
          <t>●当日キャンセル
　利用者都合により利用日当日の午前０時以降にキャンセルがあった日であって、給付の対象とする場合に「〇」を入力します。給付の対象とした時間については利用したものとみなし、当該利用者の利用可能回数、時間から減算を行ってください。また、その旨を利用者に説明してください（利用時間の上限超過を防ぐため）。
　この場合、キャンセルをした乳児等支援給付認定保護者に対して、可能な限り当日中に電話等の乳児等支援給付認定保護者の様子がわかる方法において相談援助を行い、記録を残してください。記録については、電話等をした日時、キャンセル理由、相談援助の内容等について記載してください。
※給付の対象となった時間であっても、生活困窮家庭等負担軽減加算、初回対応加算、保護者支援面談加算については、加算の対象となりません。
●利用時間帯
　２４時間表記で入力します。
※実際の利用時間ではなく、当初の利用予定時間を入力してください。当初の予定より延長して利用があった場合の当該延長時間分については、支給の対象外とします。施設ごとの定めによりお取り扱いください。
※利用日当日の午前０時以降にキャンセルがあった日であって、給付の対象とする場合には、当該キャンセルの利用予定時間を入力してください（上記「●当日キャンセル」を参照してください）。
●親子通園
　実施した日に「○」を入力します。
●初回面談（事前）・初回面談（事後）
　『初回対応加算』の対象となる面談を実施した日に「○」を入力します。なお、事後面談の備考欄には初回利用に際して事前面談を行った日時を記載してください。
　加算の適用については、実施した時間（事前面談は30分以上、事後面談は10分以上の実施が加算の要件となります）、保護者に伝達した事項等、面談内容について別シートの「面談記録シート」等に記録を残し、区が加算の確認を行う場合に記録を確認できるようにしてください。
●保護者面談
『保護者支援面談加算』の対象となる面談を実施した日に「〇」を入力します。備考欄には面談を実施した時間（30分以上の実施が加算の要件となります）を記載してください。
　加算の適用については、実施した時間、保護者に伝達した事項、保護者からの相談内容等について別シートの「面談記録シート」等に記録を残し、区が加算の確認を行う場合に記録を確認できるようにしてください</t>
        </r>
      </text>
    </comment>
    <comment ref="A235" authorId="0" shapeId="0" xr:uid="{57AEF04C-EBF6-4E66-B2AC-FC5A00863D94}">
      <text>
        <r>
          <rPr>
            <b/>
            <sz val="10"/>
            <color indexed="81"/>
            <rFont val="BIZ UDゴシック"/>
            <family val="3"/>
            <charset val="128"/>
          </rPr>
          <t>【利用状況報告書】</t>
        </r>
        <r>
          <rPr>
            <b/>
            <sz val="9"/>
            <color indexed="81"/>
            <rFont val="BIZ UDゴシック"/>
            <family val="3"/>
            <charset val="128"/>
          </rPr>
          <t xml:space="preserve">
　利用児童ごとに利用状況を入力します。
●利用頻度
　その児童が利用できる1月あたりの利用時間上限が表示されます。施設情報の「利用上限」から自動入力されます。
●年齢
　利用者の年齢区分を選択してください。年齢は、実施年度の４月１日時点の年齢です。
　利用対象となるのは、３歳未満の児童（当該利用児童の満３歳の誕生日の前々日まで）です。３歳に達する日の属する月については「２歳児クラス相当（３歳誕生月）」を選択できますので、利用日についてご注意ください。
●他施設の併用（中野区民の場合）
　利用者が複数の施設を併用している場合でも、利用時間の上限は子ども1人につき月10時間となります（対象月に利用しているすべての施設の利用時間を通算し、子ども1人につき月10時間）。
　利用者の利用時間が上限を超えた場合、中野区は上限を超えた時間について給付費を支払うことができません。複数の施設を利用している利用者については、他施設の利用状況（利用時間）について聴き取りを行うなど、ご留意ください。
　面談等で併用している利用施設を把握している場合は、施設名をご記入ください。
●認定自治体
　「乳児等支援給付認定」を行った自治体と、利用者の住所が一致していることを確認してください。認定した自治体から異なる自治体へ転入した場合は、転出元の自治体の認定資格を喪失し、転入先の自治体で新たに認定を受ける必要があります。
※利用者が中野区以外に転入した場合、中野区の認定はその前日まで有効です。
●生活困窮家庭等負担軽減加算
　生活困窮家庭等負担軽減加算の類型を選択します。いずれの類型にも該当しない場合は「該当なし」を選択します。
　類型は利用者の「乳児等支援支給認定証」でご確認いただけます。なお、中野区の認定証の記載と類型は以下の通りです。
【ア　生活保護世帯、イ　非課税世帯、ウ　低所得世帯、エ　その他要支援家庭】
●加算
　該当する類型を選択します。いずれの類型にも該当しない場合は「該当なし」を選択します。
※加算の算定には、対象となる利用者が、各加算の対象として認定を受けている必要があります。各加算の認定の有無については、利用者の「乳児等支援支給認定証」をご確認ください。</t>
        </r>
      </text>
    </comment>
    <comment ref="W239" authorId="0" shapeId="0" xr:uid="{95B2FC98-3B52-4CDE-BC81-EE78EF293C1A}">
      <text>
        <r>
          <rPr>
            <b/>
            <sz val="9"/>
            <color indexed="81"/>
            <rFont val="BIZ UDゴシック"/>
            <family val="3"/>
            <charset val="128"/>
          </rPr>
          <t>●当日キャンセル
　利用者都合により利用日当日の午前０時以降にキャンセルがあった日であって、給付の対象とする場合に「〇」を入力します。給付の対象とした時間については利用したものとみなし、当該利用者の利用可能回数、時間から減算を行ってください。また、その旨を利用者に説明してください（利用時間の上限超過を防ぐため）。
　この場合、キャンセルをした乳児等支援給付認定保護者に対して、可能な限り当日中に電話等の乳児等支援給付認定保護者の様子がわかる方法において相談援助を行い、記録を残してください。記録については、電話等をした日時、キャンセル理由、相談援助の内容等について記載してください。
※給付の対象となった時間であっても、生活困窮家庭等負担軽減加算、初回対応加算、保護者支援面談加算については、加算の対象となりません。
●利用時間帯
　２４時間表記で入力します。
※実際の利用時間ではなく、当初の利用予定時間を入力してください。当初の予定より延長して利用があった場合の当該延長時間分については、支給の対象外とします。施設ごとの定めによりお取り扱いください。
※利用日当日の午前０時以降にキャンセルがあった日であって、給付の対象とする場合には、当該キャンセルの利用予定時間を入力してください（上記「●当日キャンセル」を参照してください）。
●親子通園
　実施した日に「○」を入力します。
●初回面談（事前）・初回面談（事後）
　『初回対応加算』の対象となる面談を実施した日に「○」を入力します。なお、事後面談の備考欄には初回利用に際して事前面談を行った日時を記載してください。
　加算の適用については、実施した時間（事前面談は30分以上、事後面談は10分以上の実施が加算の要件となります）、保護者に伝達した事項等、面談内容について別シートの「面談記録シート」等に記録を残し、区が加算の確認を行う場合に記録を確認できるようにしてください。
●保護者面談
『保護者支援面談加算』の対象となる面談を実施した日に「〇」を入力します。備考欄には面談を実施した時間（30分以上の実施が加算の要件となります）を記載してください。
　加算の適用については、実施した時間、保護者に伝達した事項、保護者からの相談内容等について別シートの「面談記録シート」等に記録を残し、区が加算の確認を行う場合に記録を確認できるようにしてください</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C2" authorId="0" shapeId="0" xr:uid="{0ACA88EE-1E51-4FA7-A17E-F07E4A247422}">
      <text>
        <r>
          <rPr>
            <b/>
            <sz val="9"/>
            <color indexed="81"/>
            <rFont val="BIZ UDゴシック"/>
            <family val="3"/>
            <charset val="128"/>
          </rPr>
          <t>【共通事項】
背景色がピンク色となっている項目について、必要な事項を入力します。
※備考欄は必要に応じて自由記述をしてください。
※各項目に存在する集計欄は自動計算されます。</t>
        </r>
      </text>
    </comment>
    <comment ref="AC4" authorId="0" shapeId="0" xr:uid="{1A737869-B70E-46BF-BAB9-9A135761E625}">
      <text>
        <r>
          <rPr>
            <b/>
            <sz val="9"/>
            <color indexed="81"/>
            <rFont val="BIZ UDゴシック"/>
            <family val="3"/>
            <charset val="128"/>
          </rPr>
          <t>対象月の最終開設日、もしくは当該月の最終日を入力してください。</t>
        </r>
      </text>
    </comment>
    <comment ref="E7" authorId="0" shapeId="0" xr:uid="{37165700-FE8F-47C2-A351-BAFE0C514E9B}">
      <text>
        <r>
          <rPr>
            <b/>
            <sz val="9"/>
            <color indexed="81"/>
            <rFont val="BIZ UDゴシック"/>
            <family val="3"/>
            <charset val="128"/>
          </rPr>
          <t>対象は建物のみです。土地は含みません。</t>
        </r>
      </text>
    </comment>
    <comment ref="E8" authorId="0" shapeId="0" xr:uid="{6E81CDAD-59F4-4544-BA27-86A08BD1FC96}">
      <text>
        <r>
          <rPr>
            <b/>
            <sz val="9"/>
            <color indexed="81"/>
            <rFont val="BIZ UDゴシック"/>
            <family val="3"/>
            <charset val="128"/>
          </rPr>
          <t>対象は建物のみです。土地は含みません。</t>
        </r>
      </text>
    </comment>
    <comment ref="AC12" authorId="0" shapeId="0" xr:uid="{00AD4510-CD58-4870-83B1-430D06338ECE}">
      <text>
        <r>
          <rPr>
            <b/>
            <sz val="9"/>
            <color indexed="81"/>
            <rFont val="BIZ UDゴシック"/>
            <family val="3"/>
            <charset val="128"/>
          </rPr>
          <t>利用者の受入れを行っている年齢に、利用時間上限を入力してください。
「１０」以上の数値を入力することはできません。</t>
        </r>
      </text>
    </comment>
    <comment ref="AC24" authorId="0" shapeId="0" xr:uid="{1194612C-C6D6-4D69-80D9-FAA921B93A4D}">
      <text>
        <r>
          <rPr>
            <b/>
            <sz val="9"/>
            <color indexed="81"/>
            <rFont val="BIZ UDゴシック"/>
            <family val="3"/>
            <charset val="128"/>
          </rPr>
          <t>特別地域加算について「有り」を選んだ場合、特別地域加算の算定事由について、該当するものをプルダウンから選択してください。
「無し」を選んだ場合は、該当なしを選んでください。</t>
        </r>
      </text>
    </comment>
    <comment ref="AC26" authorId="0" shapeId="0" xr:uid="{7833CF78-D0BA-4420-8696-35C432FDE9E4}">
      <text>
        <r>
          <rPr>
            <b/>
            <sz val="9"/>
            <color indexed="81"/>
            <rFont val="BIZ UDゴシック"/>
            <family val="3"/>
            <charset val="128"/>
          </rPr>
          <t>１時間当たりの利用料について、減額を行う額を入力してください。
また、『乳児等支援給付費支給額算定シート』にも、該当する欄に同額を入力してください。</t>
        </r>
      </text>
    </comment>
    <comment ref="A40" authorId="0" shapeId="0" xr:uid="{F4189EF5-2F89-449F-998C-0D9EE8546F48}">
      <text>
        <r>
          <rPr>
            <b/>
            <sz val="10"/>
            <color indexed="81"/>
            <rFont val="BIZ UDゴシック"/>
            <family val="3"/>
            <charset val="128"/>
          </rPr>
          <t>【利用状況報告書】</t>
        </r>
        <r>
          <rPr>
            <b/>
            <sz val="9"/>
            <color indexed="81"/>
            <rFont val="BIZ UDゴシック"/>
            <family val="3"/>
            <charset val="128"/>
          </rPr>
          <t xml:space="preserve">
　利用児童ごとに利用状況を入力します。
●利用頻度
　その児童が利用できる1月あたりの利用時間上限が表示されます。施設情報の「利用上限」から自動入力されます。
●年齢
　利用者の年齢区分を選択してください。年齢は、実施年度の４月１日時点の年齢です。
　利用対象となるのは、３歳未満の児童（当該利用児童の満３歳の誕生日の前々日まで）です。３歳に達する日の属する月については「２歳児クラス相当（３歳誕生月）」を選択できますので、利用日についてご注意ください。
●他施設の併用（中野区民の場合）
　利用者が複数の施設を併用している場合でも、利用時間の上限は子ども1人につき月10時間となります（対象月に利用しているすべての施設の利用時間を通算し、子ども1人につき月10時間）。
　利用者の利用時間が上限を超えた場合、中野区は上限を超えた時間について給付費を支払うことができません。複数の施設を利用している利用者については、他施設の利用状況（利用時間）について聴き取りを行うなど、ご留意ください。
　面談等で併用している利用施設を把握している場合は、施設名をご記入ください。
●認定自治体
　「乳児等支援給付認定」を行った自治体と、利用者の住所が一致していることを確認してください。認定した自治体から異なる自治体へ転入した場合は、転出元の自治体の認定資格を喪失し、転入先の自治体で新たに認定を受ける必要があります。
※利用者が中野区以外に転入した場合、中野区の認定はその前日まで有効です。
●生活困窮家庭等負担軽減加算
　生活困窮家庭等負担軽減加算の類型を選択します。いずれの類型にも該当しない場合は「該当なし」を選択します。
　類型は利用者の「乳児等支援支給認定証」でご確認いただけます。なお、中野区の認定証の記載と類型は以下の通りです。
【ア　生活保護世帯、イ　非課税世帯、ウ　低所得世帯、エ　その他要支援家庭】
●加算
　該当する類型を選択します。いずれの類型にも該当しない場合は「該当なし」を選択します。
※加算の算定には、対象となる利用者が、各加算の対象として認定を受けている必要があります。各加算の認定の有無については、利用者の「乳児等支援支給認定証」をご確認ください。</t>
        </r>
      </text>
    </comment>
    <comment ref="W44" authorId="0" shapeId="0" xr:uid="{D2A4B2DD-A1C6-4377-AB8C-7018ABC06492}">
      <text>
        <r>
          <rPr>
            <b/>
            <sz val="9"/>
            <color indexed="81"/>
            <rFont val="BIZ UDゴシック"/>
            <family val="3"/>
            <charset val="128"/>
          </rPr>
          <t>●当日キャンセル
　利用者都合により利用日当日の午前０時以降にキャンセルがあった日であって、給付の対象とする場合に「〇」を入力します。給付の対象とした時間については利用したものとみなし、当該利用者の利用可能回数、時間から減算を行ってください。また、その旨を利用者に説明してください（利用時間の上限超過を防ぐため）。
　この場合、キャンセルをした乳児等支援給付認定保護者に対して、可能な限り当日中に電話等の乳児等支援給付認定保護者の様子がわかる方法において相談援助を行い、記録を残してください。記録については、電話等をした日時、キャンセル理由、相談援助の内容等について記載してください。
※給付の対象となった時間であっても、生活困窮家庭等負担軽減加算、初回対応加算、保護者支援面談加算については、加算の対象となりません。
●利用時間帯
　２４時間表記で入力します。
※実際の利用時間ではなく、当初の利用予定時間を入力してください。当初の予定より延長して利用があった場合の当該延長時間分については、支給の対象外とします。施設ごとの定めによりお取り扱いください。
※利用日当日の午前０時以降にキャンセルがあった日であって、給付の対象とする場合には、当該キャンセルの利用予定時間を入力してください（上記「●当日キャンセル」を参照してください）。
●親子通園
　実施した日に「○」を入力します。
●初回面談（事前）・初回面談（事後）
　『初回対応加算』の対象となる面談を実施した日に「○」を入力します。なお、事後面談の備考欄には初回利用に際して事前面談を行った日時を記載してください。
　加算の適用については、実施した時間（事前面談は30分以上、事後面談は10分以上の実施が加算の要件となります）、保護者に伝達した事項等、面談内容について別シートの「面談記録シート」等に記録を残し、区が加算の確認を行う場合に記録を確認できるようにしてください。
●保護者面談
『保護者支援面談加算』の対象となる面談を実施した日に「〇」を入力します。備考欄には面談を実施した時間（30分以上の実施が加算の要件となります）を記載してください。
　加算の適用については、実施した時間、保護者に伝達した事項、保護者からの相談内容等について別シートの「面談記録シート」等に記録を残し、区が加算の確認を行う場合に記録を確認できるようにしてください</t>
        </r>
      </text>
    </comment>
    <comment ref="A79" authorId="0" shapeId="0" xr:uid="{612325F7-2883-471D-91AF-CDB19DBBA006}">
      <text>
        <r>
          <rPr>
            <b/>
            <sz val="10"/>
            <color indexed="81"/>
            <rFont val="BIZ UDゴシック"/>
            <family val="3"/>
            <charset val="128"/>
          </rPr>
          <t>【利用状況報告書】</t>
        </r>
        <r>
          <rPr>
            <b/>
            <sz val="9"/>
            <color indexed="81"/>
            <rFont val="BIZ UDゴシック"/>
            <family val="3"/>
            <charset val="128"/>
          </rPr>
          <t xml:space="preserve">
　利用児童ごとに利用状況を入力します。
●利用頻度
　その児童が利用できる1月あたりの利用時間上限が表示されます。施設情報の「利用上限」から自動入力されます。
●年齢
　利用者の年齢区分を選択してください。年齢は、実施年度の４月１日時点の年齢です。
　利用対象となるのは、３歳未満の児童（当該利用児童の満３歳の誕生日の前々日まで）です。３歳に達する日の属する月については「２歳児クラス相当（３歳誕生月）」を選択できますので、利用日についてご注意ください。
●他施設の併用（中野区民の場合）
　利用者が複数の施設を併用している場合でも、利用時間の上限は子ども1人につき月10時間となります（対象月に利用しているすべての施設の利用時間を通算し、子ども1人につき月10時間）。
　利用者の利用時間が上限を超えた場合、中野区は上限を超えた時間について給付費を支払うことができません。複数の施設を利用している利用者については、他施設の利用状況（利用時間）について聴き取りを行うなど、ご留意ください。
　面談等で併用している利用施設を把握している場合は、施設名をご記入ください。
●認定自治体
　「乳児等支援給付認定」を行った自治体と、利用者の住所が一致していることを確認してください。認定した自治体から異なる自治体へ転入した場合は、転出元の自治体の認定資格を喪失し、転入先の自治体で新たに認定を受ける必要があります。
※利用者が中野区以外に転入した場合、中野区の認定はその前日まで有効です。
●生活困窮家庭等負担軽減加算
　生活困窮家庭等負担軽減加算の類型を選択します。いずれの類型にも該当しない場合は「該当なし」を選択します。
　類型は利用者の「乳児等支援支給認定証」でご確認いただけます。なお、中野区の認定証の記載と類型は以下の通りです。
【ア　生活保護世帯、イ　非課税世帯、ウ　低所得世帯、エ　その他要支援家庭】
●加算
　該当する類型を選択します。いずれの類型にも該当しない場合は「該当なし」を選択します。
※加算の算定には、対象となる利用者が、各加算の対象として認定を受けている必要があります。各加算の認定の有無については、利用者の「乳児等支援支給認定証」をご確認ください。</t>
        </r>
      </text>
    </comment>
    <comment ref="W83" authorId="0" shapeId="0" xr:uid="{5ECBB369-154B-45F0-8AEB-BCA2FAD74428}">
      <text>
        <r>
          <rPr>
            <b/>
            <sz val="9"/>
            <color indexed="81"/>
            <rFont val="BIZ UDゴシック"/>
            <family val="3"/>
            <charset val="128"/>
          </rPr>
          <t>●当日キャンセル
　利用者都合により利用日当日の午前０時以降にキャンセルがあった日であって、給付の対象とする場合に「〇」を入力します。給付の対象とした時間については利用したものとみなし、当該利用者の利用可能回数、時間から減算を行ってください。また、その旨を利用者に説明してください（利用時間の上限超過を防ぐため）。
　この場合、キャンセルをした乳児等支援給付認定保護者に対して、可能な限り当日中に電話等の乳児等支援給付認定保護者の様子がわかる方法において相談援助を行い、記録を残してください。記録については、電話等をした日時、キャンセル理由、相談援助の内容等について記載してください。
※給付の対象となった時間であっても、生活困窮家庭等負担軽減加算、初回対応加算、保護者支援面談加算については、加算の対象となりません。
●利用時間帯
　２４時間表記で入力します。
※実際の利用時間ではなく、当初の利用予定時間を入力してください。当初の予定より延長して利用があった場合の当該延長時間分については、支給の対象外とします。施設ごとの定めによりお取り扱いください。
※利用日当日の午前０時以降にキャンセルがあった日であって、給付の対象とする場合には、当該キャンセルの利用予定時間を入力してください（上記「●当日キャンセル」を参照してください）。
●親子通園
　実施した日に「○」を入力します。
●初回面談（事前）・初回面談（事後）
　『初回対応加算』の対象となる面談を実施した日に「○」を入力します。なお、事後面談の備考欄には初回利用に際して事前面談を行った日時を記載してください。
　加算の適用については、実施した時間（事前面談は30分以上、事後面談は10分以上の実施が加算の要件となります）、保護者に伝達した事項等、面談内容について別シートの「面談記録シート」等に記録を残し、区が加算の確認を行う場合に記録を確認できるようにしてください。
●保護者面談
『保護者支援面談加算』の対象となる面談を実施した日に「〇」を入力します。備考欄には面談を実施した時間（30分以上の実施が加算の要件となります）を記載してください。
　加算の適用については、実施した時間、保護者に伝達した事項、保護者からの相談内容等について別シートの「面談記録シート」等に記録を残し、区が加算の確認を行う場合に記録を確認できるようにしてください</t>
        </r>
      </text>
    </comment>
    <comment ref="A118" authorId="0" shapeId="0" xr:uid="{F51EEC50-BC94-4A64-8913-2BB3CB3A6E88}">
      <text>
        <r>
          <rPr>
            <b/>
            <sz val="10"/>
            <color indexed="81"/>
            <rFont val="BIZ UDゴシック"/>
            <family val="3"/>
            <charset val="128"/>
          </rPr>
          <t>【利用状況報告書】</t>
        </r>
        <r>
          <rPr>
            <b/>
            <sz val="9"/>
            <color indexed="81"/>
            <rFont val="BIZ UDゴシック"/>
            <family val="3"/>
            <charset val="128"/>
          </rPr>
          <t xml:space="preserve">
　利用児童ごとに利用状況を入力します。
●利用頻度
　その児童が利用できる1月あたりの利用時間上限が表示されます。施設情報の「利用上限」から自動入力されます。
●年齢
　利用者の年齢区分を選択してください。年齢は、実施年度の４月１日時点の年齢です。
　利用対象となるのは、３歳未満の児童（当該利用児童の満３歳の誕生日の前々日まで）です。３歳に達する日の属する月については「２歳児クラス相当（３歳誕生月）」を選択できますので、利用日についてご注意ください。
●他施設の併用（中野区民の場合）
　利用者が複数の施設を併用している場合でも、利用時間の上限は子ども1人につき月10時間となります（対象月に利用しているすべての施設の利用時間を通算し、子ども1人につき月10時間）。
　利用者の利用時間が上限を超えた場合、中野区は上限を超えた時間について給付費を支払うことができません。複数の施設を利用している利用者については、他施設の利用状況（利用時間）について聴き取りを行うなど、ご留意ください。
　面談等で併用している利用施設を把握している場合は、施設名をご記入ください。
●認定自治体
　「乳児等支援給付認定」を行った自治体と、利用者の住所が一致していることを確認してください。認定した自治体から異なる自治体へ転入した場合は、転出元の自治体の認定資格を喪失し、転入先の自治体で新たに認定を受ける必要があります。
※利用者が中野区以外に転入した場合、中野区の認定はその前日まで有効です。
●生活困窮家庭等負担軽減加算
　生活困窮家庭等負担軽減加算の類型を選択します。いずれの類型にも該当しない場合は「該当なし」を選択します。
　類型は利用者の「乳児等支援支給認定証」でご確認いただけます。なお、中野区の認定証の記載と類型は以下の通りです。
【ア　生活保護世帯、イ　非課税世帯、ウ　低所得世帯、エ　その他要支援家庭】
●加算
　該当する類型を選択します。いずれの類型にも該当しない場合は「該当なし」を選択します。
※加算の算定には、対象となる利用者が、各加算の対象として認定を受けている必要があります。各加算の認定の有無については、利用者の「乳児等支援支給認定証」をご確認ください。</t>
        </r>
      </text>
    </comment>
    <comment ref="W122" authorId="0" shapeId="0" xr:uid="{0C91E63C-3A1F-4348-8A89-183045DAB4A4}">
      <text>
        <r>
          <rPr>
            <b/>
            <sz val="9"/>
            <color indexed="81"/>
            <rFont val="BIZ UDゴシック"/>
            <family val="3"/>
            <charset val="128"/>
          </rPr>
          <t>●当日キャンセル
　利用者都合により利用日当日の午前０時以降にキャンセルがあった日であって、給付の対象とする場合に「〇」を入力します。給付の対象とした時間については利用したものとみなし、当該利用者の利用可能回数、時間から減算を行ってください。また、その旨を利用者に説明してください（利用時間の上限超過を防ぐため）。
　この場合、キャンセルをした乳児等支援給付認定保護者に対して、可能な限り当日中に電話等の乳児等支援給付認定保護者の様子がわかる方法において相談援助を行い、記録を残してください。記録については、電話等をした日時、キャンセル理由、相談援助の内容等について記載してください。
※給付の対象となった時間であっても、生活困窮家庭等負担軽減加算、初回対応加算、保護者支援面談加算については、加算の対象となりません。
●利用時間帯
　２４時間表記で入力します。
※実際の利用時間ではなく、当初の利用予定時間を入力してください。当初の予定より延長して利用があった場合の当該延長時間分については、支給の対象外とします。施設ごとの定めによりお取り扱いください。
※利用日当日の午前０時以降にキャンセルがあった日であって、給付の対象とする場合には、当該キャンセルの利用予定時間を入力してください（上記「●当日キャンセル」を参照してください）。
●親子通園
　実施した日に「○」を入力します。
●初回面談（事前）・初回面談（事後）
　『初回対応加算』の対象となる面談を実施した日に「○」を入力します。なお、事後面談の備考欄には初回利用に際して事前面談を行った日時を記載してください。
　加算の適用については、実施した時間（事前面談は30分以上、事後面談は10分以上の実施が加算の要件となります）、保護者に伝達した事項等、面談内容について別シートの「面談記録シート」等に記録を残し、区が加算の確認を行う場合に記録を確認できるようにしてください。
●保護者面談
『保護者支援面談加算』の対象となる面談を実施した日に「〇」を入力します。備考欄には面談を実施した時間（30分以上の実施が加算の要件となります）を記載してください。
　加算の適用については、実施した時間、保護者に伝達した事項、保護者からの相談内容等について別シートの「面談記録シート」等に記録を残し、区が加算の確認を行う場合に記録を確認できるようにしてください</t>
        </r>
      </text>
    </comment>
    <comment ref="A157" authorId="0" shapeId="0" xr:uid="{BD3D6813-10A4-4EE2-B997-121409FC5AA9}">
      <text>
        <r>
          <rPr>
            <b/>
            <sz val="10"/>
            <color indexed="81"/>
            <rFont val="BIZ UDゴシック"/>
            <family val="3"/>
            <charset val="128"/>
          </rPr>
          <t>【利用状況報告書】</t>
        </r>
        <r>
          <rPr>
            <b/>
            <sz val="9"/>
            <color indexed="81"/>
            <rFont val="BIZ UDゴシック"/>
            <family val="3"/>
            <charset val="128"/>
          </rPr>
          <t xml:space="preserve">
　利用児童ごとに利用状況を入力します。
●利用頻度
　その児童が利用できる1月あたりの利用時間上限が表示されます。施設情報の「利用上限」から自動入力されます。
●年齢
　利用者の年齢区分を選択してください。年齢は、実施年度の４月１日時点の年齢です。
　利用対象となるのは、３歳未満の児童（当該利用児童の満３歳の誕生日の前々日まで）です。３歳に達する日の属する月については「２歳児クラス相当（３歳誕生月）」を選択できますので、利用日についてご注意ください。
●他施設の併用（中野区民の場合）
　利用者が複数の施設を併用している場合でも、利用時間の上限は子ども1人につき月10時間となります（対象月に利用しているすべての施設の利用時間を通算し、子ども1人につき月10時間）。
　利用者の利用時間が上限を超えた場合、中野区は上限を超えた時間について給付費を支払うことができません。複数の施設を利用している利用者については、他施設の利用状況（利用時間）について聴き取りを行うなど、ご留意ください。
　面談等で併用している利用施設を把握している場合は、施設名をご記入ください。
●認定自治体
　「乳児等支援給付認定」を行った自治体と、利用者の住所が一致していることを確認してください。認定した自治体から異なる自治体へ転入した場合は、転出元の自治体の認定資格を喪失し、転入先の自治体で新たに認定を受ける必要があります。
※利用者が中野区以外に転入した場合、中野区の認定はその前日まで有効です。
●生活困窮家庭等負担軽減加算
　生活困窮家庭等負担軽減加算の類型を選択します。いずれの類型にも該当しない場合は「該当なし」を選択します。
　類型は利用者の「乳児等支援支給認定証」でご確認いただけます。なお、中野区の認定証の記載と類型は以下の通りです。
【ア　生活保護世帯、イ　非課税世帯、ウ　低所得世帯、エ　その他要支援家庭】
●加算
　該当する類型を選択します。いずれの類型にも該当しない場合は「該当なし」を選択します。
※加算の算定には、対象となる利用者が、各加算の対象として認定を受けている必要があります。各加算の認定の有無については、利用者の「乳児等支援支給認定証」をご確認ください。</t>
        </r>
      </text>
    </comment>
    <comment ref="W161" authorId="0" shapeId="0" xr:uid="{DD853306-07D6-42F9-8557-8E8757936A16}">
      <text>
        <r>
          <rPr>
            <b/>
            <sz val="9"/>
            <color indexed="81"/>
            <rFont val="BIZ UDゴシック"/>
            <family val="3"/>
            <charset val="128"/>
          </rPr>
          <t>●当日キャンセル
　利用者都合により利用日当日の午前０時以降にキャンセルがあった日であって、給付の対象とする場合に「〇」を入力します。給付の対象とした時間については利用したものとみなし、当該利用者の利用可能回数、時間から減算を行ってください。また、その旨を利用者に説明してください（利用時間の上限超過を防ぐため）。
　この場合、キャンセルをした乳児等支援給付認定保護者に対して、可能な限り当日中に電話等の乳児等支援給付認定保護者の様子がわかる方法において相談援助を行い、記録を残してください。記録については、電話等をした日時、キャンセル理由、相談援助の内容等について記載してください。
※給付の対象となった時間であっても、生活困窮家庭等負担軽減加算、初回対応加算、保護者支援面談加算については、加算の対象となりません。
●利用時間帯
　２４時間表記で入力します。
※実際の利用時間ではなく、当初の利用予定時間を入力してください。当初の予定より延長して利用があった場合の当該延長時間分については、支給の対象外とします。施設ごとの定めによりお取り扱いください。
※利用日当日の午前０時以降にキャンセルがあった日であって、給付の対象とする場合には、当該キャンセルの利用予定時間を入力してください（上記「●当日キャンセル」を参照してください）。
●親子通園
　実施した日に「○」を入力します。
●初回面談（事前）・初回面談（事後）
　『初回対応加算』の対象となる面談を実施した日に「○」を入力します。なお、事後面談の備考欄には初回利用に際して事前面談を行った日時を記載してください。
　加算の適用については、実施した時間（事前面談は30分以上、事後面談は10分以上の実施が加算の要件となります）、保護者に伝達した事項等、面談内容について別シートの「面談記録シート」等に記録を残し、区が加算の確認を行う場合に記録を確認できるようにしてください。
●保護者面談
『保護者支援面談加算』の対象となる面談を実施した日に「〇」を入力します。備考欄には面談を実施した時間（30分以上の実施が加算の要件となります）を記載してください。
　加算の適用については、実施した時間、保護者に伝達した事項、保護者からの相談内容等について別シートの「面談記録シート」等に記録を残し、区が加算の確認を行う場合に記録を確認できるようにしてください</t>
        </r>
      </text>
    </comment>
    <comment ref="A196" authorId="0" shapeId="0" xr:uid="{0B25A89D-82B5-4CE1-BB42-320951B9878F}">
      <text>
        <r>
          <rPr>
            <b/>
            <sz val="10"/>
            <color indexed="81"/>
            <rFont val="BIZ UDゴシック"/>
            <family val="3"/>
            <charset val="128"/>
          </rPr>
          <t>【利用状況報告書】</t>
        </r>
        <r>
          <rPr>
            <b/>
            <sz val="9"/>
            <color indexed="81"/>
            <rFont val="BIZ UDゴシック"/>
            <family val="3"/>
            <charset val="128"/>
          </rPr>
          <t xml:space="preserve">
　利用児童ごとに利用状況を入力します。
●利用頻度
　その児童が利用できる1月あたりの利用時間上限が表示されます。施設情報の「利用上限」から自動入力されます。
●年齢
　利用者の年齢区分を選択してください。年齢は、実施年度の４月１日時点の年齢です。
　利用対象となるのは、３歳未満の児童（当該利用児童の満３歳の誕生日の前々日まで）です。３歳に達する日の属する月については「２歳児クラス相当（３歳誕生月）」を選択できますので、利用日についてご注意ください。
●他施設の併用（中野区民の場合）
　利用者が複数の施設を併用している場合でも、利用時間の上限は子ども1人につき月10時間となります（対象月に利用しているすべての施設の利用時間を通算し、子ども1人につき月10時間）。
　利用者の利用時間が上限を超えた場合、中野区は上限を超えた時間について給付費を支払うことができません。複数の施設を利用している利用者については、他施設の利用状況（利用時間）について聴き取りを行うなど、ご留意ください。
　面談等で併用している利用施設を把握している場合は、施設名をご記入ください。
●認定自治体
　「乳児等支援給付認定」を行った自治体と、利用者の住所が一致していることを確認してください。認定した自治体から異なる自治体へ転入した場合は、転出元の自治体の認定資格を喪失し、転入先の自治体で新たに認定を受ける必要があります。
※利用者が中野区以外に転入した場合、中野区の認定はその前日まで有効です。
●生活困窮家庭等負担軽減加算
　生活困窮家庭等負担軽減加算の類型を選択します。いずれの類型にも該当しない場合は「該当なし」を選択します。
　類型は利用者の「乳児等支援支給認定証」でご確認いただけます。なお、中野区の認定証の記載と類型は以下の通りです。
【ア　生活保護世帯、イ　非課税世帯、ウ　低所得世帯、エ　その他要支援家庭】
●加算
　該当する類型を選択します。いずれの類型にも該当しない場合は「該当なし」を選択します。
※加算の算定には、対象となる利用者が、各加算の対象として認定を受けている必要があります。各加算の認定の有無については、利用者の「乳児等支援支給認定証」をご確認ください。</t>
        </r>
      </text>
    </comment>
    <comment ref="W200" authorId="0" shapeId="0" xr:uid="{9E52EE06-CD59-4019-BC0B-33FBDDC3DE42}">
      <text>
        <r>
          <rPr>
            <b/>
            <sz val="9"/>
            <color indexed="81"/>
            <rFont val="BIZ UDゴシック"/>
            <family val="3"/>
            <charset val="128"/>
          </rPr>
          <t>●当日キャンセル
　利用者都合により利用日当日の午前０時以降にキャンセルがあった日であって、給付の対象とする場合に「〇」を入力します。給付の対象とした時間については利用したものとみなし、当該利用者の利用可能回数、時間から減算を行ってください。また、その旨を利用者に説明してください（利用時間の上限超過を防ぐため）。
　この場合、キャンセルをした乳児等支援給付認定保護者に対して、可能な限り当日中に電話等の乳児等支援給付認定保護者の様子がわかる方法において相談援助を行い、記録を残してください。記録については、電話等をした日時、キャンセル理由、相談援助の内容等について記載してください。
※給付の対象となった時間であっても、生活困窮家庭等負担軽減加算、初回対応加算、保護者支援面談加算については、加算の対象となりません。
●利用時間帯
　２４時間表記で入力します。
※実際の利用時間ではなく、当初の利用予定時間を入力してください。当初の予定より延長して利用があった場合の当該延長時間分については、支給の対象外とします。施設ごとの定めによりお取り扱いください。
※利用日当日の午前０時以降にキャンセルがあった日であって、給付の対象とする場合には、当該キャンセルの利用予定時間を入力してください（上記「●当日キャンセル」を参照してください）。
●親子通園
　実施した日に「○」を入力します。
●初回面談（事前）・初回面談（事後）
　『初回対応加算』の対象となる面談を実施した日に「○」を入力します。なお、事後面談の備考欄には初回利用に際して事前面談を行った日時を記載してください。
　加算の適用については、実施した時間（事前面談は30分以上、事後面談は10分以上の実施が加算の要件となります）、保護者に伝達した事項等、面談内容について別シートの「面談記録シート」等に記録を残し、区が加算の確認を行う場合に記録を確認できるようにしてください。
●保護者面談
『保護者支援面談加算』の対象となる面談を実施した日に「〇」を入力します。備考欄には面談を実施した時間（30分以上の実施が加算の要件となります）を記載してください。
　加算の適用については、実施した時間、保護者に伝達した事項、保護者からの相談内容等について別シートの「面談記録シート」等に記録を残し、区が加算の確認を行う場合に記録を確認できるようにしてください</t>
        </r>
      </text>
    </comment>
    <comment ref="A235" authorId="0" shapeId="0" xr:uid="{B4DA9CCE-E5B0-4574-A7F0-3FB7144C7E72}">
      <text>
        <r>
          <rPr>
            <b/>
            <sz val="10"/>
            <color indexed="81"/>
            <rFont val="BIZ UDゴシック"/>
            <family val="3"/>
            <charset val="128"/>
          </rPr>
          <t>【利用状況報告書】</t>
        </r>
        <r>
          <rPr>
            <b/>
            <sz val="9"/>
            <color indexed="81"/>
            <rFont val="BIZ UDゴシック"/>
            <family val="3"/>
            <charset val="128"/>
          </rPr>
          <t xml:space="preserve">
　利用児童ごとに利用状況を入力します。
●利用頻度
　その児童が利用できる1月あたりの利用時間上限が表示されます。施設情報の「利用上限」から自動入力されます。
●年齢
　利用者の年齢区分を選択してください。年齢は、実施年度の４月１日時点の年齢です。
　利用対象となるのは、３歳未満の児童（当該利用児童の満３歳の誕生日の前々日まで）です。３歳に達する日の属する月については「２歳児クラス相当（３歳誕生月）」を選択できますので、利用日についてご注意ください。
●他施設の併用（中野区民の場合）
　利用者が複数の施設を併用している場合でも、利用時間の上限は子ども1人につき月10時間となります（対象月に利用しているすべての施設の利用時間を通算し、子ども1人につき月10時間）。
　利用者の利用時間が上限を超えた場合、中野区は上限を超えた時間について給付費を支払うことができません。複数の施設を利用している利用者については、他施設の利用状況（利用時間）について聴き取りを行うなど、ご留意ください。
　面談等で併用している利用施設を把握している場合は、施設名をご記入ください。
●認定自治体
　「乳児等支援給付認定」を行った自治体と、利用者の住所が一致していることを確認してください。認定した自治体から異なる自治体へ転入した場合は、転出元の自治体の認定資格を喪失し、転入先の自治体で新たに認定を受ける必要があります。
※利用者が中野区以外に転入した場合、中野区の認定はその前日まで有効です。
●生活困窮家庭等負担軽減加算
　生活困窮家庭等負担軽減加算の類型を選択します。いずれの類型にも該当しない場合は「該当なし」を選択します。
　類型は利用者の「乳児等支援支給認定証」でご確認いただけます。なお、中野区の認定証の記載と類型は以下の通りです。
【ア　生活保護世帯、イ　非課税世帯、ウ　低所得世帯、エ　その他要支援家庭】
●加算
　該当する類型を選択します。いずれの類型にも該当しない場合は「該当なし」を選択します。
※加算の算定には、対象となる利用者が、各加算の対象として認定を受けている必要があります。各加算の認定の有無については、利用者の「乳児等支援支給認定証」をご確認ください。</t>
        </r>
      </text>
    </comment>
    <comment ref="W239" authorId="0" shapeId="0" xr:uid="{CCFAC3DD-FE01-47E9-AFC9-91B5B8012383}">
      <text>
        <r>
          <rPr>
            <b/>
            <sz val="9"/>
            <color indexed="81"/>
            <rFont val="BIZ UDゴシック"/>
            <family val="3"/>
            <charset val="128"/>
          </rPr>
          <t>●当日キャンセル
　利用者都合により利用日当日の午前０時以降にキャンセルがあった日であって、給付の対象とする場合に「〇」を入力します。給付の対象とした時間については利用したものとみなし、当該利用者の利用可能回数、時間から減算を行ってください。また、その旨を利用者に説明してください（利用時間の上限超過を防ぐため）。
　この場合、キャンセルをした乳児等支援給付認定保護者に対して、可能な限り当日中に電話等の乳児等支援給付認定保護者の様子がわかる方法において相談援助を行い、記録を残してください。記録については、電話等をした日時、キャンセル理由、相談援助の内容等について記載してください。
※給付の対象となった時間であっても、生活困窮家庭等負担軽減加算、初回対応加算、保護者支援面談加算については、加算の対象となりません。
●利用時間帯
　２４時間表記で入力します。
※実際の利用時間ではなく、当初の利用予定時間を入力してください。当初の予定より延長して利用があった場合の当該延長時間分については、支給の対象外とします。施設ごとの定めによりお取り扱いください。
※利用日当日の午前０時以降にキャンセルがあった日であって、給付の対象とする場合には、当該キャンセルの利用予定時間を入力してください（上記「●当日キャンセル」を参照してください）。
●親子通園
　実施した日に「○」を入力します。
●初回面談（事前）・初回面談（事後）
　『初回対応加算』の対象となる面談を実施した日に「○」を入力します。なお、事後面談の備考欄には初回利用に際して事前面談を行った日時を記載してください。
　加算の適用については、実施した時間（事前面談は30分以上、事後面談は10分以上の実施が加算の要件となります）、保護者に伝達した事項等、面談内容について別シートの「面談記録シート」等に記録を残し、区が加算の確認を行う場合に記録を確認できるようにしてください。
●保護者面談
『保護者支援面談加算』の対象となる面談を実施した日に「〇」を入力します。備考欄には面談を実施した時間（30分以上の実施が加算の要件となります）を記載してください。
　加算の適用については、実施した時間、保護者に伝達した事項、保護者からの相談内容等について別シートの「面談記録シート」等に記録を残し、区が加算の確認を行う場合に記録を確認できるようにしてください</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C2" authorId="0" shapeId="0" xr:uid="{02A02A76-D954-4CEB-AD71-CECB2227D2E6}">
      <text>
        <r>
          <rPr>
            <b/>
            <sz val="9"/>
            <color indexed="81"/>
            <rFont val="BIZ UDゴシック"/>
            <family val="3"/>
            <charset val="128"/>
          </rPr>
          <t>【共通事項】
背景色がピンク色となっている項目について、必要な事項を入力します。
※備考欄は必要に応じて自由記述をしてください。
※各項目に存在する集計欄は自動計算されます。</t>
        </r>
      </text>
    </comment>
    <comment ref="AC4" authorId="0" shapeId="0" xr:uid="{D63E7CB8-9BD5-4838-B54E-1D956C85C41B}">
      <text>
        <r>
          <rPr>
            <b/>
            <sz val="9"/>
            <color indexed="81"/>
            <rFont val="BIZ UDゴシック"/>
            <family val="3"/>
            <charset val="128"/>
          </rPr>
          <t>対象月の最終開設日、もしくは当該月の最終日を入力してください。</t>
        </r>
      </text>
    </comment>
    <comment ref="E7" authorId="0" shapeId="0" xr:uid="{A2027B02-0E2D-4CEF-AA74-FFE4CE25F39B}">
      <text>
        <r>
          <rPr>
            <b/>
            <sz val="9"/>
            <color indexed="81"/>
            <rFont val="BIZ UDゴシック"/>
            <family val="3"/>
            <charset val="128"/>
          </rPr>
          <t>対象は建物のみです。土地は含みません。</t>
        </r>
      </text>
    </comment>
    <comment ref="E8" authorId="0" shapeId="0" xr:uid="{4CF62D3B-6A7F-450A-9C5C-8CC3A779A330}">
      <text>
        <r>
          <rPr>
            <b/>
            <sz val="9"/>
            <color indexed="81"/>
            <rFont val="BIZ UDゴシック"/>
            <family val="3"/>
            <charset val="128"/>
          </rPr>
          <t>対象は建物のみです。土地は含みません。</t>
        </r>
      </text>
    </comment>
    <comment ref="AC12" authorId="0" shapeId="0" xr:uid="{9C5E2829-0B34-49D9-B24F-C49225F314B7}">
      <text>
        <r>
          <rPr>
            <b/>
            <sz val="9"/>
            <color indexed="81"/>
            <rFont val="BIZ UDゴシック"/>
            <family val="3"/>
            <charset val="128"/>
          </rPr>
          <t>利用者の受入れを行っている年齢に、利用時間上限を入力してください。
「１０」以上の数値を入力することはできません。</t>
        </r>
      </text>
    </comment>
    <comment ref="AC24" authorId="0" shapeId="0" xr:uid="{02EFF62D-B26B-43F1-B967-3590BC942CFB}">
      <text>
        <r>
          <rPr>
            <b/>
            <sz val="9"/>
            <color indexed="81"/>
            <rFont val="BIZ UDゴシック"/>
            <family val="3"/>
            <charset val="128"/>
          </rPr>
          <t>特別地域加算について「有り」を選んだ場合、特別地域加算の算定事由について、該当するものをプルダウンから選択してください。
「無し」を選んだ場合は、該当なしを選んでください。</t>
        </r>
      </text>
    </comment>
    <comment ref="AC26" authorId="0" shapeId="0" xr:uid="{8E9984E8-369C-43BD-B295-FD58A1DD101E}">
      <text>
        <r>
          <rPr>
            <b/>
            <sz val="9"/>
            <color indexed="81"/>
            <rFont val="BIZ UDゴシック"/>
            <family val="3"/>
            <charset val="128"/>
          </rPr>
          <t>１時間当たりの利用料について、減額を行う額を入力してください。
また、『乳児等支援給付費支給額算定シート』にも、該当する欄に同額を入力してください。</t>
        </r>
      </text>
    </comment>
    <comment ref="A40" authorId="0" shapeId="0" xr:uid="{390EA6ED-147C-457C-84FA-CFB9BEAC2F23}">
      <text>
        <r>
          <rPr>
            <b/>
            <sz val="10"/>
            <color indexed="81"/>
            <rFont val="BIZ UDゴシック"/>
            <family val="3"/>
            <charset val="128"/>
          </rPr>
          <t>【利用状況報告書】</t>
        </r>
        <r>
          <rPr>
            <b/>
            <sz val="9"/>
            <color indexed="81"/>
            <rFont val="BIZ UDゴシック"/>
            <family val="3"/>
            <charset val="128"/>
          </rPr>
          <t xml:space="preserve">
　利用児童ごとに利用状況を入力します。
●利用頻度
　その児童が利用できる1月あたりの利用時間上限が表示されます。施設情報の「利用上限」から自動入力されます。
●年齢
　利用者の年齢区分を選択してください。年齢は、実施年度の４月１日時点の年齢です。
　利用対象となるのは、３歳未満の児童（当該利用児童の満３歳の誕生日の前々日まで）です。３歳に達する日の属する月については「２歳児クラス相当（３歳誕生月）」を選択できますので、利用日についてご注意ください。
●他施設の併用（中野区民の場合）
　利用者が複数の施設を併用している場合でも、利用時間の上限は子ども1人につき月10時間となります（対象月に利用しているすべての施設の利用時間を通算し、子ども1人につき月10時間）。
　利用者の利用時間が上限を超えた場合、中野区は上限を超えた時間について給付費を支払うことができません。複数の施設を利用している利用者については、他施設の利用状況（利用時間）について聴き取りを行うなど、ご留意ください。
　面談等で併用している利用施設を把握している場合は、施設名をご記入ください。
●認定自治体
　「乳児等支援給付認定」を行った自治体と、利用者の住所が一致していることを確認してください。認定した自治体から異なる自治体へ転入した場合は、転出元の自治体の認定資格を喪失し、転入先の自治体で新たに認定を受ける必要があります。
※利用者が中野区以外に転入した場合、中野区の認定はその前日まで有効です。
●生活困窮家庭等負担軽減加算
　生活困窮家庭等負担軽減加算の類型を選択します。いずれの類型にも該当しない場合は「該当なし」を選択します。
　類型は利用者の「乳児等支援支給認定証」でご確認いただけます。なお、中野区の認定証の記載と類型は以下の通りです。
【ア　生活保護世帯、イ　非課税世帯、ウ　低所得世帯、エ　その他要支援家庭】
●加算
　該当する類型を選択します。いずれの類型にも該当しない場合は「該当なし」を選択します。
※加算の算定には、対象となる利用者が、各加算の対象として認定を受けている必要があります。各加算の認定の有無については、利用者の「乳児等支援支給認定証」をご確認ください。</t>
        </r>
      </text>
    </comment>
    <comment ref="W44" authorId="0" shapeId="0" xr:uid="{FA914A65-C82E-41E8-B71F-6319B36B044C}">
      <text>
        <r>
          <rPr>
            <b/>
            <sz val="9"/>
            <color indexed="81"/>
            <rFont val="BIZ UDゴシック"/>
            <family val="3"/>
            <charset val="128"/>
          </rPr>
          <t>●当日キャンセル
　利用者都合により利用日当日の午前０時以降にキャンセルがあった日であって、給付の対象とする場合に「〇」を入力します。給付の対象とした時間については利用したものとみなし、当該利用者の利用可能回数、時間から減算を行ってください。また、その旨を利用者に説明してください（利用時間の上限超過を防ぐため）。
　この場合、キャンセルをした乳児等支援給付認定保護者に対して、可能な限り当日中に電話等の乳児等支援給付認定保護者の様子がわかる方法において相談援助を行い、記録を残してください。記録については、電話等をした日時、キャンセル理由、相談援助の内容等について記載してください。
※給付の対象となった時間であっても、生活困窮家庭等負担軽減加算、初回対応加算、保護者支援面談加算については、加算の対象となりません。
●利用時間帯
　２４時間表記で入力します。
※実際の利用時間ではなく、当初の利用予定時間を入力してください。当初の予定より延長して利用があった場合の当該延長時間分については、支給の対象外とします。施設ごとの定めによりお取り扱いください。
※利用日当日の午前０時以降にキャンセルがあった日であって、給付の対象とする場合には、当該キャンセルの利用予定時間を入力してください（上記「●当日キャンセル」を参照してください）。
●親子通園
　実施した日に「○」を入力します。
●初回面談（事前）・初回面談（事後）
　『初回対応加算』の対象となる面談を実施した日に「○」を入力します。なお、事後面談の備考欄には初回利用に際して事前面談を行った日時を記載してください。
　加算の適用については、実施した時間（事前面談は30分以上、事後面談は10分以上の実施が加算の要件となります）、保護者に伝達した事項等、面談内容について別シートの「面談記録シート」等に記録を残し、区が加算の確認を行う場合に記録を確認できるようにしてください。
●保護者面談
『保護者支援面談加算』の対象となる面談を実施した日に「〇」を入力します。備考欄には面談を実施した時間（30分以上の実施が加算の要件となります）を記載してください。
　加算の適用については、実施した時間、保護者に伝達した事項、保護者からの相談内容等について別シートの「面談記録シート」等に記録を残し、区が加算の確認を行う場合に記録を確認できるようにしてください</t>
        </r>
      </text>
    </comment>
    <comment ref="A79" authorId="0" shapeId="0" xr:uid="{684BA646-BE20-4D64-B7EB-CED0FD81D37E}">
      <text>
        <r>
          <rPr>
            <b/>
            <sz val="10"/>
            <color indexed="81"/>
            <rFont val="BIZ UDゴシック"/>
            <family val="3"/>
            <charset val="128"/>
          </rPr>
          <t>【利用状況報告書】</t>
        </r>
        <r>
          <rPr>
            <b/>
            <sz val="9"/>
            <color indexed="81"/>
            <rFont val="BIZ UDゴシック"/>
            <family val="3"/>
            <charset val="128"/>
          </rPr>
          <t xml:space="preserve">
　利用児童ごとに利用状況を入力します。
●利用頻度
　その児童が利用できる1月あたりの利用時間上限が表示されます。施設情報の「利用上限」から自動入力されます。
●年齢
　利用者の年齢区分を選択してください。年齢は、実施年度の４月１日時点の年齢です。
　利用対象となるのは、３歳未満の児童（当該利用児童の満３歳の誕生日の前々日まで）です。３歳に達する日の属する月については「２歳児クラス相当（３歳誕生月）」を選択できますので、利用日についてご注意ください。
●他施設の併用（中野区民の場合）
　利用者が複数の施設を併用している場合でも、利用時間の上限は子ども1人につき月10時間となります（対象月に利用しているすべての施設の利用時間を通算し、子ども1人につき月10時間）。
　利用者の利用時間が上限を超えた場合、中野区は上限を超えた時間について給付費を支払うことができません。複数の施設を利用している利用者については、他施設の利用状況（利用時間）について聴き取りを行うなど、ご留意ください。
　面談等で併用している利用施設を把握している場合は、施設名をご記入ください。
●認定自治体
　「乳児等支援給付認定」を行った自治体と、利用者の住所が一致していることを確認してください。認定した自治体から異なる自治体へ転入した場合は、転出元の自治体の認定資格を喪失し、転入先の自治体で新たに認定を受ける必要があります。
※利用者が中野区以外に転入した場合、中野区の認定はその前日まで有効です。
●生活困窮家庭等負担軽減加算
　生活困窮家庭等負担軽減加算の類型を選択します。いずれの類型にも該当しない場合は「該当なし」を選択します。
　類型は利用者の「乳児等支援支給認定証」でご確認いただけます。なお、中野区の認定証の記載と類型は以下の通りです。
【ア　生活保護世帯、イ　非課税世帯、ウ　低所得世帯、エ　その他要支援家庭】
●加算
　該当する類型を選択します。いずれの類型にも該当しない場合は「該当なし」を選択します。
※加算の算定には、対象となる利用者が、各加算の対象として認定を受けている必要があります。各加算の認定の有無については、利用者の「乳児等支援支給認定証」をご確認ください。</t>
        </r>
      </text>
    </comment>
    <comment ref="W83" authorId="0" shapeId="0" xr:uid="{CC27B895-003C-4666-B54F-A8EF152799A8}">
      <text>
        <r>
          <rPr>
            <b/>
            <sz val="9"/>
            <color indexed="81"/>
            <rFont val="BIZ UDゴシック"/>
            <family val="3"/>
            <charset val="128"/>
          </rPr>
          <t>●当日キャンセル
　利用者都合により利用日当日の午前０時以降にキャンセルがあった日であって、給付の対象とする場合に「〇」を入力します。給付の対象とした時間については利用したものとみなし、当該利用者の利用可能回数、時間から減算を行ってください。また、その旨を利用者に説明してください（利用時間の上限超過を防ぐため）。
　この場合、キャンセルをした乳児等支援給付認定保護者に対して、可能な限り当日中に電話等の乳児等支援給付認定保護者の様子がわかる方法において相談援助を行い、記録を残してください。記録については、電話等をした日時、キャンセル理由、相談援助の内容等について記載してください。
※給付の対象となった時間であっても、生活困窮家庭等負担軽減加算、初回対応加算、保護者支援面談加算については、加算の対象となりません。
●利用時間帯
　２４時間表記で入力します。
※実際の利用時間ではなく、当初の利用予定時間を入力してください。当初の予定より延長して利用があった場合の当該延長時間分については、支給の対象外とします。施設ごとの定めによりお取り扱いください。
※利用日当日の午前０時以降にキャンセルがあった日であって、給付の対象とする場合には、当該キャンセルの利用予定時間を入力してください（上記「●当日キャンセル」を参照してください）。
●親子通園
　実施した日に「○」を入力します。
●初回面談（事前）・初回面談（事後）
　『初回対応加算』の対象となる面談を実施した日に「○」を入力します。なお、事後面談の備考欄には初回利用に際して事前面談を行った日時を記載してください。
　加算の適用については、実施した時間（事前面談は30分以上、事後面談は10分以上の実施が加算の要件となります）、保護者に伝達した事項等、面談内容について別シートの「面談記録シート」等に記録を残し、区が加算の確認を行う場合に記録を確認できるようにしてください。
●保護者面談
『保護者支援面談加算』の対象となる面談を実施した日に「〇」を入力します。備考欄には面談を実施した時間（30分以上の実施が加算の要件となります）を記載してください。
　加算の適用については、実施した時間、保護者に伝達した事項、保護者からの相談内容等について別シートの「面談記録シート」等に記録を残し、区が加算の確認を行う場合に記録を確認できるようにしてください</t>
        </r>
      </text>
    </comment>
    <comment ref="A118" authorId="0" shapeId="0" xr:uid="{67E98553-B104-4832-B4AC-C134DB5D2C42}">
      <text>
        <r>
          <rPr>
            <b/>
            <sz val="10"/>
            <color indexed="81"/>
            <rFont val="BIZ UDゴシック"/>
            <family val="3"/>
            <charset val="128"/>
          </rPr>
          <t>【利用状況報告書】</t>
        </r>
        <r>
          <rPr>
            <b/>
            <sz val="9"/>
            <color indexed="81"/>
            <rFont val="BIZ UDゴシック"/>
            <family val="3"/>
            <charset val="128"/>
          </rPr>
          <t xml:space="preserve">
　利用児童ごとに利用状況を入力します。
●利用頻度
　その児童が利用できる1月あたりの利用時間上限が表示されます。施設情報の「利用上限」から自動入力されます。
●年齢
　利用者の年齢区分を選択してください。年齢は、実施年度の４月１日時点の年齢です。
　利用対象となるのは、３歳未満の児童（当該利用児童の満３歳の誕生日の前々日まで）です。３歳に達する日の属する月については「２歳児クラス相当（３歳誕生月）」を選択できますので、利用日についてご注意ください。
●他施設の併用（中野区民の場合）
　利用者が複数の施設を併用している場合でも、利用時間の上限は子ども1人につき月10時間となります（対象月に利用しているすべての施設の利用時間を通算し、子ども1人につき月10時間）。
　利用者の利用時間が上限を超えた場合、中野区は上限を超えた時間について給付費を支払うことができません。複数の施設を利用している利用者については、他施設の利用状況（利用時間）について聴き取りを行うなど、ご留意ください。
　面談等で併用している利用施設を把握している場合は、施設名をご記入ください。
●認定自治体
　「乳児等支援給付認定」を行った自治体と、利用者の住所が一致していることを確認してください。認定した自治体から異なる自治体へ転入した場合は、転出元の自治体の認定資格を喪失し、転入先の自治体で新たに認定を受ける必要があります。
※利用者が中野区以外に転入した場合、中野区の認定はその前日まで有効です。
●生活困窮家庭等負担軽減加算
　生活困窮家庭等負担軽減加算の類型を選択します。いずれの類型にも該当しない場合は「該当なし」を選択します。
　類型は利用者の「乳児等支援支給認定証」でご確認いただけます。なお、中野区の認定証の記載と類型は以下の通りです。
【ア　生活保護世帯、イ　非課税世帯、ウ　低所得世帯、エ　その他要支援家庭】
●加算
　該当する類型を選択します。いずれの類型にも該当しない場合は「該当なし」を選択します。
※加算の算定には、対象となる利用者が、各加算の対象として認定を受けている必要があります。各加算の認定の有無については、利用者の「乳児等支援支給認定証」をご確認ください。</t>
        </r>
      </text>
    </comment>
    <comment ref="W122" authorId="0" shapeId="0" xr:uid="{7DCCFFEB-AB25-4B8E-AC51-BBC15088B6A5}">
      <text>
        <r>
          <rPr>
            <b/>
            <sz val="9"/>
            <color indexed="81"/>
            <rFont val="BIZ UDゴシック"/>
            <family val="3"/>
            <charset val="128"/>
          </rPr>
          <t>●当日キャンセル
　利用者都合により利用日当日の午前０時以降にキャンセルがあった日であって、給付の対象とする場合に「〇」を入力します。給付の対象とした時間については利用したものとみなし、当該利用者の利用可能回数、時間から減算を行ってください。また、その旨を利用者に説明してください（利用時間の上限超過を防ぐため）。
　この場合、キャンセルをした乳児等支援給付認定保護者に対して、可能な限り当日中に電話等の乳児等支援給付認定保護者の様子がわかる方法において相談援助を行い、記録を残してください。記録については、電話等をした日時、キャンセル理由、相談援助の内容等について記載してください。
※給付の対象となった時間であっても、生活困窮家庭等負担軽減加算、初回対応加算、保護者支援面談加算については、加算の対象となりません。
●利用時間帯
　２４時間表記で入力します。
※実際の利用時間ではなく、当初の利用予定時間を入力してください。当初の予定より延長して利用があった場合の当該延長時間分については、支給の対象外とします。施設ごとの定めによりお取り扱いください。
※利用日当日の午前０時以降にキャンセルがあった日であって、給付の対象とする場合には、当該キャンセルの利用予定時間を入力してください（上記「●当日キャンセル」を参照してください）。
●親子通園
　実施した日に「○」を入力します。
●初回面談（事前）・初回面談（事後）
　『初回対応加算』の対象となる面談を実施した日に「○」を入力します。なお、事後面談の備考欄には初回利用に際して事前面談を行った日時を記載してください。
　加算の適用については、実施した時間（事前面談は30分以上、事後面談は10分以上の実施が加算の要件となります）、保護者に伝達した事項等、面談内容について別シートの「面談記録シート」等に記録を残し、区が加算の確認を行う場合に記録を確認できるようにしてください。
●保護者面談
『保護者支援面談加算』の対象となる面談を実施した日に「〇」を入力します。備考欄には面談を実施した時間（30分以上の実施が加算の要件となります）を記載してください。
　加算の適用については、実施した時間、保護者に伝達した事項、保護者からの相談内容等について別シートの「面談記録シート」等に記録を残し、区が加算の確認を行う場合に記録を確認できるようにしてください</t>
        </r>
      </text>
    </comment>
    <comment ref="A157" authorId="0" shapeId="0" xr:uid="{48E2E500-EB26-4385-ABA0-41AE6E0FECEC}">
      <text>
        <r>
          <rPr>
            <b/>
            <sz val="10"/>
            <color indexed="81"/>
            <rFont val="BIZ UDゴシック"/>
            <family val="3"/>
            <charset val="128"/>
          </rPr>
          <t>【利用状況報告書】</t>
        </r>
        <r>
          <rPr>
            <b/>
            <sz val="9"/>
            <color indexed="81"/>
            <rFont val="BIZ UDゴシック"/>
            <family val="3"/>
            <charset val="128"/>
          </rPr>
          <t xml:space="preserve">
　利用児童ごとに利用状況を入力します。
●利用頻度
　その児童が利用できる1月あたりの利用時間上限が表示されます。施設情報の「利用上限」から自動入力されます。
●年齢
　利用者の年齢区分を選択してください。年齢は、実施年度の４月１日時点の年齢です。
　利用対象となるのは、３歳未満の児童（当該利用児童の満３歳の誕生日の前々日まで）です。３歳に達する日の属する月については「２歳児クラス相当（３歳誕生月）」を選択できますので、利用日についてご注意ください。
●他施設の併用（中野区民の場合）
　利用者が複数の施設を併用している場合でも、利用時間の上限は子ども1人につき月10時間となります（対象月に利用しているすべての施設の利用時間を通算し、子ども1人につき月10時間）。
　利用者の利用時間が上限を超えた場合、中野区は上限を超えた時間について給付費を支払うことができません。複数の施設を利用している利用者については、他施設の利用状況（利用時間）について聴き取りを行うなど、ご留意ください。
　面談等で併用している利用施設を把握している場合は、施設名をご記入ください。
●認定自治体
　「乳児等支援給付認定」を行った自治体と、利用者の住所が一致していることを確認してください。認定した自治体から異なる自治体へ転入した場合は、転出元の自治体の認定資格を喪失し、転入先の自治体で新たに認定を受ける必要があります。
※利用者が中野区以外に転入した場合、中野区の認定はその前日まで有効です。
●生活困窮家庭等負担軽減加算
　生活困窮家庭等負担軽減加算の類型を選択します。いずれの類型にも該当しない場合は「該当なし」を選択します。
　類型は利用者の「乳児等支援支給認定証」でご確認いただけます。なお、中野区の認定証の記載と類型は以下の通りです。
【ア　生活保護世帯、イ　非課税世帯、ウ　低所得世帯、エ　その他要支援家庭】
●加算
　該当する類型を選択します。いずれの類型にも該当しない場合は「該当なし」を選択します。
※加算の算定には、対象となる利用者が、各加算の対象として認定を受けている必要があります。各加算の認定の有無については、利用者の「乳児等支援支給認定証」をご確認ください。</t>
        </r>
      </text>
    </comment>
    <comment ref="W161" authorId="0" shapeId="0" xr:uid="{044C8153-0FB9-46F5-BC71-94E4F94A1892}">
      <text>
        <r>
          <rPr>
            <b/>
            <sz val="9"/>
            <color indexed="81"/>
            <rFont val="BIZ UDゴシック"/>
            <family val="3"/>
            <charset val="128"/>
          </rPr>
          <t>●当日キャンセル
　利用者都合により利用日当日の午前０時以降にキャンセルがあった日であって、給付の対象とする場合に「〇」を入力します。給付の対象とした時間については利用したものとみなし、当該利用者の利用可能回数、時間から減算を行ってください。また、その旨を利用者に説明してください（利用時間の上限超過を防ぐため）。
　この場合、キャンセルをした乳児等支援給付認定保護者に対して、可能な限り当日中に電話等の乳児等支援給付認定保護者の様子がわかる方法において相談援助を行い、記録を残してください。記録については、電話等をした日時、キャンセル理由、相談援助の内容等について記載してください。
※給付の対象となった時間であっても、生活困窮家庭等負担軽減加算、初回対応加算、保護者支援面談加算については、加算の対象となりません。
●利用時間帯
　２４時間表記で入力します。
※実際の利用時間ではなく、当初の利用予定時間を入力してください。当初の予定より延長して利用があった場合の当該延長時間分については、支給の対象外とします。施設ごとの定めによりお取り扱いください。
※利用日当日の午前０時以降にキャンセルがあった日であって、給付の対象とする場合には、当該キャンセルの利用予定時間を入力してください（上記「●当日キャンセル」を参照してください）。
●親子通園
　実施した日に「○」を入力します。
●初回面談（事前）・初回面談（事後）
　『初回対応加算』の対象となる面談を実施した日に「○」を入力します。なお、事後面談の備考欄には初回利用に際して事前面談を行った日時を記載してください。
　加算の適用については、実施した時間（事前面談は30分以上、事後面談は10分以上の実施が加算の要件となります）、保護者に伝達した事項等、面談内容について別シートの「面談記録シート」等に記録を残し、区が加算の確認を行う場合に記録を確認できるようにしてください。
●保護者面談
『保護者支援面談加算』の対象となる面談を実施した日に「〇」を入力します。備考欄には面談を実施した時間（30分以上の実施が加算の要件となります）を記載してください。
　加算の適用については、実施した時間、保護者に伝達した事項、保護者からの相談内容等について別シートの「面談記録シート」等に記録を残し、区が加算の確認を行う場合に記録を確認できるようにしてください</t>
        </r>
      </text>
    </comment>
    <comment ref="A196" authorId="0" shapeId="0" xr:uid="{C2962629-921A-49CD-B7AE-C73D794F797D}">
      <text>
        <r>
          <rPr>
            <b/>
            <sz val="10"/>
            <color indexed="81"/>
            <rFont val="BIZ UDゴシック"/>
            <family val="3"/>
            <charset val="128"/>
          </rPr>
          <t>【利用状況報告書】</t>
        </r>
        <r>
          <rPr>
            <b/>
            <sz val="9"/>
            <color indexed="81"/>
            <rFont val="BIZ UDゴシック"/>
            <family val="3"/>
            <charset val="128"/>
          </rPr>
          <t xml:space="preserve">
　利用児童ごとに利用状況を入力します。
●利用頻度
　その児童が利用できる1月あたりの利用時間上限が表示されます。施設情報の「利用上限」から自動入力されます。
●年齢
　利用者の年齢区分を選択してください。年齢は、実施年度の４月１日時点の年齢です。
　利用対象となるのは、３歳未満の児童（当該利用児童の満３歳の誕生日の前々日まで）です。３歳に達する日の属する月については「２歳児クラス相当（３歳誕生月）」を選択できますので、利用日についてご注意ください。
●他施設の併用（中野区民の場合）
　利用者が複数の施設を併用している場合でも、利用時間の上限は子ども1人につき月10時間となります（対象月に利用しているすべての施設の利用時間を通算し、子ども1人につき月10時間）。
　利用者の利用時間が上限を超えた場合、中野区は上限を超えた時間について給付費を支払うことができません。複数の施設を利用している利用者については、他施設の利用状況（利用時間）について聴き取りを行うなど、ご留意ください。
　面談等で併用している利用施設を把握している場合は、施設名をご記入ください。
●認定自治体
　「乳児等支援給付認定」を行った自治体と、利用者の住所が一致していることを確認してください。認定した自治体から異なる自治体へ転入した場合は、転出元の自治体の認定資格を喪失し、転入先の自治体で新たに認定を受ける必要があります。
※利用者が中野区以外に転入した場合、中野区の認定はその前日まで有効です。
●生活困窮家庭等負担軽減加算
　生活困窮家庭等負担軽減加算の類型を選択します。いずれの類型にも該当しない場合は「該当なし」を選択します。
　類型は利用者の「乳児等支援支給認定証」でご確認いただけます。なお、中野区の認定証の記載と類型は以下の通りです。
【ア　生活保護世帯、イ　非課税世帯、ウ　低所得世帯、エ　その他要支援家庭】
●加算
　該当する類型を選択します。いずれの類型にも該当しない場合は「該当なし」を選択します。
※加算の算定には、対象となる利用者が、各加算の対象として認定を受けている必要があります。各加算の認定の有無については、利用者の「乳児等支援支給認定証」をご確認ください。</t>
        </r>
      </text>
    </comment>
    <comment ref="W200" authorId="0" shapeId="0" xr:uid="{FF201371-3D5F-4881-9CE4-1A7987FFA971}">
      <text>
        <r>
          <rPr>
            <b/>
            <sz val="9"/>
            <color indexed="81"/>
            <rFont val="BIZ UDゴシック"/>
            <family val="3"/>
            <charset val="128"/>
          </rPr>
          <t>●当日キャンセル
　利用者都合により利用日当日の午前０時以降にキャンセルがあった日であって、給付の対象とする場合に「〇」を入力します。給付の対象とした時間については利用したものとみなし、当該利用者の利用可能回数、時間から減算を行ってください。また、その旨を利用者に説明してください（利用時間の上限超過を防ぐため）。
　この場合、キャンセルをした乳児等支援給付認定保護者に対して、可能な限り当日中に電話等の乳児等支援給付認定保護者の様子がわかる方法において相談援助を行い、記録を残してください。記録については、電話等をした日時、キャンセル理由、相談援助の内容等について記載してください。
※給付の対象となった時間であっても、生活困窮家庭等負担軽減加算、初回対応加算、保護者支援面談加算については、加算の対象となりません。
●利用時間帯
　２４時間表記で入力します。
※実際の利用時間ではなく、当初の利用予定時間を入力してください。当初の予定より延長して利用があった場合の当該延長時間分については、支給の対象外とします。施設ごとの定めによりお取り扱いください。
※利用日当日の午前０時以降にキャンセルがあった日であって、給付の対象とする場合には、当該キャンセルの利用予定時間を入力してください（上記「●当日キャンセル」を参照してください）。
●親子通園
　実施した日に「○」を入力します。
●初回面談（事前）・初回面談（事後）
　『初回対応加算』の対象となる面談を実施した日に「○」を入力します。なお、事後面談の備考欄には初回利用に際して事前面談を行った日時を記載してください。
　加算の適用については、実施した時間（事前面談は30分以上、事後面談は10分以上の実施が加算の要件となります）、保護者に伝達した事項等、面談内容について別シートの「面談記録シート」等に記録を残し、区が加算の確認を行う場合に記録を確認できるようにしてください。
●保護者面談
『保護者支援面談加算』の対象となる面談を実施した日に「〇」を入力します。備考欄には面談を実施した時間（30分以上の実施が加算の要件となります）を記載してください。
　加算の適用については、実施した時間、保護者に伝達した事項、保護者からの相談内容等について別シートの「面談記録シート」等に記録を残し、区が加算の確認を行う場合に記録を確認できるようにしてください</t>
        </r>
      </text>
    </comment>
    <comment ref="A235" authorId="0" shapeId="0" xr:uid="{0A6F3D0E-BCC9-494D-BF10-167F55D7B229}">
      <text>
        <r>
          <rPr>
            <b/>
            <sz val="10"/>
            <color indexed="81"/>
            <rFont val="BIZ UDゴシック"/>
            <family val="3"/>
            <charset val="128"/>
          </rPr>
          <t>【利用状況報告書】</t>
        </r>
        <r>
          <rPr>
            <b/>
            <sz val="9"/>
            <color indexed="81"/>
            <rFont val="BIZ UDゴシック"/>
            <family val="3"/>
            <charset val="128"/>
          </rPr>
          <t xml:space="preserve">
　利用児童ごとに利用状況を入力します。
●利用頻度
　その児童が利用できる1月あたりの利用時間上限が表示されます。施設情報の「利用上限」から自動入力されます。
●年齢
　利用者の年齢区分を選択してください。年齢は、実施年度の４月１日時点の年齢です。
　利用対象となるのは、３歳未満の児童（当該利用児童の満３歳の誕生日の前々日まで）です。３歳に達する日の属する月については「２歳児クラス相当（３歳誕生月）」を選択できますので、利用日についてご注意ください。
●他施設の併用（中野区民の場合）
　利用者が複数の施設を併用している場合でも、利用時間の上限は子ども1人につき月10時間となります（対象月に利用しているすべての施設の利用時間を通算し、子ども1人につき月10時間）。
　利用者の利用時間が上限を超えた場合、中野区は上限を超えた時間について給付費を支払うことができません。複数の施設を利用している利用者については、他施設の利用状況（利用時間）について聴き取りを行うなど、ご留意ください。
　面談等で併用している利用施設を把握している場合は、施設名をご記入ください。
●認定自治体
　「乳児等支援給付認定」を行った自治体と、利用者の住所が一致していることを確認してください。認定した自治体から異なる自治体へ転入した場合は、転出元の自治体の認定資格を喪失し、転入先の自治体で新たに認定を受ける必要があります。
※利用者が中野区以外に転入した場合、中野区の認定はその前日まで有効です。
●生活困窮家庭等負担軽減加算
　生活困窮家庭等負担軽減加算の類型を選択します。いずれの類型にも該当しない場合は「該当なし」を選択します。
　類型は利用者の「乳児等支援支給認定証」でご確認いただけます。なお、中野区の認定証の記載と類型は以下の通りです。
【ア　生活保護世帯、イ　非課税世帯、ウ　低所得世帯、エ　その他要支援家庭】
●加算
　該当する類型を選択します。いずれの類型にも該当しない場合は「該当なし」を選択します。
※加算の算定には、対象となる利用者が、各加算の対象として認定を受けている必要があります。各加算の認定の有無については、利用者の「乳児等支援支給認定証」をご確認ください。</t>
        </r>
      </text>
    </comment>
    <comment ref="W239" authorId="0" shapeId="0" xr:uid="{438305BD-80F2-4C6E-A52D-372F805F32C2}">
      <text>
        <r>
          <rPr>
            <b/>
            <sz val="9"/>
            <color indexed="81"/>
            <rFont val="BIZ UDゴシック"/>
            <family val="3"/>
            <charset val="128"/>
          </rPr>
          <t>●当日キャンセル
　利用者都合により利用日当日の午前０時以降にキャンセルがあった日であって、給付の対象とする場合に「〇」を入力します。給付の対象とした時間については利用したものとみなし、当該利用者の利用可能回数、時間から減算を行ってください。また、その旨を利用者に説明してください（利用時間の上限超過を防ぐため）。
　この場合、キャンセルをした乳児等支援給付認定保護者に対して、可能な限り当日中に電話等の乳児等支援給付認定保護者の様子がわかる方法において相談援助を行い、記録を残してください。記録については、電話等をした日時、キャンセル理由、相談援助の内容等について記載してください。
※給付の対象となった時間であっても、生活困窮家庭等負担軽減加算、初回対応加算、保護者支援面談加算については、加算の対象となりません。
●利用時間帯
　２４時間表記で入力します。
※実際の利用時間ではなく、当初の利用予定時間を入力してください。当初の予定より延長して利用があった場合の当該延長時間分については、支給の対象外とします。施設ごとの定めによりお取り扱いください。
※利用日当日の午前０時以降にキャンセルがあった日であって、給付の対象とする場合には、当該キャンセルの利用予定時間を入力してください（上記「●当日キャンセル」を参照してください）。
●親子通園
　実施した日に「○」を入力します。
●初回面談（事前）・初回面談（事後）
　『初回対応加算』の対象となる面談を実施した日に「○」を入力します。なお、事後面談の備考欄には初回利用に際して事前面談を行った日時を記載してください。
　加算の適用については、実施した時間（事前面談は30分以上、事後面談は10分以上の実施が加算の要件となります）、保護者に伝達した事項等、面談内容について別シートの「面談記録シート」等に記録を残し、区が加算の確認を行う場合に記録を確認できるようにしてください。
●保護者面談
『保護者支援面談加算』の対象となる面談を実施した日に「〇」を入力します。備考欄には面談を実施した時間（30分以上の実施が加算の要件となります）を記載してください。
　加算の適用については、実施した時間、保護者に伝達した事項、保護者からの相談内容等について別シートの「面談記録シート」等に記録を残し、区が加算の確認を行う場合に記録を確認できるようにしてください</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C2" authorId="0" shapeId="0" xr:uid="{909D00F9-344C-4814-8A27-DAB088940EE5}">
      <text>
        <r>
          <rPr>
            <b/>
            <sz val="9"/>
            <color indexed="81"/>
            <rFont val="BIZ UDゴシック"/>
            <family val="3"/>
            <charset val="128"/>
          </rPr>
          <t>【共通事項】
背景色がピンク色となっている項目について、必要な事項を入力します。
※備考欄は必要に応じて自由記述をしてください。
※各項目に存在する集計欄は自動計算されます。</t>
        </r>
      </text>
    </comment>
    <comment ref="AC4" authorId="0" shapeId="0" xr:uid="{397A60AF-9A3F-4095-BD4B-C812A096AFB5}">
      <text>
        <r>
          <rPr>
            <b/>
            <sz val="9"/>
            <color indexed="81"/>
            <rFont val="BIZ UDゴシック"/>
            <family val="3"/>
            <charset val="128"/>
          </rPr>
          <t>対象月の最終開設日、もしくは当該月の最終日を入力してください。</t>
        </r>
      </text>
    </comment>
    <comment ref="E7" authorId="0" shapeId="0" xr:uid="{0230DEA2-D57C-4D5C-8DC2-D96810BE2FB8}">
      <text>
        <r>
          <rPr>
            <b/>
            <sz val="9"/>
            <color indexed="81"/>
            <rFont val="BIZ UDゴシック"/>
            <family val="3"/>
            <charset val="128"/>
          </rPr>
          <t>対象は建物のみです。土地は含みません。</t>
        </r>
      </text>
    </comment>
    <comment ref="E8" authorId="0" shapeId="0" xr:uid="{D66C406E-63EB-4A40-A710-78E68F22FA61}">
      <text>
        <r>
          <rPr>
            <b/>
            <sz val="9"/>
            <color indexed="81"/>
            <rFont val="BIZ UDゴシック"/>
            <family val="3"/>
            <charset val="128"/>
          </rPr>
          <t>対象は建物のみです。土地は含みません。</t>
        </r>
      </text>
    </comment>
    <comment ref="AC12" authorId="0" shapeId="0" xr:uid="{59397575-7708-4AD0-921E-86D56D99B059}">
      <text>
        <r>
          <rPr>
            <b/>
            <sz val="9"/>
            <color indexed="81"/>
            <rFont val="BIZ UDゴシック"/>
            <family val="3"/>
            <charset val="128"/>
          </rPr>
          <t>利用者の受入れを行っている年齢に、利用時間上限を入力してください。
「１０」以上の数値を入力することはできません。</t>
        </r>
      </text>
    </comment>
    <comment ref="AC24" authorId="0" shapeId="0" xr:uid="{09FD7A3F-E8BA-4FB4-81A6-0F629BD02BC1}">
      <text>
        <r>
          <rPr>
            <b/>
            <sz val="9"/>
            <color indexed="81"/>
            <rFont val="BIZ UDゴシック"/>
            <family val="3"/>
            <charset val="128"/>
          </rPr>
          <t>特別地域加算について「有り」を選んだ場合、特別地域加算の算定事由について、該当するものをプルダウンから選択してください。
「無し」を選んだ場合は、該当なしを選んでください。</t>
        </r>
      </text>
    </comment>
    <comment ref="AC26" authorId="0" shapeId="0" xr:uid="{86C2BAFC-6384-4589-B845-6F075A993F66}">
      <text>
        <r>
          <rPr>
            <b/>
            <sz val="9"/>
            <color indexed="81"/>
            <rFont val="BIZ UDゴシック"/>
            <family val="3"/>
            <charset val="128"/>
          </rPr>
          <t>１時間当たりの利用料について、減額を行う額を入力してください。
また、『乳児等支援給付費支給額算定シート』にも、該当する欄に同額を入力してください。</t>
        </r>
      </text>
    </comment>
    <comment ref="A40" authorId="0" shapeId="0" xr:uid="{B773878D-441C-42CB-8BDB-8CACA0F8854D}">
      <text>
        <r>
          <rPr>
            <b/>
            <sz val="10"/>
            <color indexed="81"/>
            <rFont val="BIZ UDゴシック"/>
            <family val="3"/>
            <charset val="128"/>
          </rPr>
          <t>【利用状況報告書】</t>
        </r>
        <r>
          <rPr>
            <b/>
            <sz val="9"/>
            <color indexed="81"/>
            <rFont val="BIZ UDゴシック"/>
            <family val="3"/>
            <charset val="128"/>
          </rPr>
          <t xml:space="preserve">
　利用児童ごとに利用状況を入力します。
●利用頻度
　その児童が利用できる1月あたりの利用時間上限が表示されます。施設情報の「利用上限」から自動入力されます。
●年齢
　利用者の年齢区分を選択してください。年齢は、実施年度の４月１日時点の年齢です。
　利用対象となるのは、３歳未満の児童（当該利用児童の満３歳の誕生日の前々日まで）です。３歳に達する日の属する月については「２歳児クラス相当（３歳誕生月）」を選択できますので、利用日についてご注意ください。
●他施設の併用（中野区民の場合）
　利用者が複数の施設を併用している場合でも、利用時間の上限は子ども1人につき月10時間となります（対象月に利用しているすべての施設の利用時間を通算し、子ども1人につき月10時間）。
　利用者の利用時間が上限を超えた場合、中野区は上限を超えた時間について給付費を支払うことができません。複数の施設を利用している利用者については、他施設の利用状況（利用時間）について聴き取りを行うなど、ご留意ください。
　面談等で併用している利用施設を把握している場合は、施設名をご記入ください。
●認定自治体
　「乳児等支援給付認定」を行った自治体と、利用者の住所が一致していることを確認してください。認定した自治体から異なる自治体へ転入した場合は、転出元の自治体の認定資格を喪失し、転入先の自治体で新たに認定を受ける必要があります。
※利用者が中野区以外に転入した場合、中野区の認定はその前日まで有効です。
●生活困窮家庭等負担軽減加算
　生活困窮家庭等負担軽減加算の類型を選択します。いずれの類型にも該当しない場合は「該当なし」を選択します。
　類型は利用者の「乳児等支援支給認定証」でご確認いただけます。なお、中野区の認定証の記載と類型は以下の通りです。
【ア　生活保護世帯、イ　非課税世帯、ウ　低所得世帯、エ　その他要支援家庭】
●加算
　該当する類型を選択します。いずれの類型にも該当しない場合は「該当なし」を選択します。
※加算の算定には、対象となる利用者が、各加算の対象として認定を受けている必要があります。各加算の認定の有無については、利用者の「乳児等支援支給認定証」をご確認ください。</t>
        </r>
      </text>
    </comment>
    <comment ref="W44" authorId="0" shapeId="0" xr:uid="{1856AC93-C3DD-4A28-AE54-5D9ECF3774A3}">
      <text>
        <r>
          <rPr>
            <b/>
            <sz val="9"/>
            <color indexed="81"/>
            <rFont val="BIZ UDゴシック"/>
            <family val="3"/>
            <charset val="128"/>
          </rPr>
          <t>●当日キャンセル
　利用者都合により利用日当日の午前０時以降にキャンセルがあった日であって、給付の対象とする場合に「〇」を入力します。給付の対象とした時間については利用したものとみなし、当該利用者の利用可能回数、時間から減算を行ってください。また、その旨を利用者に説明してください（利用時間の上限超過を防ぐため）。
　この場合、キャンセルをした乳児等支援給付認定保護者に対して、可能な限り当日中に電話等の乳児等支援給付認定保護者の様子がわかる方法において相談援助を行い、記録を残してください。記録については、電話等をした日時、キャンセル理由、相談援助の内容等について記載してください。
※給付の対象となった時間であっても、生活困窮家庭等負担軽減加算、初回対応加算、保護者支援面談加算については、加算の対象となりません。
●利用時間帯
　２４時間表記で入力します。
※実際の利用時間ではなく、当初の利用予定時間を入力してください。当初の予定より延長して利用があった場合の当該延長時間分については、支給の対象外とします。施設ごとの定めによりお取り扱いください。
※利用日当日の午前０時以降にキャンセルがあった日であって、給付の対象とする場合には、当該キャンセルの利用予定時間を入力してください（上記「●当日キャンセル」を参照してください）。
●親子通園
　実施した日に「○」を入力します。
●初回面談（事前）・初回面談（事後）
　『初回対応加算』の対象となる面談を実施した日に「○」を入力します。なお、事後面談の備考欄には初回利用に際して事前面談を行った日時を記載してください。
　加算の適用については、実施した時間（事前面談は30分以上、事後面談は10分以上の実施が加算の要件となります）、保護者に伝達した事項等、面談内容について別シートの「面談記録シート」等に記録を残し、区が加算の確認を行う場合に記録を確認できるようにしてください。
●保護者面談
『保護者支援面談加算』の対象となる面談を実施した日に「〇」を入力します。備考欄には面談を実施した時間（30分以上の実施が加算の要件となります）を記載してください。
　加算の適用については、実施した時間、保護者に伝達した事項、保護者からの相談内容等について別シートの「面談記録シート」等に記録を残し、区が加算の確認を行う場合に記録を確認できるようにしてください</t>
        </r>
      </text>
    </comment>
    <comment ref="A79" authorId="0" shapeId="0" xr:uid="{56DE94FC-960B-42EC-A2E4-F598DFD02336}">
      <text>
        <r>
          <rPr>
            <b/>
            <sz val="10"/>
            <color indexed="81"/>
            <rFont val="BIZ UDゴシック"/>
            <family val="3"/>
            <charset val="128"/>
          </rPr>
          <t>【利用状況報告書】</t>
        </r>
        <r>
          <rPr>
            <b/>
            <sz val="9"/>
            <color indexed="81"/>
            <rFont val="BIZ UDゴシック"/>
            <family val="3"/>
            <charset val="128"/>
          </rPr>
          <t xml:space="preserve">
　利用児童ごとに利用状況を入力します。
●利用頻度
　その児童が利用できる1月あたりの利用時間上限が表示されます。施設情報の「利用上限」から自動入力されます。
●年齢
　利用者の年齢区分を選択してください。年齢は、実施年度の４月１日時点の年齢です。
　利用対象となるのは、３歳未満の児童（当該利用児童の満３歳の誕生日の前々日まで）です。３歳に達する日の属する月については「２歳児クラス相当（３歳誕生月）」を選択できますので、利用日についてご注意ください。
●他施設の併用（中野区民の場合）
　利用者が複数の施設を併用している場合でも、利用時間の上限は子ども1人につき月10時間となります（対象月に利用しているすべての施設の利用時間を通算し、子ども1人につき月10時間）。
　利用者の利用時間が上限を超えた場合、中野区は上限を超えた時間について給付費を支払うことができません。複数の施設を利用している利用者については、他施設の利用状況（利用時間）について聴き取りを行うなど、ご留意ください。
　面談等で併用している利用施設を把握している場合は、施設名をご記入ください。
●認定自治体
　「乳児等支援給付認定」を行った自治体と、利用者の住所が一致していることを確認してください。認定した自治体から異なる自治体へ転入した場合は、転出元の自治体の認定資格を喪失し、転入先の自治体で新たに認定を受ける必要があります。
※利用者が中野区以外に転入した場合、中野区の認定はその前日まで有効です。
●生活困窮家庭等負担軽減加算
　生活困窮家庭等負担軽減加算の類型を選択します。いずれの類型にも該当しない場合は「該当なし」を選択します。
　類型は利用者の「乳児等支援支給認定証」でご確認いただけます。なお、中野区の認定証の記載と類型は以下の通りです。
【ア　生活保護世帯、イ　非課税世帯、ウ　低所得世帯、エ　その他要支援家庭】
●加算
　該当する類型を選択します。いずれの類型にも該当しない場合は「該当なし」を選択します。
※加算の算定には、対象となる利用者が、各加算の対象として認定を受けている必要があります。各加算の認定の有無については、利用者の「乳児等支援支給認定証」をご確認ください。</t>
        </r>
      </text>
    </comment>
    <comment ref="W83" authorId="0" shapeId="0" xr:uid="{AF333636-82E2-4278-BA89-E58D453E3F91}">
      <text>
        <r>
          <rPr>
            <b/>
            <sz val="9"/>
            <color indexed="81"/>
            <rFont val="BIZ UDゴシック"/>
            <family val="3"/>
            <charset val="128"/>
          </rPr>
          <t>●当日キャンセル
　利用者都合により利用日当日の午前０時以降にキャンセルがあった日であって、給付の対象とする場合に「〇」を入力します。給付の対象とした時間については利用したものとみなし、当該利用者の利用可能回数、時間から減算を行ってください。また、その旨を利用者に説明してください（利用時間の上限超過を防ぐため）。
　この場合、キャンセルをした乳児等支援給付認定保護者に対して、可能な限り当日中に電話等の乳児等支援給付認定保護者の様子がわかる方法において相談援助を行い、記録を残してください。記録については、電話等をした日時、キャンセル理由、相談援助の内容等について記載してください。
※給付の対象となった時間であっても、生活困窮家庭等負担軽減加算、初回対応加算、保護者支援面談加算については、加算の対象となりません。
●利用時間帯
　２４時間表記で入力します。
※実際の利用時間ではなく、当初の利用予定時間を入力してください。当初の予定より延長して利用があった場合の当該延長時間分については、支給の対象外とします。施設ごとの定めによりお取り扱いください。
※利用日当日の午前０時以降にキャンセルがあった日であって、給付の対象とする場合には、当該キャンセルの利用予定時間を入力してください（上記「●当日キャンセル」を参照してください）。
●親子通園
　実施した日に「○」を入力します。
●初回面談（事前）・初回面談（事後）
　『初回対応加算』の対象となる面談を実施した日に「○」を入力します。なお、事後面談の備考欄には初回利用に際して事前面談を行った日時を記載してください。
　加算の適用については、実施した時間（事前面談は30分以上、事後面談は10分以上の実施が加算の要件となります）、保護者に伝達した事項等、面談内容について別シートの「面談記録シート」等に記録を残し、区が加算の確認を行う場合に記録を確認できるようにしてください。
●保護者面談
『保護者支援面談加算』の対象となる面談を実施した日に「〇」を入力します。備考欄には面談を実施した時間（30分以上の実施が加算の要件となります）を記載してください。
　加算の適用については、実施した時間、保護者に伝達した事項、保護者からの相談内容等について別シートの「面談記録シート」等に記録を残し、区が加算の確認を行う場合に記録を確認できるようにしてください</t>
        </r>
      </text>
    </comment>
    <comment ref="A118" authorId="0" shapeId="0" xr:uid="{0F2FDE41-1470-435B-BD40-8276B234E5AF}">
      <text>
        <r>
          <rPr>
            <b/>
            <sz val="10"/>
            <color indexed="81"/>
            <rFont val="BIZ UDゴシック"/>
            <family val="3"/>
            <charset val="128"/>
          </rPr>
          <t>【利用状況報告書】</t>
        </r>
        <r>
          <rPr>
            <b/>
            <sz val="9"/>
            <color indexed="81"/>
            <rFont val="BIZ UDゴシック"/>
            <family val="3"/>
            <charset val="128"/>
          </rPr>
          <t xml:space="preserve">
　利用児童ごとに利用状況を入力します。
●利用頻度
　その児童が利用できる1月あたりの利用時間上限が表示されます。施設情報の「利用上限」から自動入力されます。
●年齢
　利用者の年齢区分を選択してください。年齢は、実施年度の４月１日時点の年齢です。
　利用対象となるのは、３歳未満の児童（当該利用児童の満３歳の誕生日の前々日まで）です。３歳に達する日の属する月については「２歳児クラス相当（３歳誕生月）」を選択できますので、利用日についてご注意ください。
●他施設の併用（中野区民の場合）
　利用者が複数の施設を併用している場合でも、利用時間の上限は子ども1人につき月10時間となります（対象月に利用しているすべての施設の利用時間を通算し、子ども1人につき月10時間）。
　利用者の利用時間が上限を超えた場合、中野区は上限を超えた時間について給付費を支払うことができません。複数の施設を利用している利用者については、他施設の利用状況（利用時間）について聴き取りを行うなど、ご留意ください。
　面談等で併用している利用施設を把握している場合は、施設名をご記入ください。
●認定自治体
　「乳児等支援給付認定」を行った自治体と、利用者の住所が一致していることを確認してください。認定した自治体から異なる自治体へ転入した場合は、転出元の自治体の認定資格を喪失し、転入先の自治体で新たに認定を受ける必要があります。
※利用者が中野区以外に転入した場合、中野区の認定はその前日まで有効です。
●生活困窮家庭等負担軽減加算
　生活困窮家庭等負担軽減加算の類型を選択します。いずれの類型にも該当しない場合は「該当なし」を選択します。
　類型は利用者の「乳児等支援支給認定証」でご確認いただけます。なお、中野区の認定証の記載と類型は以下の通りです。
【ア　生活保護世帯、イ　非課税世帯、ウ　低所得世帯、エ　その他要支援家庭】
●加算
　該当する類型を選択します。いずれの類型にも該当しない場合は「該当なし」を選択します。
※加算の算定には、対象となる利用者が、各加算の対象として認定を受けている必要があります。各加算の認定の有無については、利用者の「乳児等支援支給認定証」をご確認ください。</t>
        </r>
      </text>
    </comment>
    <comment ref="W122" authorId="0" shapeId="0" xr:uid="{C0CC6D1B-B22A-460A-A13D-4BB0B06A363A}">
      <text>
        <r>
          <rPr>
            <b/>
            <sz val="9"/>
            <color indexed="81"/>
            <rFont val="BIZ UDゴシック"/>
            <family val="3"/>
            <charset val="128"/>
          </rPr>
          <t>●当日キャンセル
　利用者都合により利用日当日の午前０時以降にキャンセルがあった日であって、給付の対象とする場合に「〇」を入力します。給付の対象とした時間については利用したものとみなし、当該利用者の利用可能回数、時間から減算を行ってください。また、その旨を利用者に説明してください（利用時間の上限超過を防ぐため）。
　この場合、キャンセルをした乳児等支援給付認定保護者に対して、可能な限り当日中に電話等の乳児等支援給付認定保護者の様子がわかる方法において相談援助を行い、記録を残してください。記録については、電話等をした日時、キャンセル理由、相談援助の内容等について記載してください。
※給付の対象となった時間であっても、生活困窮家庭等負担軽減加算、初回対応加算、保護者支援面談加算については、加算の対象となりません。
●利用時間帯
　２４時間表記で入力します。
※実際の利用時間ではなく、当初の利用予定時間を入力してください。当初の予定より延長して利用があった場合の当該延長時間分については、支給の対象外とします。施設ごとの定めによりお取り扱いください。
※利用日当日の午前０時以降にキャンセルがあった日であって、給付の対象とする場合には、当該キャンセルの利用予定時間を入力してください（上記「●当日キャンセル」を参照してください）。
●親子通園
　実施した日に「○」を入力します。
●初回面談（事前）・初回面談（事後）
　『初回対応加算』の対象となる面談を実施した日に「○」を入力します。なお、事後面談の備考欄には初回利用に際して事前面談を行った日時を記載してください。
　加算の適用については、実施した時間（事前面談は30分以上、事後面談は10分以上の実施が加算の要件となります）、保護者に伝達した事項等、面談内容について別シートの「面談記録シート」等に記録を残し、区が加算の確認を行う場合に記録を確認できるようにしてください。
●保護者面談
『保護者支援面談加算』の対象となる面談を実施した日に「〇」を入力します。備考欄には面談を実施した時間（30分以上の実施が加算の要件となります）を記載してください。
　加算の適用については、実施した時間、保護者に伝達した事項、保護者からの相談内容等について別シートの「面談記録シート」等に記録を残し、区が加算の確認を行う場合に記録を確認できるようにしてください</t>
        </r>
      </text>
    </comment>
    <comment ref="A157" authorId="0" shapeId="0" xr:uid="{9CDEA7D5-F003-48C1-8DCB-5A98F8B9C64C}">
      <text>
        <r>
          <rPr>
            <b/>
            <sz val="10"/>
            <color indexed="81"/>
            <rFont val="BIZ UDゴシック"/>
            <family val="3"/>
            <charset val="128"/>
          </rPr>
          <t>【利用状況報告書】</t>
        </r>
        <r>
          <rPr>
            <b/>
            <sz val="9"/>
            <color indexed="81"/>
            <rFont val="BIZ UDゴシック"/>
            <family val="3"/>
            <charset val="128"/>
          </rPr>
          <t xml:space="preserve">
　利用児童ごとに利用状況を入力します。
●利用頻度
　その児童が利用できる1月あたりの利用時間上限が表示されます。施設情報の「利用上限」から自動入力されます。
●年齢
　利用者の年齢区分を選択してください。年齢は、実施年度の４月１日時点の年齢です。
　利用対象となるのは、３歳未満の児童（当該利用児童の満３歳の誕生日の前々日まで）です。３歳に達する日の属する月については「２歳児クラス相当（３歳誕生月）」を選択できますので、利用日についてご注意ください。
●他施設の併用（中野区民の場合）
　利用者が複数の施設を併用している場合でも、利用時間の上限は子ども1人につき月10時間となります（対象月に利用しているすべての施設の利用時間を通算し、子ども1人につき月10時間）。
　利用者の利用時間が上限を超えた場合、中野区は上限を超えた時間について給付費を支払うことができません。複数の施設を利用している利用者については、他施設の利用状況（利用時間）について聴き取りを行うなど、ご留意ください。
　面談等で併用している利用施設を把握している場合は、施設名をご記入ください。
●認定自治体
　「乳児等支援給付認定」を行った自治体と、利用者の住所が一致していることを確認してください。認定した自治体から異なる自治体へ転入した場合は、転出元の自治体の認定資格を喪失し、転入先の自治体で新たに認定を受ける必要があります。
※利用者が中野区以外に転入した場合、中野区の認定はその前日まで有効です。
●生活困窮家庭等負担軽減加算
　生活困窮家庭等負担軽減加算の類型を選択します。いずれの類型にも該当しない場合は「該当なし」を選択します。
　類型は利用者の「乳児等支援支給認定証」でご確認いただけます。なお、中野区の認定証の記載と類型は以下の通りです。
【ア　生活保護世帯、イ　非課税世帯、ウ　低所得世帯、エ　その他要支援家庭】
●加算
　該当する類型を選択します。いずれの類型にも該当しない場合は「該当なし」を選択します。
※加算の算定には、対象となる利用者が、各加算の対象として認定を受けている必要があります。各加算の認定の有無については、利用者の「乳児等支援支給認定証」をご確認ください。</t>
        </r>
      </text>
    </comment>
    <comment ref="W161" authorId="0" shapeId="0" xr:uid="{9C2515B3-706D-4131-8A3F-B134C3AA283C}">
      <text>
        <r>
          <rPr>
            <b/>
            <sz val="9"/>
            <color indexed="81"/>
            <rFont val="BIZ UDゴシック"/>
            <family val="3"/>
            <charset val="128"/>
          </rPr>
          <t>●当日キャンセル
　利用者都合により利用日当日の午前０時以降にキャンセルがあった日であって、給付の対象とする場合に「〇」を入力します。給付の対象とした時間については利用したものとみなし、当該利用者の利用可能回数、時間から減算を行ってください。また、その旨を利用者に説明してください（利用時間の上限超過を防ぐため）。
　この場合、キャンセルをした乳児等支援給付認定保護者に対して、可能な限り当日中に電話等の乳児等支援給付認定保護者の様子がわかる方法において相談援助を行い、記録を残してください。記録については、電話等をした日時、キャンセル理由、相談援助の内容等について記載してください。
※給付の対象となった時間であっても、生活困窮家庭等負担軽減加算、初回対応加算、保護者支援面談加算については、加算の対象となりません。
●利用時間帯
　２４時間表記で入力します。
※実際の利用時間ではなく、当初の利用予定時間を入力してください。当初の予定より延長して利用があった場合の当該延長時間分については、支給の対象外とします。施設ごとの定めによりお取り扱いください。
※利用日当日の午前０時以降にキャンセルがあった日であって、給付の対象とする場合には、当該キャンセルの利用予定時間を入力してください（上記「●当日キャンセル」を参照してください）。
●親子通園
　実施した日に「○」を入力します。
●初回面談（事前）・初回面談（事後）
　『初回対応加算』の対象となる面談を実施した日に「○」を入力します。なお、事後面談の備考欄には初回利用に際して事前面談を行った日時を記載してください。
　加算の適用については、実施した時間（事前面談は30分以上、事後面談は10分以上の実施が加算の要件となります）、保護者に伝達した事項等、面談内容について別シートの「面談記録シート」等に記録を残し、区が加算の確認を行う場合に記録を確認できるようにしてください。
●保護者面談
『保護者支援面談加算』の対象となる面談を実施した日に「〇」を入力します。備考欄には面談を実施した時間（30分以上の実施が加算の要件となります）を記載してください。
　加算の適用については、実施した時間、保護者に伝達した事項、保護者からの相談内容等について別シートの「面談記録シート」等に記録を残し、区が加算の確認を行う場合に記録を確認できるようにしてください</t>
        </r>
      </text>
    </comment>
    <comment ref="A196" authorId="0" shapeId="0" xr:uid="{E2985F02-556B-4AE2-B39A-02C95BAAA00B}">
      <text>
        <r>
          <rPr>
            <b/>
            <sz val="10"/>
            <color indexed="81"/>
            <rFont val="BIZ UDゴシック"/>
            <family val="3"/>
            <charset val="128"/>
          </rPr>
          <t>【利用状況報告書】</t>
        </r>
        <r>
          <rPr>
            <b/>
            <sz val="9"/>
            <color indexed="81"/>
            <rFont val="BIZ UDゴシック"/>
            <family val="3"/>
            <charset val="128"/>
          </rPr>
          <t xml:space="preserve">
　利用児童ごとに利用状況を入力します。
●利用頻度
　その児童が利用できる1月あたりの利用時間上限が表示されます。施設情報の「利用上限」から自動入力されます。
●年齢
　利用者の年齢区分を選択してください。年齢は、実施年度の４月１日時点の年齢です。
　利用対象となるのは、３歳未満の児童（当該利用児童の満３歳の誕生日の前々日まで）です。３歳に達する日の属する月については「２歳児クラス相当（３歳誕生月）」を選択できますので、利用日についてご注意ください。
●他施設の併用（中野区民の場合）
　利用者が複数の施設を併用している場合でも、利用時間の上限は子ども1人につき月10時間となります（対象月に利用しているすべての施設の利用時間を通算し、子ども1人につき月10時間）。
　利用者の利用時間が上限を超えた場合、中野区は上限を超えた時間について給付費を支払うことができません。複数の施設を利用している利用者については、他施設の利用状況（利用時間）について聴き取りを行うなど、ご留意ください。
　面談等で併用している利用施設を把握している場合は、施設名をご記入ください。
●認定自治体
　「乳児等支援給付認定」を行った自治体と、利用者の住所が一致していることを確認してください。認定した自治体から異なる自治体へ転入した場合は、転出元の自治体の認定資格を喪失し、転入先の自治体で新たに認定を受ける必要があります。
※利用者が中野区以外に転入した場合、中野区の認定はその前日まで有効です。
●生活困窮家庭等負担軽減加算
　生活困窮家庭等負担軽減加算の類型を選択します。いずれの類型にも該当しない場合は「該当なし」を選択します。
　類型は利用者の「乳児等支援支給認定証」でご確認いただけます。なお、中野区の認定証の記載と類型は以下の通りです。
【ア　生活保護世帯、イ　非課税世帯、ウ　低所得世帯、エ　その他要支援家庭】
●加算
　該当する類型を選択します。いずれの類型にも該当しない場合は「該当なし」を選択します。
※加算の算定には、対象となる利用者が、各加算の対象として認定を受けている必要があります。各加算の認定の有無については、利用者の「乳児等支援支給認定証」をご確認ください。</t>
        </r>
      </text>
    </comment>
    <comment ref="W200" authorId="0" shapeId="0" xr:uid="{AF82941A-7AC4-4B27-B561-8DF800F54BD2}">
      <text>
        <r>
          <rPr>
            <b/>
            <sz val="9"/>
            <color indexed="81"/>
            <rFont val="BIZ UDゴシック"/>
            <family val="3"/>
            <charset val="128"/>
          </rPr>
          <t>●当日キャンセル
　利用者都合により利用日当日の午前０時以降にキャンセルがあった日であって、給付の対象とする場合に「〇」を入力します。給付の対象とした時間については利用したものとみなし、当該利用者の利用可能回数、時間から減算を行ってください。また、その旨を利用者に説明してください（利用時間の上限超過を防ぐため）。
　この場合、キャンセルをした乳児等支援給付認定保護者に対して、可能な限り当日中に電話等の乳児等支援給付認定保護者の様子がわかる方法において相談援助を行い、記録を残してください。記録については、電話等をした日時、キャンセル理由、相談援助の内容等について記載してください。
※給付の対象となった時間であっても、生活困窮家庭等負担軽減加算、初回対応加算、保護者支援面談加算については、加算の対象となりません。
●利用時間帯
　２４時間表記で入力します。
※実際の利用時間ではなく、当初の利用予定時間を入力してください。当初の予定より延長して利用があった場合の当該延長時間分については、支給の対象外とします。施設ごとの定めによりお取り扱いください。
※利用日当日の午前０時以降にキャンセルがあった日であって、給付の対象とする場合には、当該キャンセルの利用予定時間を入力してください（上記「●当日キャンセル」を参照してください）。
●親子通園
　実施した日に「○」を入力します。
●初回面談（事前）・初回面談（事後）
　『初回対応加算』の対象となる面談を実施した日に「○」を入力します。なお、事後面談の備考欄には初回利用に際して事前面談を行った日時を記載してください。
　加算の適用については、実施した時間（事前面談は30分以上、事後面談は10分以上の実施が加算の要件となります）、保護者に伝達した事項等、面談内容について別シートの「面談記録シート」等に記録を残し、区が加算の確認を行う場合に記録を確認できるようにしてください。
●保護者面談
『保護者支援面談加算』の対象となる面談を実施した日に「〇」を入力します。備考欄には面談を実施した時間（30分以上の実施が加算の要件となります）を記載してください。
　加算の適用については、実施した時間、保護者に伝達した事項、保護者からの相談内容等について別シートの「面談記録シート」等に記録を残し、区が加算の確認を行う場合に記録を確認できるようにしてください</t>
        </r>
      </text>
    </comment>
    <comment ref="A235" authorId="0" shapeId="0" xr:uid="{64B81771-FE6E-45D8-8453-AFEE1675D23C}">
      <text>
        <r>
          <rPr>
            <b/>
            <sz val="10"/>
            <color indexed="81"/>
            <rFont val="BIZ UDゴシック"/>
            <family val="3"/>
            <charset val="128"/>
          </rPr>
          <t>【利用状況報告書】</t>
        </r>
        <r>
          <rPr>
            <b/>
            <sz val="9"/>
            <color indexed="81"/>
            <rFont val="BIZ UDゴシック"/>
            <family val="3"/>
            <charset val="128"/>
          </rPr>
          <t xml:space="preserve">
　利用児童ごとに利用状況を入力します。
●利用頻度
　その児童が利用できる1月あたりの利用時間上限が表示されます。施設情報の「利用上限」から自動入力されます。
●年齢
　利用者の年齢区分を選択してください。年齢は、実施年度の４月１日時点の年齢です。
　利用対象となるのは、３歳未満の児童（当該利用児童の満３歳の誕生日の前々日まで）です。３歳に達する日の属する月については「２歳児クラス相当（３歳誕生月）」を選択できますので、利用日についてご注意ください。
●他施設の併用（中野区民の場合）
　利用者が複数の施設を併用している場合でも、利用時間の上限は子ども1人につき月10時間となります（対象月に利用しているすべての施設の利用時間を通算し、子ども1人につき月10時間）。
　利用者の利用時間が上限を超えた場合、中野区は上限を超えた時間について給付費を支払うことができません。複数の施設を利用している利用者については、他施設の利用状況（利用時間）について聴き取りを行うなど、ご留意ください。
　面談等で併用している利用施設を把握している場合は、施設名をご記入ください。
●認定自治体
　「乳児等支援給付認定」を行った自治体と、利用者の住所が一致していることを確認してください。認定した自治体から異なる自治体へ転入した場合は、転出元の自治体の認定資格を喪失し、転入先の自治体で新たに認定を受ける必要があります。
※利用者が中野区以外に転入した場合、中野区の認定はその前日まで有効です。
●生活困窮家庭等負担軽減加算
　生活困窮家庭等負担軽減加算の類型を選択します。いずれの類型にも該当しない場合は「該当なし」を選択します。
　類型は利用者の「乳児等支援支給認定証」でご確認いただけます。なお、中野区の認定証の記載と類型は以下の通りです。
【ア　生活保護世帯、イ　非課税世帯、ウ　低所得世帯、エ　その他要支援家庭】
●加算
　該当する類型を選択します。いずれの類型にも該当しない場合は「該当なし」を選択します。
※加算の算定には、対象となる利用者が、各加算の対象として認定を受けている必要があります。各加算の認定の有無については、利用者の「乳児等支援支給認定証」をご確認ください。</t>
        </r>
      </text>
    </comment>
    <comment ref="W239" authorId="0" shapeId="0" xr:uid="{D31CE8AB-7E75-42EE-B48F-F26239936E53}">
      <text>
        <r>
          <rPr>
            <b/>
            <sz val="9"/>
            <color indexed="81"/>
            <rFont val="BIZ UDゴシック"/>
            <family val="3"/>
            <charset val="128"/>
          </rPr>
          <t>●当日キャンセル
　利用者都合により利用日当日の午前０時以降にキャンセルがあった日であって、給付の対象とする場合に「〇」を入力します。給付の対象とした時間については利用したものとみなし、当該利用者の利用可能回数、時間から減算を行ってください。また、その旨を利用者に説明してください（利用時間の上限超過を防ぐため）。
　この場合、キャンセルをした乳児等支援給付認定保護者に対して、可能な限り当日中に電話等の乳児等支援給付認定保護者の様子がわかる方法において相談援助を行い、記録を残してください。記録については、電話等をした日時、キャンセル理由、相談援助の内容等について記載してください。
※給付の対象となった時間であっても、生活困窮家庭等負担軽減加算、初回対応加算、保護者支援面談加算については、加算の対象となりません。
●利用時間帯
　２４時間表記で入力します。
※実際の利用時間ではなく、当初の利用予定時間を入力してください。当初の予定より延長して利用があった場合の当該延長時間分については、支給の対象外とします。施設ごとの定めによりお取り扱いください。
※利用日当日の午前０時以降にキャンセルがあった日であって、給付の対象とする場合には、当該キャンセルの利用予定時間を入力してください（上記「●当日キャンセル」を参照してください）。
●親子通園
　実施した日に「○」を入力します。
●初回面談（事前）・初回面談（事後）
　『初回対応加算』の対象となる面談を実施した日に「○」を入力します。なお、事後面談の備考欄には初回利用に際して事前面談を行った日時を記載してください。
　加算の適用については、実施した時間（事前面談は30分以上、事後面談は10分以上の実施が加算の要件となります）、保護者に伝達した事項等、面談内容について別シートの「面談記録シート」等に記録を残し、区が加算の確認を行う場合に記録を確認できるようにしてください。
●保護者面談
『保護者支援面談加算』の対象となる面談を実施した日に「〇」を入力します。備考欄には面談を実施した時間（30分以上の実施が加算の要件となります）を記載してください。
　加算の適用については、実施した時間、保護者に伝達した事項、保護者からの相談内容等について別シートの「面談記録シート」等に記録を残し、区が加算の確認を行う場合に記録を確認できるようにしてください</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C2" authorId="0" shapeId="0" xr:uid="{C20348F9-2DBF-4AD8-B4A2-CF42D25423A0}">
      <text>
        <r>
          <rPr>
            <b/>
            <sz val="9"/>
            <color indexed="81"/>
            <rFont val="BIZ UDゴシック"/>
            <family val="3"/>
            <charset val="128"/>
          </rPr>
          <t>【共通事項】
背景色がピンク色となっている項目について、必要な事項を入力します。
※備考欄は必要に応じて自由記述をしてください。
※各項目に存在する集計欄は自動計算されます。</t>
        </r>
      </text>
    </comment>
    <comment ref="AC4" authorId="0" shapeId="0" xr:uid="{D76C8C25-5220-432D-A8E8-7496F3A6D9FD}">
      <text>
        <r>
          <rPr>
            <b/>
            <sz val="9"/>
            <color indexed="81"/>
            <rFont val="BIZ UDゴシック"/>
            <family val="3"/>
            <charset val="128"/>
          </rPr>
          <t>対象月の最終開設日、もしくは当該月の最終日を入力してください。</t>
        </r>
      </text>
    </comment>
    <comment ref="E7" authorId="0" shapeId="0" xr:uid="{FA0B83A1-A651-478F-BD38-1A0B3F221185}">
      <text>
        <r>
          <rPr>
            <b/>
            <sz val="9"/>
            <color indexed="81"/>
            <rFont val="BIZ UDゴシック"/>
            <family val="3"/>
            <charset val="128"/>
          </rPr>
          <t>対象は建物のみです。土地は含みません。</t>
        </r>
      </text>
    </comment>
    <comment ref="E8" authorId="0" shapeId="0" xr:uid="{99A5536B-3C7F-40DC-AE17-290454CF0A00}">
      <text>
        <r>
          <rPr>
            <b/>
            <sz val="9"/>
            <color indexed="81"/>
            <rFont val="BIZ UDゴシック"/>
            <family val="3"/>
            <charset val="128"/>
          </rPr>
          <t>対象は建物のみです。土地は含みません。</t>
        </r>
      </text>
    </comment>
    <comment ref="AC12" authorId="0" shapeId="0" xr:uid="{DDDB19D4-0667-4540-96A5-A234560B3A9D}">
      <text>
        <r>
          <rPr>
            <b/>
            <sz val="9"/>
            <color indexed="81"/>
            <rFont val="BIZ UDゴシック"/>
            <family val="3"/>
            <charset val="128"/>
          </rPr>
          <t>利用者の受入れを行っている年齢に、利用時間上限を入力してください。
「１０」以上の数値を入力することはできません。</t>
        </r>
      </text>
    </comment>
    <comment ref="AC24" authorId="0" shapeId="0" xr:uid="{5AC185F7-446E-483C-9D25-1095528F9D26}">
      <text>
        <r>
          <rPr>
            <b/>
            <sz val="9"/>
            <color indexed="81"/>
            <rFont val="BIZ UDゴシック"/>
            <family val="3"/>
            <charset val="128"/>
          </rPr>
          <t>特別地域加算について「有り」を選んだ場合、特別地域加算の算定事由について、該当するものをプルダウンから選択してください。
「無し」を選んだ場合は、該当なしを選んでください。</t>
        </r>
      </text>
    </comment>
    <comment ref="AC26" authorId="0" shapeId="0" xr:uid="{63D1C19A-0608-48BF-AF8E-025C51072D49}">
      <text>
        <r>
          <rPr>
            <b/>
            <sz val="9"/>
            <color indexed="81"/>
            <rFont val="BIZ UDゴシック"/>
            <family val="3"/>
            <charset val="128"/>
          </rPr>
          <t>１時間当たりの利用料について、減額を行う額を入力してください。
また、『乳児等支援給付費支給額算定シート』にも、該当する欄に同額を入力してください。</t>
        </r>
      </text>
    </comment>
    <comment ref="A40" authorId="0" shapeId="0" xr:uid="{74D09AE5-2966-41A0-A72C-D83C0DC937F4}">
      <text>
        <r>
          <rPr>
            <b/>
            <sz val="10"/>
            <color indexed="81"/>
            <rFont val="BIZ UDゴシック"/>
            <family val="3"/>
            <charset val="128"/>
          </rPr>
          <t>【利用状況報告書】</t>
        </r>
        <r>
          <rPr>
            <b/>
            <sz val="9"/>
            <color indexed="81"/>
            <rFont val="BIZ UDゴシック"/>
            <family val="3"/>
            <charset val="128"/>
          </rPr>
          <t xml:space="preserve">
　利用児童ごとに利用状況を入力します。
●利用頻度
　その児童が利用できる1月あたりの利用時間上限が表示されます。施設情報の「利用上限」から自動入力されます。
●年齢
　利用者の年齢区分を選択してください。年齢は、実施年度の４月１日時点の年齢です。
　利用対象となるのは、３歳未満の児童（当該利用児童の満３歳の誕生日の前々日まで）です。３歳に達する日の属する月については「２歳児クラス相当（３歳誕生月）」を選択できますので、利用日についてご注意ください。
●他施設の併用（中野区民の場合）
　利用者が複数の施設を併用している場合でも、利用時間の上限は子ども1人につき月10時間となります（対象月に利用しているすべての施設の利用時間を通算し、子ども1人につき月10時間）。
　利用者の利用時間が上限を超えた場合、中野区は上限を超えた時間について給付費を支払うことができません。複数の施設を利用している利用者については、他施設の利用状況（利用時間）について聴き取りを行うなど、ご留意ください。
　面談等で併用している利用施設を把握している場合は、施設名をご記入ください。
●認定自治体
　「乳児等支援給付認定」を行った自治体と、利用者の住所が一致していることを確認してください。認定した自治体から異なる自治体へ転入した場合は、転出元の自治体の認定資格を喪失し、転入先の自治体で新たに認定を受ける必要があります。
※利用者が中野区以外に転入した場合、中野区の認定はその前日まで有効です。
●生活困窮家庭等負担軽減加算
　生活困窮家庭等負担軽減加算の類型を選択します。いずれの類型にも該当しない場合は「該当なし」を選択します。
　類型は利用者の「乳児等支援支給認定証」でご確認いただけます。なお、中野区の認定証の記載と類型は以下の通りです。
【ア　生活保護世帯、イ　非課税世帯、ウ　低所得世帯、エ　その他要支援家庭】
●加算
　該当する類型を選択します。いずれの類型にも該当しない場合は「該当なし」を選択します。
※加算の算定には、対象となる利用者が、各加算の対象として認定を受けている必要があります。各加算の認定の有無については、利用者の「乳児等支援支給認定証」をご確認ください。</t>
        </r>
      </text>
    </comment>
    <comment ref="W44" authorId="0" shapeId="0" xr:uid="{F7314807-CA9E-467D-BA97-9BAE60230424}">
      <text>
        <r>
          <rPr>
            <b/>
            <sz val="9"/>
            <color indexed="81"/>
            <rFont val="BIZ UDゴシック"/>
            <family val="3"/>
            <charset val="128"/>
          </rPr>
          <t>●当日キャンセル
　利用者都合により利用日当日の午前０時以降にキャンセルがあった日であって、給付の対象とする場合に「〇」を入力します。給付の対象とした時間については利用したものとみなし、当該利用者の利用可能回数、時間から減算を行ってください。また、その旨を利用者に説明してください（利用時間の上限超過を防ぐため）。
　この場合、キャンセルをした乳児等支援給付認定保護者に対して、可能な限り当日中に電話等の乳児等支援給付認定保護者の様子がわかる方法において相談援助を行い、記録を残してください。記録については、電話等をした日時、キャンセル理由、相談援助の内容等について記載してください。
※給付の対象となった時間であっても、生活困窮家庭等負担軽減加算、初回対応加算、保護者支援面談加算については、加算の対象となりません。
●利用時間帯
　２４時間表記で入力します。
※実際の利用時間ではなく、当初の利用予定時間を入力してください。当初の予定より延長して利用があった場合の当該延長時間分については、支給の対象外とします。施設ごとの定めによりお取り扱いください。
※利用日当日の午前０時以降にキャンセルがあった日であって、給付の対象とする場合には、当該キャンセルの利用予定時間を入力してください（上記「●当日キャンセル」を参照してください）。
●親子通園
　実施した日に「○」を入力します。
●初回面談（事前）・初回面談（事後）
　『初回対応加算』の対象となる面談を実施した日に「○」を入力します。なお、事後面談の備考欄には初回利用に際して事前面談を行った日時を記載してください。
　加算の適用については、実施した時間（事前面談は30分以上、事後面談は10分以上の実施が加算の要件となります）、保護者に伝達した事項等、面談内容について別シートの「面談記録シート」等に記録を残し、区が加算の確認を行う場合に記録を確認できるようにしてください。
●保護者面談
『保護者支援面談加算』の対象となる面談を実施した日に「〇」を入力します。備考欄には面談を実施した時間（30分以上の実施が加算の要件となります）を記載してください。
　加算の適用については、実施した時間、保護者に伝達した事項、保護者からの相談内容等について別シートの「面談記録シート」等に記録を残し、区が加算の確認を行う場合に記録を確認できるようにしてください</t>
        </r>
      </text>
    </comment>
    <comment ref="A79" authorId="0" shapeId="0" xr:uid="{38ECB4DE-807C-4498-A35C-234D61C75A55}">
      <text>
        <r>
          <rPr>
            <b/>
            <sz val="10"/>
            <color indexed="81"/>
            <rFont val="BIZ UDゴシック"/>
            <family val="3"/>
            <charset val="128"/>
          </rPr>
          <t>【利用状況報告書】</t>
        </r>
        <r>
          <rPr>
            <b/>
            <sz val="9"/>
            <color indexed="81"/>
            <rFont val="BIZ UDゴシック"/>
            <family val="3"/>
            <charset val="128"/>
          </rPr>
          <t xml:space="preserve">
　利用児童ごとに利用状況を入力します。
●利用頻度
　その児童が利用できる1月あたりの利用時間上限が表示されます。施設情報の「利用上限」から自動入力されます。
●年齢
　利用者の年齢区分を選択してください。年齢は、実施年度の４月１日時点の年齢です。
　利用対象となるのは、３歳未満の児童（当該利用児童の満３歳の誕生日の前々日まで）です。３歳に達する日の属する月については「２歳児クラス相当（３歳誕生月）」を選択できますので、利用日についてご注意ください。
●他施設の併用（中野区民の場合）
　利用者が複数の施設を併用している場合でも、利用時間の上限は子ども1人につき月10時間となります（対象月に利用しているすべての施設の利用時間を通算し、子ども1人につき月10時間）。
　利用者の利用時間が上限を超えた場合、中野区は上限を超えた時間について給付費を支払うことができません。複数の施設を利用している利用者については、他施設の利用状況（利用時間）について聴き取りを行うなど、ご留意ください。
　面談等で併用している利用施設を把握している場合は、施設名をご記入ください。
●認定自治体
　「乳児等支援給付認定」を行った自治体と、利用者の住所が一致していることを確認してください。認定した自治体から異なる自治体へ転入した場合は、転出元の自治体の認定資格を喪失し、転入先の自治体で新たに認定を受ける必要があります。
※利用者が中野区以外に転入した場合、中野区の認定はその前日まで有効です。
●生活困窮家庭等負担軽減加算
　生活困窮家庭等負担軽減加算の類型を選択します。いずれの類型にも該当しない場合は「該当なし」を選択します。
　類型は利用者の「乳児等支援支給認定証」でご確認いただけます。なお、中野区の認定証の記載と類型は以下の通りです。
【ア　生活保護世帯、イ　非課税世帯、ウ　低所得世帯、エ　その他要支援家庭】
●加算
　該当する類型を選択します。いずれの類型にも該当しない場合は「該当なし」を選択します。
※加算の算定には、対象となる利用者が、各加算の対象として認定を受けている必要があります。各加算の認定の有無については、利用者の「乳児等支援支給認定証」をご確認ください。</t>
        </r>
      </text>
    </comment>
    <comment ref="W83" authorId="0" shapeId="0" xr:uid="{6A4644DF-965B-4ABF-96BA-5ECA08ADFE66}">
      <text>
        <r>
          <rPr>
            <b/>
            <sz val="9"/>
            <color indexed="81"/>
            <rFont val="BIZ UDゴシック"/>
            <family val="3"/>
            <charset val="128"/>
          </rPr>
          <t>●当日キャンセル
　利用者都合により利用日当日の午前０時以降にキャンセルがあった日であって、給付の対象とする場合に「〇」を入力します。給付の対象とした時間については利用したものとみなし、当該利用者の利用可能回数、時間から減算を行ってください。また、その旨を利用者に説明してください（利用時間の上限超過を防ぐため）。
　この場合、キャンセルをした乳児等支援給付認定保護者に対して、可能な限り当日中に電話等の乳児等支援給付認定保護者の様子がわかる方法において相談援助を行い、記録を残してください。記録については、電話等をした日時、キャンセル理由、相談援助の内容等について記載してください。
※給付の対象となった時間であっても、生活困窮家庭等負担軽減加算、初回対応加算、保護者支援面談加算については、加算の対象となりません。
●利用時間帯
　２４時間表記で入力します。
※実際の利用時間ではなく、当初の利用予定時間を入力してください。当初の予定より延長して利用があった場合の当該延長時間分については、支給の対象外とします。施設ごとの定めによりお取り扱いください。
※利用日当日の午前０時以降にキャンセルがあった日であって、給付の対象とする場合には、当該キャンセルの利用予定時間を入力してください（上記「●当日キャンセル」を参照してください）。
●親子通園
　実施した日に「○」を入力します。
●初回面談（事前）・初回面談（事後）
　『初回対応加算』の対象となる面談を実施した日に「○」を入力します。なお、事後面談の備考欄には初回利用に際して事前面談を行った日時を記載してください。
　加算の適用については、実施した時間（事前面談は30分以上、事後面談は10分以上の実施が加算の要件となります）、保護者に伝達した事項等、面談内容について別シートの「面談記録シート」等に記録を残し、区が加算の確認を行う場合に記録を確認できるようにしてください。
●保護者面談
『保護者支援面談加算』の対象となる面談を実施した日に「〇」を入力します。備考欄には面談を実施した時間（30分以上の実施が加算の要件となります）を記載してください。
　加算の適用については、実施した時間、保護者に伝達した事項、保護者からの相談内容等について別シートの「面談記録シート」等に記録を残し、区が加算の確認を行う場合に記録を確認できるようにしてください</t>
        </r>
      </text>
    </comment>
    <comment ref="A118" authorId="0" shapeId="0" xr:uid="{B8187764-717C-4360-BBDC-1C5A2618E78A}">
      <text>
        <r>
          <rPr>
            <b/>
            <sz val="10"/>
            <color indexed="81"/>
            <rFont val="BIZ UDゴシック"/>
            <family val="3"/>
            <charset val="128"/>
          </rPr>
          <t>【利用状況報告書】</t>
        </r>
        <r>
          <rPr>
            <b/>
            <sz val="9"/>
            <color indexed="81"/>
            <rFont val="BIZ UDゴシック"/>
            <family val="3"/>
            <charset val="128"/>
          </rPr>
          <t xml:space="preserve">
　利用児童ごとに利用状況を入力します。
●利用頻度
　その児童が利用できる1月あたりの利用時間上限が表示されます。施設情報の「利用上限」から自動入力されます。
●年齢
　利用者の年齢区分を選択してください。年齢は、実施年度の４月１日時点の年齢です。
　利用対象となるのは、３歳未満の児童（当該利用児童の満３歳の誕生日の前々日まで）です。３歳に達する日の属する月については「２歳児クラス相当（３歳誕生月）」を選択できますので、利用日についてご注意ください。
●他施設の併用（中野区民の場合）
　利用者が複数の施設を併用している場合でも、利用時間の上限は子ども1人につき月10時間となります（対象月に利用しているすべての施設の利用時間を通算し、子ども1人につき月10時間）。
　利用者の利用時間が上限を超えた場合、中野区は上限を超えた時間について給付費を支払うことができません。複数の施設を利用している利用者については、他施設の利用状況（利用時間）について聴き取りを行うなど、ご留意ください。
　面談等で併用している利用施設を把握している場合は、施設名をご記入ください。
●認定自治体
　「乳児等支援給付認定」を行った自治体と、利用者の住所が一致していることを確認してください。認定した自治体から異なる自治体へ転入した場合は、転出元の自治体の認定資格を喪失し、転入先の自治体で新たに認定を受ける必要があります。
※利用者が中野区以外に転入した場合、中野区の認定はその前日まで有効です。
●生活困窮家庭等負担軽減加算
　生活困窮家庭等負担軽減加算の類型を選択します。いずれの類型にも該当しない場合は「該当なし」を選択します。
　類型は利用者の「乳児等支援支給認定証」でご確認いただけます。なお、中野区の認定証の記載と類型は以下の通りです。
【ア　生活保護世帯、イ　非課税世帯、ウ　低所得世帯、エ　その他要支援家庭】
●加算
　該当する類型を選択します。いずれの類型にも該当しない場合は「該当なし」を選択します。
※加算の算定には、対象となる利用者が、各加算の対象として認定を受けている必要があります。各加算の認定の有無については、利用者の「乳児等支援支給認定証」をご確認ください。</t>
        </r>
      </text>
    </comment>
    <comment ref="W122" authorId="0" shapeId="0" xr:uid="{E28859FE-A981-4AB1-A543-EF1D77707782}">
      <text>
        <r>
          <rPr>
            <b/>
            <sz val="9"/>
            <color indexed="81"/>
            <rFont val="BIZ UDゴシック"/>
            <family val="3"/>
            <charset val="128"/>
          </rPr>
          <t>●当日キャンセル
　利用者都合により利用日当日の午前０時以降にキャンセルがあった日であって、給付の対象とする場合に「〇」を入力します。給付の対象とした時間については利用したものとみなし、当該利用者の利用可能回数、時間から減算を行ってください。また、その旨を利用者に説明してください（利用時間の上限超過を防ぐため）。
　この場合、キャンセルをした乳児等支援給付認定保護者に対して、可能な限り当日中に電話等の乳児等支援給付認定保護者の様子がわかる方法において相談援助を行い、記録を残してください。記録については、電話等をした日時、キャンセル理由、相談援助の内容等について記載してください。
※給付の対象となった時間であっても、生活困窮家庭等負担軽減加算、初回対応加算、保護者支援面談加算については、加算の対象となりません。
●利用時間帯
　２４時間表記で入力します。
※実際の利用時間ではなく、当初の利用予定時間を入力してください。当初の予定より延長して利用があった場合の当該延長時間分については、支給の対象外とします。施設ごとの定めによりお取り扱いください。
※利用日当日の午前０時以降にキャンセルがあった日であって、給付の対象とする場合には、当該キャンセルの利用予定時間を入力してください（上記「●当日キャンセル」を参照してください）。
●親子通園
　実施した日に「○」を入力します。
●初回面談（事前）・初回面談（事後）
　『初回対応加算』の対象となる面談を実施した日に「○」を入力します。なお、事後面談の備考欄には初回利用に際して事前面談を行った日時を記載してください。
　加算の適用については、実施した時間（事前面談は30分以上、事後面談は10分以上の実施が加算の要件となります）、保護者に伝達した事項等、面談内容について別シートの「面談記録シート」等に記録を残し、区が加算の確認を行う場合に記録を確認できるようにしてください。
●保護者面談
『保護者支援面談加算』の対象となる面談を実施した日に「〇」を入力します。備考欄には面談を実施した時間（30分以上の実施が加算の要件となります）を記載してください。
　加算の適用については、実施した時間、保護者に伝達した事項、保護者からの相談内容等について別シートの「面談記録シート」等に記録を残し、区が加算の確認を行う場合に記録を確認できるようにしてください</t>
        </r>
      </text>
    </comment>
    <comment ref="A157" authorId="0" shapeId="0" xr:uid="{9F174D38-3B8B-4379-AA4C-757FF3DA7818}">
      <text>
        <r>
          <rPr>
            <b/>
            <sz val="10"/>
            <color indexed="81"/>
            <rFont val="BIZ UDゴシック"/>
            <family val="3"/>
            <charset val="128"/>
          </rPr>
          <t>【利用状況報告書】</t>
        </r>
        <r>
          <rPr>
            <b/>
            <sz val="9"/>
            <color indexed="81"/>
            <rFont val="BIZ UDゴシック"/>
            <family val="3"/>
            <charset val="128"/>
          </rPr>
          <t xml:space="preserve">
　利用児童ごとに利用状況を入力します。
●利用頻度
　その児童が利用できる1月あたりの利用時間上限が表示されます。施設情報の「利用上限」から自動入力されます。
●年齢
　利用者の年齢区分を選択してください。年齢は、実施年度の４月１日時点の年齢です。
　利用対象となるのは、３歳未満の児童（当該利用児童の満３歳の誕生日の前々日まで）です。３歳に達する日の属する月については「２歳児クラス相当（３歳誕生月）」を選択できますので、利用日についてご注意ください。
●他施設の併用（中野区民の場合）
　利用者が複数の施設を併用している場合でも、利用時間の上限は子ども1人につき月10時間となります（対象月に利用しているすべての施設の利用時間を通算し、子ども1人につき月10時間）。
　利用者の利用時間が上限を超えた場合、中野区は上限を超えた時間について給付費を支払うことができません。複数の施設を利用している利用者については、他施設の利用状況（利用時間）について聴き取りを行うなど、ご留意ください。
　面談等で併用している利用施設を把握している場合は、施設名をご記入ください。
●認定自治体
　「乳児等支援給付認定」を行った自治体と、利用者の住所が一致していることを確認してください。認定した自治体から異なる自治体へ転入した場合は、転出元の自治体の認定資格を喪失し、転入先の自治体で新たに認定を受ける必要があります。
※利用者が中野区以外に転入した場合、中野区の認定はその前日まで有効です。
●生活困窮家庭等負担軽減加算
　生活困窮家庭等負担軽減加算の類型を選択します。いずれの類型にも該当しない場合は「該当なし」を選択します。
　類型は利用者の「乳児等支援支給認定証」でご確認いただけます。なお、中野区の認定証の記載と類型は以下の通りです。
【ア　生活保護世帯、イ　非課税世帯、ウ　低所得世帯、エ　その他要支援家庭】
●加算
　該当する類型を選択します。いずれの類型にも該当しない場合は「該当なし」を選択します。
※加算の算定には、対象となる利用者が、各加算の対象として認定を受けている必要があります。各加算の認定の有無については、利用者の「乳児等支援支給認定証」をご確認ください。</t>
        </r>
      </text>
    </comment>
    <comment ref="W161" authorId="0" shapeId="0" xr:uid="{D21A70B8-9374-4E34-9AEE-4B417244DDBB}">
      <text>
        <r>
          <rPr>
            <b/>
            <sz val="9"/>
            <color indexed="81"/>
            <rFont val="BIZ UDゴシック"/>
            <family val="3"/>
            <charset val="128"/>
          </rPr>
          <t>●当日キャンセル
　利用者都合により利用日当日の午前０時以降にキャンセルがあった日であって、給付の対象とする場合に「〇」を入力します。給付の対象とした時間については利用したものとみなし、当該利用者の利用可能回数、時間から減算を行ってください。また、その旨を利用者に説明してください（利用時間の上限超過を防ぐため）。
　この場合、キャンセルをした乳児等支援給付認定保護者に対して、可能な限り当日中に電話等の乳児等支援給付認定保護者の様子がわかる方法において相談援助を行い、記録を残してください。記録については、電話等をした日時、キャンセル理由、相談援助の内容等について記載してください。
※給付の対象となった時間であっても、生活困窮家庭等負担軽減加算、初回対応加算、保護者支援面談加算については、加算の対象となりません。
●利用時間帯
　２４時間表記で入力します。
※実際の利用時間ではなく、当初の利用予定時間を入力してください。当初の予定より延長して利用があった場合の当該延長時間分については、支給の対象外とします。施設ごとの定めによりお取り扱いください。
※利用日当日の午前０時以降にキャンセルがあった日であって、給付の対象とする場合には、当該キャンセルの利用予定時間を入力してください（上記「●当日キャンセル」を参照してください）。
●親子通園
　実施した日に「○」を入力します。
●初回面談（事前）・初回面談（事後）
　『初回対応加算』の対象となる面談を実施した日に「○」を入力します。なお、事後面談の備考欄には初回利用に際して事前面談を行った日時を記載してください。
　加算の適用については、実施した時間（事前面談は30分以上、事後面談は10分以上の実施が加算の要件となります）、保護者に伝達した事項等、面談内容について別シートの「面談記録シート」等に記録を残し、区が加算の確認を行う場合に記録を確認できるようにしてください。
●保護者面談
『保護者支援面談加算』の対象となる面談を実施した日に「〇」を入力します。備考欄には面談を実施した時間（30分以上の実施が加算の要件となります）を記載してください。
　加算の適用については、実施した時間、保護者に伝達した事項、保護者からの相談内容等について別シートの「面談記録シート」等に記録を残し、区が加算の確認を行う場合に記録を確認できるようにしてください</t>
        </r>
      </text>
    </comment>
    <comment ref="A196" authorId="0" shapeId="0" xr:uid="{2AC62725-E74A-4323-A075-42C845A07B7A}">
      <text>
        <r>
          <rPr>
            <b/>
            <sz val="10"/>
            <color indexed="81"/>
            <rFont val="BIZ UDゴシック"/>
            <family val="3"/>
            <charset val="128"/>
          </rPr>
          <t>【利用状況報告書】</t>
        </r>
        <r>
          <rPr>
            <b/>
            <sz val="9"/>
            <color indexed="81"/>
            <rFont val="BIZ UDゴシック"/>
            <family val="3"/>
            <charset val="128"/>
          </rPr>
          <t xml:space="preserve">
　利用児童ごとに利用状況を入力します。
●利用頻度
　その児童が利用できる1月あたりの利用時間上限が表示されます。施設情報の「利用上限」から自動入力されます。
●年齢
　利用者の年齢区分を選択してください。年齢は、実施年度の４月１日時点の年齢です。
　利用対象となるのは、３歳未満の児童（当該利用児童の満３歳の誕生日の前々日まで）です。３歳に達する日の属する月については「２歳児クラス相当（３歳誕生月）」を選択できますので、利用日についてご注意ください。
●他施設の併用（中野区民の場合）
　利用者が複数の施設を併用している場合でも、利用時間の上限は子ども1人につき月10時間となります（対象月に利用しているすべての施設の利用時間を通算し、子ども1人につき月10時間）。
　利用者の利用時間が上限を超えた場合、中野区は上限を超えた時間について給付費を支払うことができません。複数の施設を利用している利用者については、他施設の利用状況（利用時間）について聴き取りを行うなど、ご留意ください。
　面談等で併用している利用施設を把握している場合は、施設名をご記入ください。
●認定自治体
　「乳児等支援給付認定」を行った自治体と、利用者の住所が一致していることを確認してください。認定した自治体から異なる自治体へ転入した場合は、転出元の自治体の認定資格を喪失し、転入先の自治体で新たに認定を受ける必要があります。
※利用者が中野区以外に転入した場合、中野区の認定はその前日まで有効です。
●生活困窮家庭等負担軽減加算
　生活困窮家庭等負担軽減加算の類型を選択します。いずれの類型にも該当しない場合は「該当なし」を選択します。
　類型は利用者の「乳児等支援支給認定証」でご確認いただけます。なお、中野区の認定証の記載と類型は以下の通りです。
【ア　生活保護世帯、イ　非課税世帯、ウ　低所得世帯、エ　その他要支援家庭】
●加算
　該当する類型を選択します。いずれの類型にも該当しない場合は「該当なし」を選択します。
※加算の算定には、対象となる利用者が、各加算の対象として認定を受けている必要があります。各加算の認定の有無については、利用者の「乳児等支援支給認定証」をご確認ください。</t>
        </r>
      </text>
    </comment>
    <comment ref="W200" authorId="0" shapeId="0" xr:uid="{2A44CD73-9BF3-470A-9106-F5CF26B18234}">
      <text>
        <r>
          <rPr>
            <b/>
            <sz val="9"/>
            <color indexed="81"/>
            <rFont val="BIZ UDゴシック"/>
            <family val="3"/>
            <charset val="128"/>
          </rPr>
          <t>●当日キャンセル
　利用者都合により利用日当日の午前０時以降にキャンセルがあった日であって、給付の対象とする場合に「〇」を入力します。給付の対象とした時間については利用したものとみなし、当該利用者の利用可能回数、時間から減算を行ってください。また、その旨を利用者に説明してください（利用時間の上限超過を防ぐため）。
　この場合、キャンセルをした乳児等支援給付認定保護者に対して、可能な限り当日中に電話等の乳児等支援給付認定保護者の様子がわかる方法において相談援助を行い、記録を残してください。記録については、電話等をした日時、キャンセル理由、相談援助の内容等について記載してください。
※給付の対象となった時間であっても、生活困窮家庭等負担軽減加算、初回対応加算、保護者支援面談加算については、加算の対象となりません。
●利用時間帯
　２４時間表記で入力します。
※実際の利用時間ではなく、当初の利用予定時間を入力してください。当初の予定より延長して利用があった場合の当該延長時間分については、支給の対象外とします。施設ごとの定めによりお取り扱いください。
※利用日当日の午前０時以降にキャンセルがあった日であって、給付の対象とする場合には、当該キャンセルの利用予定時間を入力してください（上記「●当日キャンセル」を参照してください）。
●親子通園
　実施した日に「○」を入力します。
●初回面談（事前）・初回面談（事後）
　『初回対応加算』の対象となる面談を実施した日に「○」を入力します。なお、事後面談の備考欄には初回利用に際して事前面談を行った日時を記載してください。
　加算の適用については、実施した時間（事前面談は30分以上、事後面談は10分以上の実施が加算の要件となります）、保護者に伝達した事項等、面談内容について別シートの「面談記録シート」等に記録を残し、区が加算の確認を行う場合に記録を確認できるようにしてください。
●保護者面談
『保護者支援面談加算』の対象となる面談を実施した日に「〇」を入力します。備考欄には面談を実施した時間（30分以上の実施が加算の要件となります）を記載してください。
　加算の適用については、実施した時間、保護者に伝達した事項、保護者からの相談内容等について別シートの「面談記録シート」等に記録を残し、区が加算の確認を行う場合に記録を確認できるようにしてください</t>
        </r>
      </text>
    </comment>
    <comment ref="A235" authorId="0" shapeId="0" xr:uid="{1593FF09-D4D6-4337-A41C-7B8909C7743E}">
      <text>
        <r>
          <rPr>
            <b/>
            <sz val="10"/>
            <color indexed="81"/>
            <rFont val="BIZ UDゴシック"/>
            <family val="3"/>
            <charset val="128"/>
          </rPr>
          <t>【利用状況報告書】</t>
        </r>
        <r>
          <rPr>
            <b/>
            <sz val="9"/>
            <color indexed="81"/>
            <rFont val="BIZ UDゴシック"/>
            <family val="3"/>
            <charset val="128"/>
          </rPr>
          <t xml:space="preserve">
　利用児童ごとに利用状況を入力します。
●利用頻度
　その児童が利用できる1月あたりの利用時間上限が表示されます。施設情報の「利用上限」から自動入力されます。
●年齢
　利用者の年齢区分を選択してください。年齢は、実施年度の４月１日時点の年齢です。
　利用対象となるのは、３歳未満の児童（当該利用児童の満３歳の誕生日の前々日まで）です。３歳に達する日の属する月については「２歳児クラス相当（３歳誕生月）」を選択できますので、利用日についてご注意ください。
●他施設の併用（中野区民の場合）
　利用者が複数の施設を併用している場合でも、利用時間の上限は子ども1人につき月10時間となります（対象月に利用しているすべての施設の利用時間を通算し、子ども1人につき月10時間）。
　利用者の利用時間が上限を超えた場合、中野区は上限を超えた時間について給付費を支払うことができません。複数の施設を利用している利用者については、他施設の利用状況（利用時間）について聴き取りを行うなど、ご留意ください。
　面談等で併用している利用施設を把握している場合は、施設名をご記入ください。
●認定自治体
　「乳児等支援給付認定」を行った自治体と、利用者の住所が一致していることを確認してください。認定した自治体から異なる自治体へ転入した場合は、転出元の自治体の認定資格を喪失し、転入先の自治体で新たに認定を受ける必要があります。
※利用者が中野区以外に転入した場合、中野区の認定はその前日まで有効です。
●生活困窮家庭等負担軽減加算
　生活困窮家庭等負担軽減加算の類型を選択します。いずれの類型にも該当しない場合は「該当なし」を選択します。
　類型は利用者の「乳児等支援支給認定証」でご確認いただけます。なお、中野区の認定証の記載と類型は以下の通りです。
【ア　生活保護世帯、イ　非課税世帯、ウ　低所得世帯、エ　その他要支援家庭】
●加算
　該当する類型を選択します。いずれの類型にも該当しない場合は「該当なし」を選択します。
※加算の算定には、対象となる利用者が、各加算の対象として認定を受けている必要があります。各加算の認定の有無については、利用者の「乳児等支援支給認定証」をご確認ください。</t>
        </r>
      </text>
    </comment>
    <comment ref="W239" authorId="0" shapeId="0" xr:uid="{5AF45792-DE75-4EBE-AC3E-97A4ECAA1917}">
      <text>
        <r>
          <rPr>
            <b/>
            <sz val="9"/>
            <color indexed="81"/>
            <rFont val="BIZ UDゴシック"/>
            <family val="3"/>
            <charset val="128"/>
          </rPr>
          <t>●当日キャンセル
　利用者都合により利用日当日の午前０時以降にキャンセルがあった日であって、給付の対象とする場合に「〇」を入力します。給付の対象とした時間については利用したものとみなし、当該利用者の利用可能回数、時間から減算を行ってください。また、その旨を利用者に説明してください（利用時間の上限超過を防ぐため）。
　この場合、キャンセルをした乳児等支援給付認定保護者に対して、可能な限り当日中に電話等の乳児等支援給付認定保護者の様子がわかる方法において相談援助を行い、記録を残してください。記録については、電話等をした日時、キャンセル理由、相談援助の内容等について記載してください。
※給付の対象となった時間であっても、生活困窮家庭等負担軽減加算、初回対応加算、保護者支援面談加算については、加算の対象となりません。
●利用時間帯
　２４時間表記で入力します。
※実際の利用時間ではなく、当初の利用予定時間を入力してください。当初の予定より延長して利用があった場合の当該延長時間分については、支給の対象外とします。施設ごとの定めによりお取り扱いください。
※利用日当日の午前０時以降にキャンセルがあった日であって、給付の対象とする場合には、当該キャンセルの利用予定時間を入力してください（上記「●当日キャンセル」を参照してください）。
●親子通園
　実施した日に「○」を入力します。
●初回面談（事前）・初回面談（事後）
　『初回対応加算』の対象となる面談を実施した日に「○」を入力します。なお、事後面談の備考欄には初回利用に際して事前面談を行った日時を記載してください。
　加算の適用については、実施した時間（事前面談は30分以上、事後面談は10分以上の実施が加算の要件となります）、保護者に伝達した事項等、面談内容について別シートの「面談記録シート」等に記録を残し、区が加算の確認を行う場合に記録を確認できるようにしてください。
●保護者面談
『保護者支援面談加算』の対象となる面談を実施した日に「〇」を入力します。備考欄には面談を実施した時間（30分以上の実施が加算の要件となります）を記載してください。
　加算の適用については、実施した時間、保護者に伝達した事項、保護者からの相談内容等について別シートの「面談記録シート」等に記録を残し、区が加算の確認を行う場合に記録を確認できるように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1" authorId="0" shapeId="0" xr:uid="{A62BAEEE-4CA3-483B-A674-979F9274FF63}">
      <text>
        <r>
          <rPr>
            <b/>
            <sz val="9"/>
            <color indexed="81"/>
            <rFont val="BIZ UDゴシック"/>
            <family val="3"/>
            <charset val="128"/>
          </rPr>
          <t>●面談記録シートについて
・実施状況報告書と併せて、月毎に提出して下さい。なお、所定様式以外でのご提出も可能です。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C2" authorId="0" shapeId="0" xr:uid="{E266E131-E43E-49DC-9493-48AFDF1C9BFF}">
      <text>
        <r>
          <rPr>
            <b/>
            <sz val="9"/>
            <color indexed="81"/>
            <rFont val="BIZ UDゴシック"/>
            <family val="3"/>
            <charset val="128"/>
          </rPr>
          <t>【共通事項】
背景色がピンク色となっている項目について、必要な事項を入力します。
※備考欄は必要に応じて自由記述をしてください。
※各項目に存在する集計欄は自動計算されます。</t>
        </r>
      </text>
    </comment>
    <comment ref="AC4" authorId="0" shapeId="0" xr:uid="{2491F513-0391-4CD6-B5CC-59EB90C51840}">
      <text>
        <r>
          <rPr>
            <b/>
            <sz val="9"/>
            <color indexed="81"/>
            <rFont val="BIZ UDゴシック"/>
            <family val="3"/>
            <charset val="128"/>
          </rPr>
          <t>対象月の最終開設日、もしくは当該月の最終日を入力してください。</t>
        </r>
      </text>
    </comment>
    <comment ref="E7" authorId="0" shapeId="0" xr:uid="{73085920-DF72-4E34-B645-A1FF96CF5C16}">
      <text>
        <r>
          <rPr>
            <b/>
            <sz val="9"/>
            <color indexed="81"/>
            <rFont val="BIZ UDゴシック"/>
            <family val="3"/>
            <charset val="128"/>
          </rPr>
          <t>対象は建物のみです。土地は含みません。</t>
        </r>
      </text>
    </comment>
    <comment ref="E8" authorId="0" shapeId="0" xr:uid="{DF4688D8-FA33-48CE-9D7B-9EC8F99ADEAB}">
      <text>
        <r>
          <rPr>
            <b/>
            <sz val="9"/>
            <color indexed="81"/>
            <rFont val="BIZ UDゴシック"/>
            <family val="3"/>
            <charset val="128"/>
          </rPr>
          <t>対象は建物のみです。土地は含みません。</t>
        </r>
      </text>
    </comment>
    <comment ref="AC12" authorId="0" shapeId="0" xr:uid="{EA4C4985-B24D-4104-A3AA-9EE5B23BB040}">
      <text>
        <r>
          <rPr>
            <b/>
            <sz val="9"/>
            <color indexed="81"/>
            <rFont val="BIZ UDゴシック"/>
            <family val="3"/>
            <charset val="128"/>
          </rPr>
          <t>利用者の受入れを行っている年齢に、利用時間上限を入力してください。
「１０」以上の数値を入力することはできません。</t>
        </r>
      </text>
    </comment>
    <comment ref="AC24" authorId="0" shapeId="0" xr:uid="{9AC6617B-4E23-42D2-8C2A-EC3674B01E61}">
      <text>
        <r>
          <rPr>
            <b/>
            <sz val="9"/>
            <color indexed="81"/>
            <rFont val="BIZ UDゴシック"/>
            <family val="3"/>
            <charset val="128"/>
          </rPr>
          <t>特別地域加算について「有り」を選んだ場合、特別地域加算の算定事由について、該当するものをプルダウンから選択してください。
「無し」を選んだ場合は、該当なしを選んでください。</t>
        </r>
      </text>
    </comment>
    <comment ref="AC26" authorId="0" shapeId="0" xr:uid="{BE3F5D39-61D3-46CF-A7D1-F8BCA4EFC401}">
      <text>
        <r>
          <rPr>
            <b/>
            <sz val="9"/>
            <color indexed="81"/>
            <rFont val="BIZ UDゴシック"/>
            <family val="3"/>
            <charset val="128"/>
          </rPr>
          <t>１時間当たりの利用料について、減額を行う額を入力してください。
また、『乳児等支援給付費支給額算定シート』にも、該当する欄に同額を入力してください。</t>
        </r>
      </text>
    </comment>
    <comment ref="A40" authorId="0" shapeId="0" xr:uid="{85AC2762-CBFE-4E5B-A4D6-A8CC191AB898}">
      <text>
        <r>
          <rPr>
            <b/>
            <sz val="10"/>
            <color indexed="81"/>
            <rFont val="BIZ UDゴシック"/>
            <family val="3"/>
            <charset val="128"/>
          </rPr>
          <t>【利用状況報告書】</t>
        </r>
        <r>
          <rPr>
            <b/>
            <sz val="9"/>
            <color indexed="81"/>
            <rFont val="BIZ UDゴシック"/>
            <family val="3"/>
            <charset val="128"/>
          </rPr>
          <t xml:space="preserve">
　利用児童ごとに利用状況を入力します。
●利用頻度
　その児童が利用できる1月あたりの利用時間上限が表示されます。施設情報の「利用上限」から自動入力されます。
●年齢
　利用者の年齢区分を選択してください。年齢は、実施年度の４月１日時点の年齢です。
　利用対象となるのは、３歳未満の児童（当該利用児童の満３歳の誕生日の前々日まで）です。３歳に達する日の属する月については「２歳児クラス相当（３歳誕生月）」を選択できますので、利用日についてご注意ください。
●他施設の併用（中野区民の場合）
　利用者が複数の施設を併用している場合でも、利用時間の上限は子ども1人につき月10時間となります（対象月に利用しているすべての施設の利用時間を通算し、子ども1人につき月10時間）。
　利用者の利用時間が上限を超えた場合、中野区は上限を超えた時間について給付費を支払うことができません。複数の施設を利用している利用者については、他施設の利用状況（利用時間）について聴き取りを行うなど、ご留意ください。
　面談等で併用している利用施設を把握している場合は、施設名をご記入ください。
●認定自治体
　「乳児等支援給付認定」を行った自治体と、利用者の住所が一致していることを確認してください。認定した自治体から異なる自治体へ転入した場合は、転出元の自治体の認定資格を喪失し、転入先の自治体で新たに認定を受ける必要があります。
※利用者が中野区以外に転入した場合、中野区の認定はその前日まで有効です。
●生活困窮家庭等負担軽減加算
　生活困窮家庭等負担軽減加算の類型を選択します。いずれの類型にも該当しない場合は「該当なし」を選択します。
　類型は利用者の「乳児等支援支給認定証」でご確認いただけます。なお、中野区の認定証の記載と類型は以下の通りです。
【ア　生活保護世帯、イ　非課税世帯、ウ　低所得世帯、エ　その他要支援家庭】
●加算
　該当する類型を選択します。いずれの類型にも該当しない場合は「該当なし」を選択します。
※加算の算定には、対象となる利用者が、各加算の対象として認定を受けている必要があります。各加算の認定の有無については、利用者の「乳児等支援支給認定証」をご確認ください。</t>
        </r>
      </text>
    </comment>
    <comment ref="W44" authorId="0" shapeId="0" xr:uid="{57E6DE32-21B8-4CE7-80DE-DDF35602D745}">
      <text>
        <r>
          <rPr>
            <b/>
            <sz val="9"/>
            <color indexed="81"/>
            <rFont val="BIZ UDゴシック"/>
            <family val="3"/>
            <charset val="128"/>
          </rPr>
          <t>●当日キャンセル
　利用者都合により利用日当日の午前０時以降にキャンセルがあった日であって、給付の対象とする場合に「〇」を入力します。給付の対象とした時間については利用したものとみなし、当該利用者の利用可能回数、時間から減算を行ってください。また、その旨を利用者に説明してください（利用時間の上限超過を防ぐため）。
　この場合、キャンセルをした乳児等支援給付認定保護者に対して、可能な限り当日中に電話等の乳児等支援給付認定保護者の様子がわかる方法において相談援助を行い、記録を残してください。記録については、電話等をした日時、キャンセル理由、相談援助の内容等について記載してください。
※給付の対象となった時間であっても、生活困窮家庭等負担軽減加算、初回対応加算、保護者支援面談加算については、加算の対象となりません。
●利用時間帯
　２４時間表記で入力します。
※実際の利用時間ではなく、当初の利用予定時間を入力してください。当初の予定より延長して利用があった場合の当該延長時間分については、支給の対象外とします。施設ごとの定めによりお取り扱いください。
※利用日当日の午前０時以降にキャンセルがあった日であって、給付の対象とする場合には、当該キャンセルの利用予定時間を入力してください（上記「●当日キャンセル」を参照してください）。
●親子通園
　実施した日に「○」を入力します。
●初回面談（事前）・初回面談（事後）
　『初回対応加算』の対象となる面談を実施した日に「○」を入力します。なお、事後面談の備考欄には初回利用に際して事前面談を行った日時を記載してください。
　加算の適用については、実施した時間（事前面談は30分以上、事後面談は10分以上の実施が加算の要件となります）、保護者に伝達した事項等、面談内容について別シートの「面談記録シート」等に記録を残し、区が加算の確認を行う場合に記録を確認できるようにしてください。
●保護者面談
『保護者支援面談加算』の対象となる面談を実施した日に「〇」を入力します。備考欄には面談を実施した時間（30分以上の実施が加算の要件となります）を記載してください。
　加算の適用については、実施した時間、保護者に伝達した事項、保護者からの相談内容等について別シートの「面談記録シート」等に記録を残し、区が加算の確認を行う場合に記録を確認できるようにしてください</t>
        </r>
      </text>
    </comment>
    <comment ref="A79" authorId="0" shapeId="0" xr:uid="{148E2A64-FD80-48CD-A427-48371E785DB9}">
      <text>
        <r>
          <rPr>
            <b/>
            <sz val="10"/>
            <color indexed="81"/>
            <rFont val="BIZ UDゴシック"/>
            <family val="3"/>
            <charset val="128"/>
          </rPr>
          <t>【利用状況報告書】</t>
        </r>
        <r>
          <rPr>
            <b/>
            <sz val="9"/>
            <color indexed="81"/>
            <rFont val="BIZ UDゴシック"/>
            <family val="3"/>
            <charset val="128"/>
          </rPr>
          <t xml:space="preserve">
　利用児童ごとに利用状況を入力します。
●利用頻度
　その児童が利用できる1月あたりの利用時間上限が表示されます。施設情報の「利用上限」から自動入力されます。
●年齢
　利用者の年齢区分を選択してください。年齢は、実施年度の４月１日時点の年齢です。
　利用対象となるのは、３歳未満の児童（当該利用児童の満３歳の誕生日の前々日まで）です。３歳に達する日の属する月については「２歳児クラス相当（３歳誕生月）」を選択できますので、利用日についてご注意ください。
●他施設の併用（中野区民の場合）
　利用者が複数の施設を併用している場合でも、利用時間の上限は子ども1人につき月10時間となります（対象月に利用しているすべての施設の利用時間を通算し、子ども1人につき月10時間）。
　利用者の利用時間が上限を超えた場合、中野区は上限を超えた時間について給付費を支払うことができません。複数の施設を利用している利用者については、他施設の利用状況（利用時間）について聴き取りを行うなど、ご留意ください。
　面談等で併用している利用施設を把握している場合は、施設名をご記入ください。
●認定自治体
　「乳児等支援給付認定」を行った自治体と、利用者の住所が一致していることを確認してください。認定した自治体から異なる自治体へ転入した場合は、転出元の自治体の認定資格を喪失し、転入先の自治体で新たに認定を受ける必要があります。
※利用者が中野区以外に転入した場合、中野区の認定はその前日まで有効です。
●生活困窮家庭等負担軽減加算
　生活困窮家庭等負担軽減加算の類型を選択します。いずれの類型にも該当しない場合は「該当なし」を選択します。
　類型は利用者の「乳児等支援支給認定証」でご確認いただけます。なお、中野区の認定証の記載と類型は以下の通りです。
【ア　生活保護世帯、イ　非課税世帯、ウ　低所得世帯、エ　その他要支援家庭】
●加算
　該当する類型を選択します。いずれの類型にも該当しない場合は「該当なし」を選択します。
※加算の算定には、対象となる利用者が、各加算の対象として認定を受けている必要があります。各加算の認定の有無については、利用者の「乳児等支援支給認定証」をご確認ください。</t>
        </r>
      </text>
    </comment>
    <comment ref="W83" authorId="0" shapeId="0" xr:uid="{7B5C6691-96A0-47B9-8C2C-AFB63BAC5534}">
      <text>
        <r>
          <rPr>
            <b/>
            <sz val="9"/>
            <color indexed="81"/>
            <rFont val="BIZ UDゴシック"/>
            <family val="3"/>
            <charset val="128"/>
          </rPr>
          <t>●当日キャンセル
　利用者都合により利用日当日の午前０時以降にキャンセルがあった日であって、給付の対象とする場合に「〇」を入力します。給付の対象とした時間については利用したものとみなし、当該利用者の利用可能回数、時間から減算を行ってください。また、その旨を利用者に説明してください（利用時間の上限超過を防ぐため）。
　この場合、キャンセルをした乳児等支援給付認定保護者に対して、可能な限り当日中に電話等の乳児等支援給付認定保護者の様子がわかる方法において相談援助を行い、記録を残してください。記録については、電話等をした日時、キャンセル理由、相談援助の内容等について記載してください。
※給付の対象となった時間であっても、生活困窮家庭等負担軽減加算、初回対応加算、保護者支援面談加算については、加算の対象となりません。
●利用時間帯
　２４時間表記で入力します。
※実際の利用時間ではなく、当初の利用予定時間を入力してください。当初の予定より延長して利用があった場合の当該延長時間分については、支給の対象外とします。施設ごとの定めによりお取り扱いください。
※利用日当日の午前０時以降にキャンセルがあった日であって、給付の対象とする場合には、当該キャンセルの利用予定時間を入力してください（上記「●当日キャンセル」を参照してください）。
●親子通園
　実施した日に「○」を入力します。
●初回面談（事前）・初回面談（事後）
　『初回対応加算』の対象となる面談を実施した日に「○」を入力します。なお、事後面談の備考欄には初回利用に際して事前面談を行った日時を記載してください。
　加算の適用については、実施した時間（事前面談は30分以上、事後面談は10分以上の実施が加算の要件となります）、保護者に伝達した事項等、面談内容について別シートの「面談記録シート」等に記録を残し、区が加算の確認を行う場合に記録を確認できるようにしてください。
●保護者面談
『保護者支援面談加算』の対象となる面談を実施した日に「〇」を入力します。備考欄には面談を実施した時間（30分以上の実施が加算の要件となります）を記載してください。
　加算の適用については、実施した時間、保護者に伝達した事項、保護者からの相談内容等について別シートの「面談記録シート」等に記録を残し、区が加算の確認を行う場合に記録を確認できるようにしてください</t>
        </r>
      </text>
    </comment>
    <comment ref="A118" authorId="0" shapeId="0" xr:uid="{E3B5319F-5855-4BDC-AC73-732DBA5DB56D}">
      <text>
        <r>
          <rPr>
            <b/>
            <sz val="10"/>
            <color indexed="81"/>
            <rFont val="BIZ UDゴシック"/>
            <family val="3"/>
            <charset val="128"/>
          </rPr>
          <t>【利用状況報告書】</t>
        </r>
        <r>
          <rPr>
            <b/>
            <sz val="9"/>
            <color indexed="81"/>
            <rFont val="BIZ UDゴシック"/>
            <family val="3"/>
            <charset val="128"/>
          </rPr>
          <t xml:space="preserve">
　利用児童ごとに利用状況を入力します。
●利用頻度
　その児童が利用できる1月あたりの利用時間上限が表示されます。施設情報の「利用上限」から自動入力されます。
●年齢
　利用者の年齢区分を選択してください。年齢は、実施年度の４月１日時点の年齢です。
　利用対象となるのは、３歳未満の児童（当該利用児童の満３歳の誕生日の前々日まで）です。３歳に達する日の属する月については「２歳児クラス相当（３歳誕生月）」を選択できますので、利用日についてご注意ください。
●他施設の併用（中野区民の場合）
　利用者が複数の施設を併用している場合でも、利用時間の上限は子ども1人につき月10時間となります（対象月に利用しているすべての施設の利用時間を通算し、子ども1人につき月10時間）。
　利用者の利用時間が上限を超えた場合、中野区は上限を超えた時間について給付費を支払うことができません。複数の施設を利用している利用者については、他施設の利用状況（利用時間）について聴き取りを行うなど、ご留意ください。
　面談等で併用している利用施設を把握している場合は、施設名をご記入ください。
●認定自治体
　「乳児等支援給付認定」を行った自治体と、利用者の住所が一致していることを確認してください。認定した自治体から異なる自治体へ転入した場合は、転出元の自治体の認定資格を喪失し、転入先の自治体で新たに認定を受ける必要があります。
※利用者が中野区以外に転入した場合、中野区の認定はその前日まで有効です。
●生活困窮家庭等負担軽減加算
　生活困窮家庭等負担軽減加算の類型を選択します。いずれの類型にも該当しない場合は「該当なし」を選択します。
　類型は利用者の「乳児等支援支給認定証」でご確認いただけます。なお、中野区の認定証の記載と類型は以下の通りです。
【ア　生活保護世帯、イ　非課税世帯、ウ　低所得世帯、エ　その他要支援家庭】
●加算
　該当する類型を選択します。いずれの類型にも該当しない場合は「該当なし」を選択します。
※加算の算定には、対象となる利用者が、各加算の対象として認定を受けている必要があります。各加算の認定の有無については、利用者の「乳児等支援支給認定証」をご確認ください。</t>
        </r>
      </text>
    </comment>
    <comment ref="W122" authorId="0" shapeId="0" xr:uid="{61B9516A-A45F-4D4D-B64A-5D931B9A7BA8}">
      <text>
        <r>
          <rPr>
            <b/>
            <sz val="9"/>
            <color indexed="81"/>
            <rFont val="BIZ UDゴシック"/>
            <family val="3"/>
            <charset val="128"/>
          </rPr>
          <t>●当日キャンセル
　利用者都合により利用日当日の午前０時以降にキャンセルがあった日であって、給付の対象とする場合に「〇」を入力します。給付の対象とした時間については利用したものとみなし、当該利用者の利用可能回数、時間から減算を行ってください。また、その旨を利用者に説明してください（利用時間の上限超過を防ぐため）。
　この場合、キャンセルをした乳児等支援給付認定保護者に対して、可能な限り当日中に電話等の乳児等支援給付認定保護者の様子がわかる方法において相談援助を行い、記録を残してください。記録については、電話等をした日時、キャンセル理由、相談援助の内容等について記載してください。
※給付の対象となった時間であっても、生活困窮家庭等負担軽減加算、初回対応加算、保護者支援面談加算については、加算の対象となりません。
●利用時間帯
　２４時間表記で入力します。
※実際の利用時間ではなく、当初の利用予定時間を入力してください。当初の予定より延長して利用があった場合の当該延長時間分については、支給の対象外とします。施設ごとの定めによりお取り扱いください。
※利用日当日の午前０時以降にキャンセルがあった日であって、給付の対象とする場合には、当該キャンセルの利用予定時間を入力してください（上記「●当日キャンセル」を参照してください）。
●親子通園
　実施した日に「○」を入力します。
●初回面談（事前）・初回面談（事後）
　『初回対応加算』の対象となる面談を実施した日に「○」を入力します。なお、事後面談の備考欄には初回利用に際して事前面談を行った日時を記載してください。
　加算の適用については、実施した時間（事前面談は30分以上、事後面談は10分以上の実施が加算の要件となります）、保護者に伝達した事項等、面談内容について別シートの「面談記録シート」等に記録を残し、区が加算の確認を行う場合に記録を確認できるようにしてください。
●保護者面談
『保護者支援面談加算』の対象となる面談を実施した日に「〇」を入力します。備考欄には面談を実施した時間（30分以上の実施が加算の要件となります）を記載してください。
　加算の適用については、実施した時間、保護者に伝達した事項、保護者からの相談内容等について別シートの「面談記録シート」等に記録を残し、区が加算の確認を行う場合に記録を確認できるようにしてください</t>
        </r>
      </text>
    </comment>
    <comment ref="A157" authorId="0" shapeId="0" xr:uid="{2E147449-C883-49C4-B32B-3E4A07F1EDAF}">
      <text>
        <r>
          <rPr>
            <b/>
            <sz val="10"/>
            <color indexed="81"/>
            <rFont val="BIZ UDゴシック"/>
            <family val="3"/>
            <charset val="128"/>
          </rPr>
          <t>【利用状況報告書】</t>
        </r>
        <r>
          <rPr>
            <b/>
            <sz val="9"/>
            <color indexed="81"/>
            <rFont val="BIZ UDゴシック"/>
            <family val="3"/>
            <charset val="128"/>
          </rPr>
          <t xml:space="preserve">
　利用児童ごとに利用状況を入力します。
●利用頻度
　その児童が利用できる1月あたりの利用時間上限が表示されます。施設情報の「利用上限」から自動入力されます。
●年齢
　利用者の年齢区分を選択してください。年齢は、実施年度の４月１日時点の年齢です。
　利用対象となるのは、３歳未満の児童（当該利用児童の満３歳の誕生日の前々日まで）です。３歳に達する日の属する月については「２歳児クラス相当（３歳誕生月）」を選択できますので、利用日についてご注意ください。
●他施設の併用（中野区民の場合）
　利用者が複数の施設を併用している場合でも、利用時間の上限は子ども1人につき月10時間となります（対象月に利用しているすべての施設の利用時間を通算し、子ども1人につき月10時間）。
　利用者の利用時間が上限を超えた場合、中野区は上限を超えた時間について給付費を支払うことができません。複数の施設を利用している利用者については、他施設の利用状況（利用時間）について聴き取りを行うなど、ご留意ください。
　面談等で併用している利用施設を把握している場合は、施設名をご記入ください。
●認定自治体
　「乳児等支援給付認定」を行った自治体と、利用者の住所が一致していることを確認してください。認定した自治体から異なる自治体へ転入した場合は、転出元の自治体の認定資格を喪失し、転入先の自治体で新たに認定を受ける必要があります。
※利用者が中野区以外に転入した場合、中野区の認定はその前日まで有効です。
●生活困窮家庭等負担軽減加算
　生活困窮家庭等負担軽減加算の類型を選択します。いずれの類型にも該当しない場合は「該当なし」を選択します。
　類型は利用者の「乳児等支援支給認定証」でご確認いただけます。なお、中野区の認定証の記載と類型は以下の通りです。
【ア　生活保護世帯、イ　非課税世帯、ウ　低所得世帯、エ　その他要支援家庭】
●加算
　該当する類型を選択します。いずれの類型にも該当しない場合は「該当なし」を選択します。
※加算の算定には、対象となる利用者が、各加算の対象として認定を受けている必要があります。各加算の認定の有無については、利用者の「乳児等支援支給認定証」をご確認ください。</t>
        </r>
      </text>
    </comment>
    <comment ref="W161" authorId="0" shapeId="0" xr:uid="{E9DF64D2-2729-4155-9658-A9287619FF62}">
      <text>
        <r>
          <rPr>
            <b/>
            <sz val="9"/>
            <color indexed="81"/>
            <rFont val="BIZ UDゴシック"/>
            <family val="3"/>
            <charset val="128"/>
          </rPr>
          <t>●当日キャンセル
　利用者都合により利用日当日の午前０時以降にキャンセルがあった日であって、給付の対象とする場合に「〇」を入力します。給付の対象とした時間については利用したものとみなし、当該利用者の利用可能回数、時間から減算を行ってください。また、その旨を利用者に説明してください（利用時間の上限超過を防ぐため）。
　この場合、キャンセルをした乳児等支援給付認定保護者に対して、可能な限り当日中に電話等の乳児等支援給付認定保護者の様子がわかる方法において相談援助を行い、記録を残してください。記録については、電話等をした日時、キャンセル理由、相談援助の内容等について記載してください。
※給付の対象となった時間であっても、生活困窮家庭等負担軽減加算、初回対応加算、保護者支援面談加算については、加算の対象となりません。
●利用時間帯
　２４時間表記で入力します。
※実際の利用時間ではなく、当初の利用予定時間を入力してください。当初の予定より延長して利用があった場合の当該延長時間分については、支給の対象外とします。施設ごとの定めによりお取り扱いください。
※利用日当日の午前０時以降にキャンセルがあった日であって、給付の対象とする場合には、当該キャンセルの利用予定時間を入力してください（上記「●当日キャンセル」を参照してください）。
●親子通園
　実施した日に「○」を入力します。
●初回面談（事前）・初回面談（事後）
　『初回対応加算』の対象となる面談を実施した日に「○」を入力します。なお、事後面談の備考欄には初回利用に際して事前面談を行った日時を記載してください。
　加算の適用については、実施した時間（事前面談は30分以上、事後面談は10分以上の実施が加算の要件となります）、保護者に伝達した事項等、面談内容について別シートの「面談記録シート」等に記録を残し、区が加算の確認を行う場合に記録を確認できるようにしてください。
●保護者面談
『保護者支援面談加算』の対象となる面談を実施した日に「〇」を入力します。備考欄には面談を実施した時間（30分以上の実施が加算の要件となります）を記載してください。
　加算の適用については、実施した時間、保護者に伝達した事項、保護者からの相談内容等について別シートの「面談記録シート」等に記録を残し、区が加算の確認を行う場合に記録を確認できるようにしてください</t>
        </r>
      </text>
    </comment>
    <comment ref="A196" authorId="0" shapeId="0" xr:uid="{9AA245AB-139C-4BFC-97B5-E9BDEAFA6460}">
      <text>
        <r>
          <rPr>
            <b/>
            <sz val="10"/>
            <color indexed="81"/>
            <rFont val="BIZ UDゴシック"/>
            <family val="3"/>
            <charset val="128"/>
          </rPr>
          <t>【利用状況報告書】</t>
        </r>
        <r>
          <rPr>
            <b/>
            <sz val="9"/>
            <color indexed="81"/>
            <rFont val="BIZ UDゴシック"/>
            <family val="3"/>
            <charset val="128"/>
          </rPr>
          <t xml:space="preserve">
　利用児童ごとに利用状況を入力します。
●利用頻度
　その児童が利用できる1月あたりの利用時間上限が表示されます。施設情報の「利用上限」から自動入力されます。
●年齢
　利用者の年齢区分を選択してください。年齢は、実施年度の４月１日時点の年齢です。
　利用対象となるのは、３歳未満の児童（当該利用児童の満３歳の誕生日の前々日まで）です。３歳に達する日の属する月については「２歳児クラス相当（３歳誕生月）」を選択できますので、利用日についてご注意ください。
●他施設の併用（中野区民の場合）
　利用者が複数の施設を併用している場合でも、利用時間の上限は子ども1人につき月10時間となります（対象月に利用しているすべての施設の利用時間を通算し、子ども1人につき月10時間）。
　利用者の利用時間が上限を超えた場合、中野区は上限を超えた時間について給付費を支払うことができません。複数の施設を利用している利用者については、他施設の利用状況（利用時間）について聴き取りを行うなど、ご留意ください。
　面談等で併用している利用施設を把握している場合は、施設名をご記入ください。
●認定自治体
　「乳児等支援給付認定」を行った自治体と、利用者の住所が一致していることを確認してください。認定した自治体から異なる自治体へ転入した場合は、転出元の自治体の認定資格を喪失し、転入先の自治体で新たに認定を受ける必要があります。
※利用者が中野区以外に転入した場合、中野区の認定はその前日まで有効です。
●生活困窮家庭等負担軽減加算
　生活困窮家庭等負担軽減加算の類型を選択します。いずれの類型にも該当しない場合は「該当なし」を選択します。
　類型は利用者の「乳児等支援支給認定証」でご確認いただけます。なお、中野区の認定証の記載と類型は以下の通りです。
【ア　生活保護世帯、イ　非課税世帯、ウ　低所得世帯、エ　その他要支援家庭】
●加算
　該当する類型を選択します。いずれの類型にも該当しない場合は「該当なし」を選択します。
※加算の算定には、対象となる利用者が、各加算の対象として認定を受けている必要があります。各加算の認定の有無については、利用者の「乳児等支援支給認定証」をご確認ください。</t>
        </r>
      </text>
    </comment>
    <comment ref="W200" authorId="0" shapeId="0" xr:uid="{B2DA042E-84FA-4F8C-B089-C115F12D437F}">
      <text>
        <r>
          <rPr>
            <b/>
            <sz val="9"/>
            <color indexed="81"/>
            <rFont val="BIZ UDゴシック"/>
            <family val="3"/>
            <charset val="128"/>
          </rPr>
          <t>●当日キャンセル
　利用者都合により利用日当日の午前０時以降にキャンセルがあった日であって、給付の対象とする場合に「〇」を入力します。給付の対象とした時間については利用したものとみなし、当該利用者の利用可能回数、時間から減算を行ってください。また、その旨を利用者に説明してください（利用時間の上限超過を防ぐため）。
　この場合、キャンセルをした乳児等支援給付認定保護者に対して、可能な限り当日中に電話等の乳児等支援給付認定保護者の様子がわかる方法において相談援助を行い、記録を残してください。記録については、電話等をした日時、キャンセル理由、相談援助の内容等について記載してください。
※給付の対象となった時間であっても、生活困窮家庭等負担軽減加算、初回対応加算、保護者支援面談加算については、加算の対象となりません。
●利用時間帯
　２４時間表記で入力します。
※実際の利用時間ではなく、当初の利用予定時間を入力してください。当初の予定より延長して利用があった場合の当該延長時間分については、支給の対象外とします。施設ごとの定めによりお取り扱いください。
※利用日当日の午前０時以降にキャンセルがあった日であって、給付の対象とする場合には、当該キャンセルの利用予定時間を入力してください（上記「●当日キャンセル」を参照してください）。
●親子通園
　実施した日に「○」を入力します。
●初回面談（事前）・初回面談（事後）
　『初回対応加算』の対象となる面談を実施した日に「○」を入力します。なお、事後面談の備考欄には初回利用に際して事前面談を行った日時を記載してください。
　加算の適用については、実施した時間（事前面談は30分以上、事後面談は10分以上の実施が加算の要件となります）、保護者に伝達した事項等、面談内容について別シートの「面談記録シート」等に記録を残し、区が加算の確認を行う場合に記録を確認できるようにしてください。
●保護者面談
『保護者支援面談加算』の対象となる面談を実施した日に「〇」を入力します。備考欄には面談を実施した時間（30分以上の実施が加算の要件となります）を記載してください。
　加算の適用については、実施した時間、保護者に伝達した事項、保護者からの相談内容等について別シートの「面談記録シート」等に記録を残し、区が加算の確認を行う場合に記録を確認できるようにしてください</t>
        </r>
      </text>
    </comment>
    <comment ref="A235" authorId="0" shapeId="0" xr:uid="{85FB56EF-CC1E-47D4-B57C-254AA188C79C}">
      <text>
        <r>
          <rPr>
            <b/>
            <sz val="10"/>
            <color indexed="81"/>
            <rFont val="BIZ UDゴシック"/>
            <family val="3"/>
            <charset val="128"/>
          </rPr>
          <t>【利用状況報告書】</t>
        </r>
        <r>
          <rPr>
            <b/>
            <sz val="9"/>
            <color indexed="81"/>
            <rFont val="BIZ UDゴシック"/>
            <family val="3"/>
            <charset val="128"/>
          </rPr>
          <t xml:space="preserve">
　利用児童ごとに利用状況を入力します。
●利用頻度
　その児童が利用できる1月あたりの利用時間上限が表示されます。施設情報の「利用上限」から自動入力されます。
●年齢
　利用者の年齢区分を選択してください。年齢は、実施年度の４月１日時点の年齢です。
　利用対象となるのは、３歳未満の児童（当該利用児童の満３歳の誕生日の前々日まで）です。３歳に達する日の属する月については「２歳児クラス相当（３歳誕生月）」を選択できますので、利用日についてご注意ください。
●他施設の併用（中野区民の場合）
　利用者が複数の施設を併用している場合でも、利用時間の上限は子ども1人につき月10時間となります（対象月に利用しているすべての施設の利用時間を通算し、子ども1人につき月10時間）。
　利用者の利用時間が上限を超えた場合、中野区は上限を超えた時間について給付費を支払うことができません。複数の施設を利用している利用者については、他施設の利用状況（利用時間）について聴き取りを行うなど、ご留意ください。
　面談等で併用している利用施設を把握している場合は、施設名をご記入ください。
●認定自治体
　「乳児等支援給付認定」を行った自治体と、利用者の住所が一致していることを確認してください。認定した自治体から異なる自治体へ転入した場合は、転出元の自治体の認定資格を喪失し、転入先の自治体で新たに認定を受ける必要があります。
※利用者が中野区以外に転入した場合、中野区の認定はその前日まで有効です。
●生活困窮家庭等負担軽減加算
　生活困窮家庭等負担軽減加算の類型を選択します。いずれの類型にも該当しない場合は「該当なし」を選択します。
　類型は利用者の「乳児等支援支給認定証」でご確認いただけます。なお、中野区の認定証の記載と類型は以下の通りです。
【ア　生活保護世帯、イ　非課税世帯、ウ　低所得世帯、エ　その他要支援家庭】
●加算
　該当する類型を選択します。いずれの類型にも該当しない場合は「該当なし」を選択します。
※加算の算定には、対象となる利用者が、各加算の対象として認定を受けている必要があります。各加算の認定の有無については、利用者の「乳児等支援支給認定証」をご確認ください。</t>
        </r>
      </text>
    </comment>
    <comment ref="W239" authorId="0" shapeId="0" xr:uid="{C3344AF6-5DE4-4C1F-807A-257FB16B7058}">
      <text>
        <r>
          <rPr>
            <b/>
            <sz val="9"/>
            <color indexed="81"/>
            <rFont val="BIZ UDゴシック"/>
            <family val="3"/>
            <charset val="128"/>
          </rPr>
          <t>●当日キャンセル
　利用者都合により利用日当日の午前０時以降にキャンセルがあった日であって、給付の対象とする場合に「〇」を入力します。給付の対象とした時間については利用したものとみなし、当該利用者の利用可能回数、時間から減算を行ってください。また、その旨を利用者に説明してください（利用時間の上限超過を防ぐため）。
　この場合、キャンセルをした乳児等支援給付認定保護者に対して、可能な限り当日中に電話等の乳児等支援給付認定保護者の様子がわかる方法において相談援助を行い、記録を残してください。記録については、電話等をした日時、キャンセル理由、相談援助の内容等について記載してください。
※給付の対象となった時間であっても、生活困窮家庭等負担軽減加算、初回対応加算、保護者支援面談加算については、加算の対象となりません。
●利用時間帯
　２４時間表記で入力します。
※実際の利用時間ではなく、当初の利用予定時間を入力してください。当初の予定より延長して利用があった場合の当該延長時間分については、支給の対象外とします。施設ごとの定めによりお取り扱いください。
※利用日当日の午前０時以降にキャンセルがあった日であって、給付の対象とする場合には、当該キャンセルの利用予定時間を入力してください（上記「●当日キャンセル」を参照してください）。
●親子通園
　実施した日に「○」を入力します。
●初回面談（事前）・初回面談（事後）
　『初回対応加算』の対象となる面談を実施した日に「○」を入力します。なお、事後面談の備考欄には初回利用に際して事前面談を行った日時を記載してください。
　加算の適用については、実施した時間（事前面談は30分以上、事後面談は10分以上の実施が加算の要件となります）、保護者に伝達した事項等、面談内容について別シートの「面談記録シート」等に記録を残し、区が加算の確認を行う場合に記録を確認できるようにしてください。
●保護者面談
『保護者支援面談加算』の対象となる面談を実施した日に「〇」を入力します。備考欄には面談を実施した時間（30分以上の実施が加算の要件となります）を記載してください。
　加算の適用については、実施した時間、保護者に伝達した事項、保護者からの相談内容等について別シートの「面談記録シート」等に記録を残し、区が加算の確認を行う場合に記録を確認でき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C2" authorId="0" shapeId="0" xr:uid="{45E90D69-5C02-4631-A6ED-5CC868108D2E}">
      <text>
        <r>
          <rPr>
            <b/>
            <sz val="9"/>
            <color indexed="81"/>
            <rFont val="BIZ UDゴシック"/>
            <family val="3"/>
            <charset val="128"/>
          </rPr>
          <t>【共通事項】
背景色がピンク色となっている項目について、必要な事項を入力します。
※備考欄は必要に応じて自由記述をしてください。
※各項目に存在する集計欄は自動計算されます。</t>
        </r>
      </text>
    </comment>
    <comment ref="AC4" authorId="0" shapeId="0" xr:uid="{4E93A040-33F0-4925-8F66-0E035F25F45E}">
      <text>
        <r>
          <rPr>
            <b/>
            <sz val="9"/>
            <color indexed="81"/>
            <rFont val="BIZ UDゴシック"/>
            <family val="3"/>
            <charset val="128"/>
          </rPr>
          <t>対象月の最終開設日、もしくは当該月の最終日を入力してください。</t>
        </r>
      </text>
    </comment>
    <comment ref="E7" authorId="0" shapeId="0" xr:uid="{82514A50-BF91-4363-9588-05406E1586D9}">
      <text>
        <r>
          <rPr>
            <b/>
            <sz val="9"/>
            <color indexed="81"/>
            <rFont val="BIZ UDゴシック"/>
            <family val="3"/>
            <charset val="128"/>
          </rPr>
          <t>対象は建物のみです。土地は含みません。</t>
        </r>
      </text>
    </comment>
    <comment ref="E8" authorId="0" shapeId="0" xr:uid="{94C0CF24-B6D7-4A58-8232-816091306E15}">
      <text>
        <r>
          <rPr>
            <b/>
            <sz val="9"/>
            <color indexed="81"/>
            <rFont val="BIZ UDゴシック"/>
            <family val="3"/>
            <charset val="128"/>
          </rPr>
          <t>対象は建物のみです。土地は含みません。</t>
        </r>
      </text>
    </comment>
    <comment ref="AC12" authorId="0" shapeId="0" xr:uid="{4A64F355-0801-44E8-83EF-C5B407B2F880}">
      <text>
        <r>
          <rPr>
            <b/>
            <sz val="9"/>
            <color indexed="81"/>
            <rFont val="BIZ UDゴシック"/>
            <family val="3"/>
            <charset val="128"/>
          </rPr>
          <t>利用者の受入れを行っている年齢に、利用時間上限を入力してください。
「１０」以上の数値を入力することはできません。</t>
        </r>
      </text>
    </comment>
    <comment ref="AC24" authorId="0" shapeId="0" xr:uid="{6DDBDE28-084D-41B9-8B1A-D002E3FC3AD9}">
      <text>
        <r>
          <rPr>
            <b/>
            <sz val="9"/>
            <color indexed="81"/>
            <rFont val="BIZ UDゴシック"/>
            <family val="3"/>
            <charset val="128"/>
          </rPr>
          <t>特別地域加算について「有り」を選んだ場合、特別地域加算の算定事由について、該当するものをプルダウンから選択してください。
「無し」を選んだ場合は、該当なしを選んでください。</t>
        </r>
      </text>
    </comment>
    <comment ref="AC26" authorId="0" shapeId="0" xr:uid="{769A2212-3A88-4029-9CEA-F986A43E43FE}">
      <text>
        <r>
          <rPr>
            <b/>
            <sz val="9"/>
            <color indexed="81"/>
            <rFont val="BIZ UDゴシック"/>
            <family val="3"/>
            <charset val="128"/>
          </rPr>
          <t>１時間当たりの利用料について、減額を行う額を入力してください。
また、『乳児等支援給付費支給額算定シート』にも、該当する欄に同額を入力してください。</t>
        </r>
      </text>
    </comment>
    <comment ref="A40" authorId="0" shapeId="0" xr:uid="{82626A2C-8223-415F-812F-407A7D4A0095}">
      <text>
        <r>
          <rPr>
            <b/>
            <sz val="10"/>
            <color indexed="81"/>
            <rFont val="BIZ UDゴシック"/>
            <family val="3"/>
            <charset val="128"/>
          </rPr>
          <t>【利用状況報告書】</t>
        </r>
        <r>
          <rPr>
            <b/>
            <sz val="9"/>
            <color indexed="81"/>
            <rFont val="BIZ UDゴシック"/>
            <family val="3"/>
            <charset val="128"/>
          </rPr>
          <t xml:space="preserve">
　利用児童ごとに利用状況を入力します。
●利用頻度
　その児童が利用できる1月あたりの利用時間上限が表示されます。施設情報の「利用上限」から自動入力されます。
●年齢
　利用者の年齢区分を選択してください。年齢は、実施年度の４月１日時点の年齢です。
　利用対象となるのは、３歳未満の児童（当該利用児童の満３歳の誕生日の前々日まで）です。３歳に達する日の属する月については「２歳児クラス相当（３歳誕生月）」を選択できますので、利用日についてご注意ください。
●他施設の併用（中野区民の場合）
　利用者が複数の施設を併用している場合でも、利用時間の上限は子ども1人につき月10時間となります（対象月に利用しているすべての施設の利用時間を通算し、子ども1人につき月10時間）。
　利用者の利用時間が上限を超えた場合、中野区は上限を超えた時間について給付費を支払うことができません。複数の施設を利用している利用者については、他施設の利用状況（利用時間）について聴き取りを行うなど、ご留意ください。
　面談等で併用している利用施設を把握している場合は、施設名をご記入ください。
●認定自治体
　「乳児等支援給付認定」を行った自治体と、利用者の住所が一致していることを確認してください。認定した自治体から異なる自治体へ転入した場合は、転出元の自治体の認定資格を喪失し、転入先の自治体で新たに認定を受ける必要があります。
※利用者が中野区以外に転入した場合、中野区の認定はその前日まで有効です。
●生活困窮家庭等負担軽減加算
　生活困窮家庭等負担軽減加算の類型を選択します。いずれの類型にも該当しない場合は「該当なし」を選択します。
　類型は利用者の「乳児等支援支給認定証」でご確認いただけます。なお、中野区の認定証の記載と類型は以下の通りです。
【ア　生活保護世帯、イ　非課税世帯、ウ　低所得世帯、エ　その他要支援家庭】
●加算
　該当する類型を選択します。いずれの類型にも該当しない場合は「該当なし」を選択します。
※加算の算定には、対象となる利用者が、各加算の対象として認定を受けている必要があります。各加算の認定の有無については、利用者の「乳児等支援支給認定証」をご確認ください。</t>
        </r>
      </text>
    </comment>
    <comment ref="W44" authorId="0" shapeId="0" xr:uid="{C24C1298-8E8F-4B84-B75C-BC3BEEB31F43}">
      <text>
        <r>
          <rPr>
            <b/>
            <sz val="9"/>
            <color indexed="81"/>
            <rFont val="BIZ UDゴシック"/>
            <family val="3"/>
            <charset val="128"/>
          </rPr>
          <t>●当日キャンセル
　利用者都合により利用日当日の午前０時以降にキャンセルがあった日であって、給付の対象とする場合に「〇」を入力します。給付の対象とした時間については利用したものとみなし、当該利用者の利用可能回数、時間から減算を行ってください。また、その旨を利用者に説明してください（利用時間の上限超過を防ぐため）。
　この場合、キャンセルをした乳児等支援給付認定保護者に対して、可能な限り当日中に電話等の乳児等支援給付認定保護者の様子がわかる方法において相談援助を行い、記録を残してください。記録については、電話等をした日時、キャンセル理由、相談援助の内容等について記載してください。
※給付の対象となった時間であっても、生活困窮家庭等負担軽減加算、初回対応加算、保護者支援面談加算については、加算の対象となりません。
●利用時間帯
　２４時間表記で入力します。
※実際の利用時間ではなく、当初の利用予定時間を入力してください。当初の予定より延長して利用があった場合の当該延長時間分については、支給の対象外とします。施設ごとの定めによりお取り扱いください。
※利用日当日の午前０時以降にキャンセルがあった日であって、給付の対象とする場合には、当該キャンセルの利用予定時間を入力してください（上記「●当日キャンセル」を参照してください）。
●親子通園
　実施した日に「○」を入力します。
●初回面談（事前）・初回面談（事後）
　『初回対応加算』の対象となる面談を実施した日に「○」を入力します。なお、事後面談の備考欄には初回利用に際して事前面談を行った日時を記載してください。
　加算の適用については、実施した時間（事前面談は30分以上、事後面談は10分以上の実施が加算の要件となります）、保護者に伝達した事項等、面談内容について別シートの「面談記録シート」等に記録を残し、区が加算の確認を行う場合に記録を確認できるようにしてください。
●保護者面談
『保護者支援面談加算』の対象となる面談を実施した日に「〇」を入力します。備考欄には面談を実施した時間（30分以上の実施が加算の要件となります）を記載してください。
　加算の適用については、実施した時間、保護者に伝達した事項、保護者からの相談内容等について別シートの「面談記録シート」等に記録を残し、区が加算の確認を行う場合に記録を確認できるようにしてください</t>
        </r>
      </text>
    </comment>
    <comment ref="A79" authorId="0" shapeId="0" xr:uid="{216B6F57-757F-44CA-886B-37E4BC25B897}">
      <text>
        <r>
          <rPr>
            <b/>
            <sz val="10"/>
            <color indexed="81"/>
            <rFont val="BIZ UDゴシック"/>
            <family val="3"/>
            <charset val="128"/>
          </rPr>
          <t>【利用状況報告書】</t>
        </r>
        <r>
          <rPr>
            <b/>
            <sz val="9"/>
            <color indexed="81"/>
            <rFont val="BIZ UDゴシック"/>
            <family val="3"/>
            <charset val="128"/>
          </rPr>
          <t xml:space="preserve">
　利用児童ごとに利用状況を入力します。
●利用頻度
　その児童が利用できる1月あたりの利用時間上限が表示されます。施設情報の「利用上限」から自動入力されます。
●年齢
　利用者の年齢区分を選択してください。年齢は、実施年度の４月１日時点の年齢です。
　利用対象となるのは、３歳未満の児童（当該利用児童の満３歳の誕生日の前々日まで）です。３歳に達する日の属する月については「２歳児クラス相当（３歳誕生月）」を選択できますので、利用日についてご注意ください。
●他施設の併用（中野区民の場合）
　利用者が複数の施設を併用している場合でも、利用時間の上限は子ども1人につき月10時間となります（対象月に利用しているすべての施設の利用時間を通算し、子ども1人につき月10時間）。
　利用者の利用時間が上限を超えた場合、中野区は上限を超えた時間について給付費を支払うことができません。複数の施設を利用している利用者については、他施設の利用状況（利用時間）について聴き取りを行うなど、ご留意ください。
　面談等で併用している利用施設を把握している場合は、施設名をご記入ください。
●認定自治体
　「乳児等支援給付認定」を行った自治体と、利用者の住所が一致していることを確認してください。認定した自治体から異なる自治体へ転入した場合は、転出元の自治体の認定資格を喪失し、転入先の自治体で新たに認定を受ける必要があります。
※利用者が中野区以外に転入した場合、中野区の認定はその前日まで有効です。
●生活困窮家庭等負担軽減加算
　生活困窮家庭等負担軽減加算の類型を選択します。いずれの類型にも該当しない場合は「該当なし」を選択します。
　類型は利用者の「乳児等支援支給認定証」でご確認いただけます。なお、中野区の認定証の記載と類型は以下の通りです。
【ア　生活保護世帯、イ　非課税世帯、ウ　低所得世帯、エ　その他要支援家庭】
●加算
　該当する類型を選択します。いずれの類型にも該当しない場合は「該当なし」を選択します。
※加算の算定には、対象となる利用者が、各加算の対象として認定を受けている必要があります。各加算の認定の有無については、利用者の「乳児等支援支給認定証」をご確認ください。</t>
        </r>
      </text>
    </comment>
    <comment ref="W83" authorId="0" shapeId="0" xr:uid="{A67744F5-408C-47D1-8ADE-F7C056C84C3E}">
      <text>
        <r>
          <rPr>
            <b/>
            <sz val="9"/>
            <color indexed="81"/>
            <rFont val="BIZ UDゴシック"/>
            <family val="3"/>
            <charset val="128"/>
          </rPr>
          <t>●当日キャンセル
　利用者都合により利用日当日の午前０時以降にキャンセルがあった日であって、給付の対象とする場合に「〇」を入力します。給付の対象とした時間については利用したものとみなし、当該利用者の利用可能回数、時間から減算を行ってください。また、その旨を利用者に説明してください（利用時間の上限超過を防ぐため）。
　この場合、キャンセルをした乳児等支援給付認定保護者に対して、可能な限り当日中に電話等の乳児等支援給付認定保護者の様子がわかる方法において相談援助を行い、記録を残してください。記録については、電話等をした日時、キャンセル理由、相談援助の内容等について記載してください。
※給付の対象となった時間であっても、生活困窮家庭等負担軽減加算、初回対応加算、保護者支援面談加算については、加算の対象となりません。
●利用時間帯
　２４時間表記で入力します。
※実際の利用時間ではなく、当初の利用予定時間を入力してください。当初の予定より延長して利用があった場合の当該延長時間分については、支給の対象外とします。施設ごとの定めによりお取り扱いください。
※利用日当日の午前０時以降にキャンセルがあった日であって、給付の対象とする場合には、当該キャンセルの利用予定時間を入力してください（上記「●当日キャンセル」を参照してください）。
●親子通園
　実施した日に「○」を入力します。
●初回面談（事前）・初回面談（事後）
　『初回対応加算』の対象となる面談を実施した日に「○」を入力します。なお、事後面談の備考欄には初回利用に際して事前面談を行った日時を記載してください。
　加算の適用については、実施した時間（事前面談は30分以上、事後面談は10分以上の実施が加算の要件となります）、保護者に伝達した事項等、面談内容について別シートの「面談記録シート」等に記録を残し、区が加算の確認を行う場合に記録を確認できるようにしてください。
●保護者面談
『保護者支援面談加算』の対象となる面談を実施した日に「〇」を入力します。備考欄には面談を実施した時間（30分以上の実施が加算の要件となります）を記載してください。
　加算の適用については、実施した時間、保護者に伝達した事項、保護者からの相談内容等について別シートの「面談記録シート」等に記録を残し、区が加算の確認を行う場合に記録を確認できるようにしてください</t>
        </r>
      </text>
    </comment>
    <comment ref="A118" authorId="0" shapeId="0" xr:uid="{89F91EB1-5BE9-4C87-AAD7-DD0B05A2B89A}">
      <text>
        <r>
          <rPr>
            <b/>
            <sz val="10"/>
            <color indexed="81"/>
            <rFont val="BIZ UDゴシック"/>
            <family val="3"/>
            <charset val="128"/>
          </rPr>
          <t>【利用状況報告書】</t>
        </r>
        <r>
          <rPr>
            <b/>
            <sz val="9"/>
            <color indexed="81"/>
            <rFont val="BIZ UDゴシック"/>
            <family val="3"/>
            <charset val="128"/>
          </rPr>
          <t xml:space="preserve">
　利用児童ごとに利用状況を入力します。
●利用頻度
　その児童が利用できる1月あたりの利用時間上限が表示されます。施設情報の「利用上限」から自動入力されます。
●年齢
　利用者の年齢区分を選択してください。年齢は、実施年度の４月１日時点の年齢です。
　利用対象となるのは、３歳未満の児童（当該利用児童の満３歳の誕生日の前々日まで）です。３歳に達する日の属する月については「２歳児クラス相当（３歳誕生月）」を選択できますので、利用日についてご注意ください。
●他施設の併用（中野区民の場合）
　利用者が複数の施設を併用している場合でも、利用時間の上限は子ども1人につき月10時間となります（対象月に利用しているすべての施設の利用時間を通算し、子ども1人につき月10時間）。
　利用者の利用時間が上限を超えた場合、中野区は上限を超えた時間について給付費を支払うことができません。複数の施設を利用している利用者については、他施設の利用状況（利用時間）について聴き取りを行うなど、ご留意ください。
　面談等で併用している利用施設を把握している場合は、施設名をご記入ください。
●認定自治体
　「乳児等支援給付認定」を行った自治体と、利用者の住所が一致していることを確認してください。認定した自治体から異なる自治体へ転入した場合は、転出元の自治体の認定資格を喪失し、転入先の自治体で新たに認定を受ける必要があります。
※利用者が中野区以外に転入した場合、中野区の認定はその前日まで有効です。
●生活困窮家庭等負担軽減加算
　生活困窮家庭等負担軽減加算の類型を選択します。いずれの類型にも該当しない場合は「該当なし」を選択します。
　類型は利用者の「乳児等支援支給認定証」でご確認いただけます。なお、中野区の認定証の記載と類型は以下の通りです。
【ア　生活保護世帯、イ　非課税世帯、ウ　低所得世帯、エ　その他要支援家庭】
●加算
　該当する類型を選択します。いずれの類型にも該当しない場合は「該当なし」を選択します。
※加算の算定には、対象となる利用者が、各加算の対象として認定を受けている必要があります。各加算の認定の有無については、利用者の「乳児等支援支給認定証」をご確認ください。</t>
        </r>
      </text>
    </comment>
    <comment ref="W122" authorId="0" shapeId="0" xr:uid="{F997270E-3FD1-4935-90A3-5939BEBE8758}">
      <text>
        <r>
          <rPr>
            <b/>
            <sz val="9"/>
            <color indexed="81"/>
            <rFont val="BIZ UDゴシック"/>
            <family val="3"/>
            <charset val="128"/>
          </rPr>
          <t>●当日キャンセル
　利用者都合により利用日当日の午前０時以降にキャンセルがあった日であって、給付の対象とする場合に「〇」を入力します。給付の対象とした時間については利用したものとみなし、当該利用者の利用可能回数、時間から減算を行ってください。また、その旨を利用者に説明してください（利用時間の上限超過を防ぐため）。
　この場合、キャンセルをした乳児等支援給付認定保護者に対して、可能な限り当日中に電話等の乳児等支援給付認定保護者の様子がわかる方法において相談援助を行い、記録を残してください。記録については、電話等をした日時、キャンセル理由、相談援助の内容等について記載してください。
※給付の対象となった時間であっても、生活困窮家庭等負担軽減加算、初回対応加算、保護者支援面談加算については、加算の対象となりません。
●利用時間帯
　２４時間表記で入力します。
※実際の利用時間ではなく、当初の利用予定時間を入力してください。当初の予定より延長して利用があった場合の当該延長時間分については、支給の対象外とします。施設ごとの定めによりお取り扱いください。
※利用日当日の午前０時以降にキャンセルがあった日であって、給付の対象とする場合には、当該キャンセルの利用予定時間を入力してください（上記「●当日キャンセル」を参照してください）。
●親子通園
　実施した日に「○」を入力します。
●初回面談（事前）・初回面談（事後）
　『初回対応加算』の対象となる面談を実施した日に「○」を入力します。なお、事後面談の備考欄には初回利用に際して事前面談を行った日時を記載してください。
　加算の適用については、実施した時間（事前面談は30分以上、事後面談は10分以上の実施が加算の要件となります）、保護者に伝達した事項等、面談内容について別シートの「面談記録シート」等に記録を残し、区が加算の確認を行う場合に記録を確認できるようにしてください。
●保護者面談
『保護者支援面談加算』の対象となる面談を実施した日に「〇」を入力します。備考欄には面談を実施した時間（30分以上の実施が加算の要件となります）を記載してください。
　加算の適用については、実施した時間、保護者に伝達した事項、保護者からの相談内容等について別シートの「面談記録シート」等に記録を残し、区が加算の確認を行う場合に記録を確認できるようにしてください</t>
        </r>
      </text>
    </comment>
    <comment ref="A157" authorId="0" shapeId="0" xr:uid="{4C2EC81A-08EA-4AC9-BF82-92E1615C77D8}">
      <text>
        <r>
          <rPr>
            <b/>
            <sz val="10"/>
            <color indexed="81"/>
            <rFont val="BIZ UDゴシック"/>
            <family val="3"/>
            <charset val="128"/>
          </rPr>
          <t>【利用状況報告書】</t>
        </r>
        <r>
          <rPr>
            <b/>
            <sz val="9"/>
            <color indexed="81"/>
            <rFont val="BIZ UDゴシック"/>
            <family val="3"/>
            <charset val="128"/>
          </rPr>
          <t xml:space="preserve">
　利用児童ごとに利用状況を入力します。
●利用頻度
　その児童が利用できる1月あたりの利用時間上限が表示されます。施設情報の「利用上限」から自動入力されます。
●年齢
　利用者の年齢区分を選択してください。年齢は、実施年度の４月１日時点の年齢です。
　利用対象となるのは、３歳未満の児童（当該利用児童の満３歳の誕生日の前々日まで）です。３歳に達する日の属する月については「２歳児クラス相当（３歳誕生月）」を選択できますので、利用日についてご注意ください。
●他施設の併用（中野区民の場合）
　利用者が複数の施設を併用している場合でも、利用時間の上限は子ども1人につき月10時間となります（対象月に利用しているすべての施設の利用時間を通算し、子ども1人につき月10時間）。
　利用者の利用時間が上限を超えた場合、中野区は上限を超えた時間について給付費を支払うことができません。複数の施設を利用している利用者については、他施設の利用状況（利用時間）について聴き取りを行うなど、ご留意ください。
　面談等で併用している利用施設を把握している場合は、施設名をご記入ください。
●認定自治体
　「乳児等支援給付認定」を行った自治体と、利用者の住所が一致していることを確認してください。認定した自治体から異なる自治体へ転入した場合は、転出元の自治体の認定資格を喪失し、転入先の自治体で新たに認定を受ける必要があります。
※利用者が中野区以外に転入した場合、中野区の認定はその前日まで有効です。
●生活困窮家庭等負担軽減加算
　生活困窮家庭等負担軽減加算の類型を選択します。いずれの類型にも該当しない場合は「該当なし」を選択します。
　類型は利用者の「乳児等支援支給認定証」でご確認いただけます。なお、中野区の認定証の記載と類型は以下の通りです。
【ア　生活保護世帯、イ　非課税世帯、ウ　低所得世帯、エ　その他要支援家庭】
●加算
　該当する類型を選択します。いずれの類型にも該当しない場合は「該当なし」を選択します。
※加算の算定には、対象となる利用者が、各加算の対象として認定を受けている必要があります。各加算の認定の有無については、利用者の「乳児等支援支給認定証」をご確認ください。</t>
        </r>
      </text>
    </comment>
    <comment ref="W161" authorId="0" shapeId="0" xr:uid="{A20E00C6-DDAB-46E8-A418-6730699B6CCE}">
      <text>
        <r>
          <rPr>
            <b/>
            <sz val="9"/>
            <color indexed="81"/>
            <rFont val="BIZ UDゴシック"/>
            <family val="3"/>
            <charset val="128"/>
          </rPr>
          <t>●当日キャンセル
　利用者都合により利用日当日の午前０時以降にキャンセルがあった日であって、給付の対象とする場合に「〇」を入力します。給付の対象とした時間については利用したものとみなし、当該利用者の利用可能回数、時間から減算を行ってください。また、その旨を利用者に説明してください（利用時間の上限超過を防ぐため）。
　この場合、キャンセルをした乳児等支援給付認定保護者に対して、可能な限り当日中に電話等の乳児等支援給付認定保護者の様子がわかる方法において相談援助を行い、記録を残してください。記録については、電話等をした日時、キャンセル理由、相談援助の内容等について記載してください。
※給付の対象となった時間であっても、生活困窮家庭等負担軽減加算、初回対応加算、保護者支援面談加算については、加算の対象となりません。
●利用時間帯
　２４時間表記で入力します。
※実際の利用時間ではなく、当初の利用予定時間を入力してください。当初の予定より延長して利用があった場合の当該延長時間分については、支給の対象外とします。施設ごとの定めによりお取り扱いください。
※利用日当日の午前０時以降にキャンセルがあった日であって、給付の対象とする場合には、当該キャンセルの利用予定時間を入力してください（上記「●当日キャンセル」を参照してください）。
●親子通園
　実施した日に「○」を入力します。
●初回面談（事前）・初回面談（事後）
　『初回対応加算』の対象となる面談を実施した日に「○」を入力します。なお、事後面談の備考欄には初回利用に際して事前面談を行った日時を記載してください。
　加算の適用については、実施した時間（事前面談は30分以上、事後面談は10分以上の実施が加算の要件となります）、保護者に伝達した事項等、面談内容について別シートの「面談記録シート」等に記録を残し、区が加算の確認を行う場合に記録を確認できるようにしてください。
●保護者面談
『保護者支援面談加算』の対象となる面談を実施した日に「〇」を入力します。備考欄には面談を実施した時間（30分以上の実施が加算の要件となります）を記載してください。
　加算の適用については、実施した時間、保護者に伝達した事項、保護者からの相談内容等について別シートの「面談記録シート」等に記録を残し、区が加算の確認を行う場合に記録を確認できるようにしてください</t>
        </r>
      </text>
    </comment>
    <comment ref="A196" authorId="0" shapeId="0" xr:uid="{71560C0F-3290-4C45-8D82-76AED3BD72CF}">
      <text>
        <r>
          <rPr>
            <b/>
            <sz val="10"/>
            <color indexed="81"/>
            <rFont val="BIZ UDゴシック"/>
            <family val="3"/>
            <charset val="128"/>
          </rPr>
          <t>【利用状況報告書】</t>
        </r>
        <r>
          <rPr>
            <b/>
            <sz val="9"/>
            <color indexed="81"/>
            <rFont val="BIZ UDゴシック"/>
            <family val="3"/>
            <charset val="128"/>
          </rPr>
          <t xml:space="preserve">
　利用児童ごとに利用状況を入力します。
●利用頻度
　その児童が利用できる1月あたりの利用時間上限が表示されます。施設情報の「利用上限」から自動入力されます。
●年齢
　利用者の年齢区分を選択してください。年齢は、実施年度の４月１日時点の年齢です。
　利用対象となるのは、３歳未満の児童（当該利用児童の満３歳の誕生日の前々日まで）です。３歳に達する日の属する月については「２歳児クラス相当（３歳誕生月）」を選択できますので、利用日についてご注意ください。
●他施設の併用（中野区民の場合）
　利用者が複数の施設を併用している場合でも、利用時間の上限は子ども1人につき月10時間となります（対象月に利用しているすべての施設の利用時間を通算し、子ども1人につき月10時間）。
　利用者の利用時間が上限を超えた場合、中野区は上限を超えた時間について給付費を支払うことができません。複数の施設を利用している利用者については、他施設の利用状況（利用時間）について聴き取りを行うなど、ご留意ください。
　面談等で併用している利用施設を把握している場合は、施設名をご記入ください。
●認定自治体
　「乳児等支援給付認定」を行った自治体と、利用者の住所が一致していることを確認してください。認定した自治体から異なる自治体へ転入した場合は、転出元の自治体の認定資格を喪失し、転入先の自治体で新たに認定を受ける必要があります。
※利用者が中野区以外に転入した場合、中野区の認定はその前日まで有効です。
●生活困窮家庭等負担軽減加算
　生活困窮家庭等負担軽減加算の類型を選択します。いずれの類型にも該当しない場合は「該当なし」を選択します。
　類型は利用者の「乳児等支援支給認定証」でご確認いただけます。なお、中野区の認定証の記載と類型は以下の通りです。
【ア　生活保護世帯、イ　非課税世帯、ウ　低所得世帯、エ　その他要支援家庭】
●加算
　該当する類型を選択します。いずれの類型にも該当しない場合は「該当なし」を選択します。
※加算の算定には、対象となる利用者が、各加算の対象として認定を受けている必要があります。各加算の認定の有無については、利用者の「乳児等支援支給認定証」をご確認ください。</t>
        </r>
      </text>
    </comment>
    <comment ref="W200" authorId="0" shapeId="0" xr:uid="{F983B81C-8533-40A4-AACD-EECE9CEDD5DA}">
      <text>
        <r>
          <rPr>
            <b/>
            <sz val="9"/>
            <color indexed="81"/>
            <rFont val="BIZ UDゴシック"/>
            <family val="3"/>
            <charset val="128"/>
          </rPr>
          <t>●当日キャンセル
　利用者都合により利用日当日の午前０時以降にキャンセルがあった日であって、給付の対象とする場合に「〇」を入力します。給付の対象とした時間については利用したものとみなし、当該利用者の利用可能回数、時間から減算を行ってください。また、その旨を利用者に説明してください（利用時間の上限超過を防ぐため）。
　この場合、キャンセルをした乳児等支援給付認定保護者に対して、可能な限り当日中に電話等の乳児等支援給付認定保護者の様子がわかる方法において相談援助を行い、記録を残してください。記録については、電話等をした日時、キャンセル理由、相談援助の内容等について記載してください。
※給付の対象となった時間であっても、生活困窮家庭等負担軽減加算、初回対応加算、保護者支援面談加算については、加算の対象となりません。
●利用時間帯
　２４時間表記で入力します。
※実際の利用時間ではなく、当初の利用予定時間を入力してください。当初の予定より延長して利用があった場合の当該延長時間分については、支給の対象外とします。施設ごとの定めによりお取り扱いください。
※利用日当日の午前０時以降にキャンセルがあった日であって、給付の対象とする場合には、当該キャンセルの利用予定時間を入力してください（上記「●当日キャンセル」を参照してください）。
●親子通園
　実施した日に「○」を入力します。
●初回面談（事前）・初回面談（事後）
　『初回対応加算』の対象となる面談を実施した日に「○」を入力します。なお、事後面談の備考欄には初回利用に際して事前面談を行った日時を記載してください。
　加算の適用については、実施した時間（事前面談は30分以上、事後面談は10分以上の実施が加算の要件となります）、保護者に伝達した事項等、面談内容について別シートの「面談記録シート」等に記録を残し、区が加算の確認を行う場合に記録を確認できるようにしてください。
●保護者面談
『保護者支援面談加算』の対象となる面談を実施した日に「〇」を入力します。備考欄には面談を実施した時間（30分以上の実施が加算の要件となります）を記載してください。
　加算の適用については、実施した時間、保護者に伝達した事項、保護者からの相談内容等について別シートの「面談記録シート」等に記録を残し、区が加算の確認を行う場合に記録を確認できるようにしてください</t>
        </r>
      </text>
    </comment>
    <comment ref="A235" authorId="0" shapeId="0" xr:uid="{FA661B37-FFB8-4E77-A69B-1E6AEFDA9C58}">
      <text>
        <r>
          <rPr>
            <b/>
            <sz val="10"/>
            <color indexed="81"/>
            <rFont val="BIZ UDゴシック"/>
            <family val="3"/>
            <charset val="128"/>
          </rPr>
          <t>【利用状況報告書】</t>
        </r>
        <r>
          <rPr>
            <b/>
            <sz val="9"/>
            <color indexed="81"/>
            <rFont val="BIZ UDゴシック"/>
            <family val="3"/>
            <charset val="128"/>
          </rPr>
          <t xml:space="preserve">
　利用児童ごとに利用状況を入力します。
●利用頻度
　その児童が利用できる1月あたりの利用時間上限が表示されます。施設情報の「利用上限」から自動入力されます。
●年齢
　利用者の年齢区分を選択してください。年齢は、実施年度の４月１日時点の年齢です。
　利用対象となるのは、３歳未満の児童（当該利用児童の満３歳の誕生日の前々日まで）です。３歳に達する日の属する月については「２歳児クラス相当（３歳誕生月）」を選択できますので、利用日についてご注意ください。
●他施設の併用（中野区民の場合）
　利用者が複数の施設を併用している場合でも、利用時間の上限は子ども1人につき月10時間となります（対象月に利用しているすべての施設の利用時間を通算し、子ども1人につき月10時間）。
　利用者の利用時間が上限を超えた場合、中野区は上限を超えた時間について給付費を支払うことができません。複数の施設を利用している利用者については、他施設の利用状況（利用時間）について聴き取りを行うなど、ご留意ください。
　面談等で併用している利用施設を把握している場合は、施設名をご記入ください。
●認定自治体
　「乳児等支援給付認定」を行った自治体と、利用者の住所が一致していることを確認してください。認定した自治体から異なる自治体へ転入した場合は、転出元の自治体の認定資格を喪失し、転入先の自治体で新たに認定を受ける必要があります。
※利用者が中野区以外に転入した場合、中野区の認定はその前日まで有効です。
●生活困窮家庭等負担軽減加算
　生活困窮家庭等負担軽減加算の類型を選択します。いずれの類型にも該当しない場合は「該当なし」を選択します。
　類型は利用者の「乳児等支援支給認定証」でご確認いただけます。なお、中野区の認定証の記載と類型は以下の通りです。
【ア　生活保護世帯、イ　非課税世帯、ウ　低所得世帯、エ　その他要支援家庭】
●加算
　該当する類型を選択します。いずれの類型にも該当しない場合は「該当なし」を選択します。
※加算の算定には、対象となる利用者が、各加算の対象として認定を受けている必要があります。各加算の認定の有無については、利用者の「乳児等支援支給認定証」をご確認ください。</t>
        </r>
      </text>
    </comment>
    <comment ref="W239" authorId="0" shapeId="0" xr:uid="{4782027E-D321-4978-A5E8-49EF8AED3672}">
      <text>
        <r>
          <rPr>
            <b/>
            <sz val="9"/>
            <color indexed="81"/>
            <rFont val="BIZ UDゴシック"/>
            <family val="3"/>
            <charset val="128"/>
          </rPr>
          <t>●当日キャンセル
　利用者都合により利用日当日の午前０時以降にキャンセルがあった日であって、給付の対象とする場合に「〇」を入力します。給付の対象とした時間については利用したものとみなし、当該利用者の利用可能回数、時間から減算を行ってください。また、その旨を利用者に説明してください（利用時間の上限超過を防ぐため）。
　この場合、キャンセルをした乳児等支援給付認定保護者に対して、可能な限り当日中に電話等の乳児等支援給付認定保護者の様子がわかる方法において相談援助を行い、記録を残してください。記録については、電話等をした日時、キャンセル理由、相談援助の内容等について記載してください。
※給付の対象となった時間であっても、生活困窮家庭等負担軽減加算、初回対応加算、保護者支援面談加算については、加算の対象となりません。
●利用時間帯
　２４時間表記で入力します。
※実際の利用時間ではなく、当初の利用予定時間を入力してください。当初の予定より延長して利用があった場合の当該延長時間分については、支給の対象外とします。施設ごとの定めによりお取り扱いください。
※利用日当日の午前０時以降にキャンセルがあった日であって、給付の対象とする場合には、当該キャンセルの利用予定時間を入力してください（上記「●当日キャンセル」を参照してください）。
●親子通園
　実施した日に「○」を入力します。
●初回面談（事前）・初回面談（事後）
　『初回対応加算』の対象となる面談を実施した日に「○」を入力します。なお、事後面談の備考欄には初回利用に際して事前面談を行った日時を記載してください。
　加算の適用については、実施した時間（事前面談は30分以上、事後面談は10分以上の実施が加算の要件となります）、保護者に伝達した事項等、面談内容について別シートの「面談記録シート」等に記録を残し、区が加算の確認を行う場合に記録を確認できるようにしてください。
●保護者面談
『保護者支援面談加算』の対象となる面談を実施した日に「〇」を入力します。備考欄には面談を実施した時間（30分以上の実施が加算の要件となります）を記載してください。
　加算の適用については、実施した時間、保護者に伝達した事項、保護者からの相談内容等について別シートの「面談記録シート」等に記録を残し、区が加算の確認を行う場合に記録を確認できるように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C2" authorId="0" shapeId="0" xr:uid="{06160BBA-DAE9-4E8D-886E-3860896F8684}">
      <text>
        <r>
          <rPr>
            <b/>
            <sz val="9"/>
            <color indexed="81"/>
            <rFont val="BIZ UDゴシック"/>
            <family val="3"/>
            <charset val="128"/>
          </rPr>
          <t>【共通事項】
背景色がピンク色となっている項目について、必要な事項を入力します。
※備考欄は必要に応じて自由記述をしてください。
※各項目に存在する集計欄は自動計算されます。</t>
        </r>
      </text>
    </comment>
    <comment ref="AC4" authorId="0" shapeId="0" xr:uid="{CC847B20-A3DE-4862-89F0-3F215BA5D92A}">
      <text>
        <r>
          <rPr>
            <b/>
            <sz val="9"/>
            <color indexed="81"/>
            <rFont val="BIZ UDゴシック"/>
            <family val="3"/>
            <charset val="128"/>
          </rPr>
          <t>対象月の最終開設日、もしくは当該月の最終日を入力してください。</t>
        </r>
      </text>
    </comment>
    <comment ref="E7" authorId="0" shapeId="0" xr:uid="{7F69189B-1AA2-4D1F-96D2-0F7BDA9F8C25}">
      <text>
        <r>
          <rPr>
            <b/>
            <sz val="9"/>
            <color indexed="81"/>
            <rFont val="BIZ UDゴシック"/>
            <family val="3"/>
            <charset val="128"/>
          </rPr>
          <t>対象は建物のみです。土地は含みません。</t>
        </r>
      </text>
    </comment>
    <comment ref="E8" authorId="0" shapeId="0" xr:uid="{6D64E593-FD42-4725-A234-E504CE245DA5}">
      <text>
        <r>
          <rPr>
            <b/>
            <sz val="9"/>
            <color indexed="81"/>
            <rFont val="BIZ UDゴシック"/>
            <family val="3"/>
            <charset val="128"/>
          </rPr>
          <t>対象は建物のみです。土地は含みません。</t>
        </r>
      </text>
    </comment>
    <comment ref="AC12" authorId="0" shapeId="0" xr:uid="{91889084-0CC4-4B78-A74F-B41CF854628A}">
      <text>
        <r>
          <rPr>
            <b/>
            <sz val="9"/>
            <color indexed="81"/>
            <rFont val="BIZ UDゴシック"/>
            <family val="3"/>
            <charset val="128"/>
          </rPr>
          <t>利用者の受入れを行っている年齢に、利用時間上限を入力してください。
「１０」以上の数値を入力することはできません。</t>
        </r>
      </text>
    </comment>
    <comment ref="AC24" authorId="0" shapeId="0" xr:uid="{5A0625AA-BD4D-4FB8-8F95-D5C4F28CC2A3}">
      <text>
        <r>
          <rPr>
            <b/>
            <sz val="9"/>
            <color indexed="81"/>
            <rFont val="BIZ UDゴシック"/>
            <family val="3"/>
            <charset val="128"/>
          </rPr>
          <t>特別地域加算について「有り」を選んだ場合、特別地域加算の算定事由について、該当するものをプルダウンから選択してください。
「無し」を選んだ場合は、該当なしを選んでください。</t>
        </r>
      </text>
    </comment>
    <comment ref="AC26" authorId="0" shapeId="0" xr:uid="{D6919AC8-559B-462E-9233-6BA7F500C7B7}">
      <text>
        <r>
          <rPr>
            <b/>
            <sz val="9"/>
            <color indexed="81"/>
            <rFont val="BIZ UDゴシック"/>
            <family val="3"/>
            <charset val="128"/>
          </rPr>
          <t>１時間当たりの利用料について、減額を行う額を入力してください。
また、『乳児等支援給付費支給額算定シート』にも、該当する欄に同額を入力してください。</t>
        </r>
      </text>
    </comment>
    <comment ref="A40" authorId="0" shapeId="0" xr:uid="{3AEDCFCA-196E-4C5E-97DE-D0583FC2F845}">
      <text>
        <r>
          <rPr>
            <b/>
            <sz val="10"/>
            <color indexed="81"/>
            <rFont val="BIZ UDゴシック"/>
            <family val="3"/>
            <charset val="128"/>
          </rPr>
          <t>【利用状況報告書】</t>
        </r>
        <r>
          <rPr>
            <b/>
            <sz val="9"/>
            <color indexed="81"/>
            <rFont val="BIZ UDゴシック"/>
            <family val="3"/>
            <charset val="128"/>
          </rPr>
          <t xml:space="preserve">
　利用児童ごとに利用状況を入力します。
●利用頻度
　その児童が利用できる1月あたりの利用時間上限が表示されます。施設情報の「利用上限」から自動入力されます。
●年齢
　利用者の年齢区分を選択してください。年齢は、実施年度の４月１日時点の年齢です。
　利用対象となるのは、３歳未満の児童（当該利用児童の満３歳の誕生日の前々日まで）です。３歳に達する日の属する月については「２歳児クラス相当（３歳誕生月）」を選択できますので、利用日についてご注意ください。
●他施設の併用（中野区民の場合）
　利用者が複数の施設を併用している場合でも、利用時間の上限は子ども1人につき月10時間となります（対象月に利用しているすべての施設の利用時間を通算し、子ども1人につき月10時間）。
　利用者の利用時間が上限を超えた場合、中野区は上限を超えた時間について給付費を支払うことができません。複数の施設を利用している利用者については、他施設の利用状況（利用時間）について聴き取りを行うなど、ご留意ください。
　面談等で併用している利用施設を把握している場合は、施設名をご記入ください。
●認定自治体
　「乳児等支援給付認定」を行った自治体と、利用者の住所が一致していることを確認してください。認定した自治体から異なる自治体へ転入した場合は、転出元の自治体の認定資格を喪失し、転入先の自治体で新たに認定を受ける必要があります。
※利用者が中野区以外に転入した場合、中野区の認定はその前日まで有効です。
●生活困窮家庭等負担軽減加算
　生活困窮家庭等負担軽減加算の類型を選択します。いずれの類型にも該当しない場合は「該当なし」を選択します。
　類型は利用者の「乳児等支援支給認定証」でご確認いただけます。なお、中野区の認定証の記載と類型は以下の通りです。
【ア　生活保護世帯、イ　非課税世帯、ウ　低所得世帯、エ　その他要支援家庭】
●加算
　該当する類型を選択します。いずれの類型にも該当しない場合は「該当なし」を選択します。
※加算の算定には、対象となる利用者が、各加算の対象として認定を受けている必要があります。各加算の認定の有無については、利用者の「乳児等支援支給認定証」をご確認ください。</t>
        </r>
      </text>
    </comment>
    <comment ref="W44" authorId="0" shapeId="0" xr:uid="{067ACE43-595B-47B2-960F-B519022D56B3}">
      <text>
        <r>
          <rPr>
            <b/>
            <sz val="9"/>
            <color indexed="81"/>
            <rFont val="BIZ UDゴシック"/>
            <family val="3"/>
            <charset val="128"/>
          </rPr>
          <t>●当日キャンセル
　利用者都合により利用日当日の午前０時以降にキャンセルがあった日であって、給付の対象とする場合に「〇」を入力します。給付の対象とした時間については利用したものとみなし、当該利用者の利用可能回数、時間から減算を行ってください。また、その旨を利用者に説明してください（利用時間の上限超過を防ぐため）。
　この場合、キャンセルをした乳児等支援給付認定保護者に対して、可能な限り当日中に電話等の乳児等支援給付認定保護者の様子がわかる方法において相談援助を行い、記録を残してください。記録については、電話等をした日時、キャンセル理由、相談援助の内容等について記載してください。
※給付の対象となった時間であっても、生活困窮家庭等負担軽減加算、初回対応加算、保護者支援面談加算については、加算の対象となりません。
●利用時間帯
　２４時間表記で入力します。
※実際の利用時間ではなく、当初の利用予定時間を入力してください。当初の予定より延長して利用があった場合の当該延長時間分については、支給の対象外とします。施設ごとの定めによりお取り扱いください。
※利用日当日の午前０時以降にキャンセルがあった日であって、給付の対象とする場合には、当該キャンセルの利用予定時間を入力してください（上記「●当日キャンセル」を参照してください）。
●親子通園
　実施した日に「○」を入力します。
●初回面談（事前）・初回面談（事後）
　『初回対応加算』の対象となる面談を実施した日に「○」を入力します。なお、事後面談の備考欄には初回利用に際して事前面談を行った日時を記載してください。
　加算の適用については、実施した時間（事前面談は30分以上、事後面談は10分以上の実施が加算の要件となります）、保護者に伝達した事項等、面談内容について別シートの「面談記録シート」等に記録を残し、区が加算の確認を行う場合に記録を確認できるようにしてください。
●保護者面談
『保護者支援面談加算』の対象となる面談を実施した日に「〇」を入力します。備考欄には面談を実施した時間（30分以上の実施が加算の要件となります）を記載してください。
　加算の適用については、実施した時間、保護者に伝達した事項、保護者からの相談内容等について別シートの「面談記録シート」等に記録を残し、区が加算の確認を行う場合に記録を確認できるようにしてください</t>
        </r>
      </text>
    </comment>
    <comment ref="A79" authorId="0" shapeId="0" xr:uid="{BBF77599-285B-4B01-B434-04F0A9401FD1}">
      <text>
        <r>
          <rPr>
            <b/>
            <sz val="10"/>
            <color indexed="81"/>
            <rFont val="BIZ UDゴシック"/>
            <family val="3"/>
            <charset val="128"/>
          </rPr>
          <t>【利用状況報告書】</t>
        </r>
        <r>
          <rPr>
            <b/>
            <sz val="9"/>
            <color indexed="81"/>
            <rFont val="BIZ UDゴシック"/>
            <family val="3"/>
            <charset val="128"/>
          </rPr>
          <t xml:space="preserve">
　利用児童ごとに利用状況を入力します。
●利用頻度
　その児童が利用できる1月あたりの利用時間上限が表示されます。施設情報の「利用上限」から自動入力されます。
●年齢
　利用者の年齢区分を選択してください。年齢は、実施年度の４月１日時点の年齢です。
　利用対象となるのは、３歳未満の児童（当該利用児童の満３歳の誕生日の前々日まで）です。３歳に達する日の属する月については「２歳児クラス相当（３歳誕生月）」を選択できますので、利用日についてご注意ください。
●他施設の併用（中野区民の場合）
　利用者が複数の施設を併用している場合でも、利用時間の上限は子ども1人につき月10時間となります（対象月に利用しているすべての施設の利用時間を通算し、子ども1人につき月10時間）。
　利用者の利用時間が上限を超えた場合、中野区は上限を超えた時間について給付費を支払うことができません。複数の施設を利用している利用者については、他施設の利用状況（利用時間）について聴き取りを行うなど、ご留意ください。
　面談等で併用している利用施設を把握している場合は、施設名をご記入ください。
●認定自治体
　「乳児等支援給付認定」を行った自治体と、利用者の住所が一致していることを確認してください。認定した自治体から異なる自治体へ転入した場合は、転出元の自治体の認定資格を喪失し、転入先の自治体で新たに認定を受ける必要があります。
※利用者が中野区以外に転入した場合、中野区の認定はその前日まで有効です。
●生活困窮家庭等負担軽減加算
　生活困窮家庭等負担軽減加算の類型を選択します。いずれの類型にも該当しない場合は「該当なし」を選択します。
　類型は利用者の「乳児等支援支給認定証」でご確認いただけます。なお、中野区の認定証の記載と類型は以下の通りです。
【ア　生活保護世帯、イ　非課税世帯、ウ　低所得世帯、エ　その他要支援家庭】
●加算
　該当する類型を選択します。いずれの類型にも該当しない場合は「該当なし」を選択します。
※加算の算定には、対象となる利用者が、各加算の対象として認定を受けている必要があります。各加算の認定の有無については、利用者の「乳児等支援支給認定証」をご確認ください。</t>
        </r>
      </text>
    </comment>
    <comment ref="W83" authorId="0" shapeId="0" xr:uid="{66D857EE-5375-4547-BF58-FE1DE981EC25}">
      <text>
        <r>
          <rPr>
            <b/>
            <sz val="9"/>
            <color indexed="81"/>
            <rFont val="BIZ UDゴシック"/>
            <family val="3"/>
            <charset val="128"/>
          </rPr>
          <t>●当日キャンセル
　利用者都合により利用日当日の午前０時以降にキャンセルがあった日であって、給付の対象とする場合に「〇」を入力します。給付の対象とした時間については利用したものとみなし、当該利用者の利用可能回数、時間から減算を行ってください。また、その旨を利用者に説明してください（利用時間の上限超過を防ぐため）。
　この場合、キャンセルをした乳児等支援給付認定保護者に対して、可能な限り当日中に電話等の乳児等支援給付認定保護者の様子がわかる方法において相談援助を行い、記録を残してください。記録については、電話等をした日時、キャンセル理由、相談援助の内容等について記載してください。
※給付の対象となった時間であっても、生活困窮家庭等負担軽減加算、初回対応加算、保護者支援面談加算については、加算の対象となりません。
●利用時間帯
　２４時間表記で入力します。
※実際の利用時間ではなく、当初の利用予定時間を入力してください。当初の予定より延長して利用があった場合の当該延長時間分については、支給の対象外とします。施設ごとの定めによりお取り扱いください。
※利用日当日の午前０時以降にキャンセルがあった日であって、給付の対象とする場合には、当該キャンセルの利用予定時間を入力してください（上記「●当日キャンセル」を参照してください）。
●親子通園
　実施した日に「○」を入力します。
●初回面談（事前）・初回面談（事後）
　『初回対応加算』の対象となる面談を実施した日に「○」を入力します。なお、事後面談の備考欄には初回利用に際して事前面談を行った日時を記載してください。
　加算の適用については、実施した時間（事前面談は30分以上、事後面談は10分以上の実施が加算の要件となります）、保護者に伝達した事項等、面談内容について別シートの「面談記録シート」等に記録を残し、区が加算の確認を行う場合に記録を確認できるようにしてください。
●保護者面談
『保護者支援面談加算』の対象となる面談を実施した日に「〇」を入力します。備考欄には面談を実施した時間（30分以上の実施が加算の要件となります）を記載してください。
　加算の適用については、実施した時間、保護者に伝達した事項、保護者からの相談内容等について別シートの「面談記録シート」等に記録を残し、区が加算の確認を行う場合に記録を確認できるようにしてください</t>
        </r>
      </text>
    </comment>
    <comment ref="A118" authorId="0" shapeId="0" xr:uid="{193ABFA7-883B-4312-8586-46D4BEC36955}">
      <text>
        <r>
          <rPr>
            <b/>
            <sz val="10"/>
            <color indexed="81"/>
            <rFont val="BIZ UDゴシック"/>
            <family val="3"/>
            <charset val="128"/>
          </rPr>
          <t>【利用状況報告書】</t>
        </r>
        <r>
          <rPr>
            <b/>
            <sz val="9"/>
            <color indexed="81"/>
            <rFont val="BIZ UDゴシック"/>
            <family val="3"/>
            <charset val="128"/>
          </rPr>
          <t xml:space="preserve">
　利用児童ごとに利用状況を入力します。
●利用頻度
　その児童が利用できる1月あたりの利用時間上限が表示されます。施設情報の「利用上限」から自動入力されます。
●年齢
　利用者の年齢区分を選択してください。年齢は、実施年度の４月１日時点の年齢です。
　利用対象となるのは、３歳未満の児童（当該利用児童の満３歳の誕生日の前々日まで）です。３歳に達する日の属する月については「２歳児クラス相当（３歳誕生月）」を選択できますので、利用日についてご注意ください。
●他施設の併用（中野区民の場合）
　利用者が複数の施設を併用している場合でも、利用時間の上限は子ども1人につき月10時間となります（対象月に利用しているすべての施設の利用時間を通算し、子ども1人につき月10時間）。
　利用者の利用時間が上限を超えた場合、中野区は上限を超えた時間について給付費を支払うことができません。複数の施設を利用している利用者については、他施設の利用状況（利用時間）について聴き取りを行うなど、ご留意ください。
　面談等で併用している利用施設を把握している場合は、施設名をご記入ください。
●認定自治体
　「乳児等支援給付認定」を行った自治体と、利用者の住所が一致していることを確認してください。認定した自治体から異なる自治体へ転入した場合は、転出元の自治体の認定資格を喪失し、転入先の自治体で新たに認定を受ける必要があります。
※利用者が中野区以外に転入した場合、中野区の認定はその前日まで有効です。
●生活困窮家庭等負担軽減加算
　生活困窮家庭等負担軽減加算の類型を選択します。いずれの類型にも該当しない場合は「該当なし」を選択します。
　類型は利用者の「乳児等支援支給認定証」でご確認いただけます。なお、中野区の認定証の記載と類型は以下の通りです。
【ア　生活保護世帯、イ　非課税世帯、ウ　低所得世帯、エ　その他要支援家庭】
●加算
　該当する類型を選択します。いずれの類型にも該当しない場合は「該当なし」を選択します。
※加算の算定には、対象となる利用者が、各加算の対象として認定を受けている必要があります。各加算の認定の有無については、利用者の「乳児等支援支給認定証」をご確認ください。</t>
        </r>
      </text>
    </comment>
    <comment ref="W122" authorId="0" shapeId="0" xr:uid="{6C8DB220-7B04-464C-A26C-AE0C82A77915}">
      <text>
        <r>
          <rPr>
            <b/>
            <sz val="9"/>
            <color indexed="81"/>
            <rFont val="BIZ UDゴシック"/>
            <family val="3"/>
            <charset val="128"/>
          </rPr>
          <t>●当日キャンセル
　利用者都合により利用日当日の午前０時以降にキャンセルがあった日であって、給付の対象とする場合に「〇」を入力します。給付の対象とした時間については利用したものとみなし、当該利用者の利用可能回数、時間から減算を行ってください。また、その旨を利用者に説明してください（利用時間の上限超過を防ぐため）。
　この場合、キャンセルをした乳児等支援給付認定保護者に対して、可能な限り当日中に電話等の乳児等支援給付認定保護者の様子がわかる方法において相談援助を行い、記録を残してください。記録については、電話等をした日時、キャンセル理由、相談援助の内容等について記載してください。
※給付の対象となった時間であっても、生活困窮家庭等負担軽減加算、初回対応加算、保護者支援面談加算については、加算の対象となりません。
●利用時間帯
　２４時間表記で入力します。
※実際の利用時間ではなく、当初の利用予定時間を入力してください。当初の予定より延長して利用があった場合の当該延長時間分については、支給の対象外とします。施設ごとの定めによりお取り扱いください。
※利用日当日の午前０時以降にキャンセルがあった日であって、給付の対象とする場合には、当該キャンセルの利用予定時間を入力してください（上記「●当日キャンセル」を参照してください）。
●親子通園
　実施した日に「○」を入力します。
●初回面談（事前）・初回面談（事後）
　『初回対応加算』の対象となる面談を実施した日に「○」を入力します。なお、事後面談の備考欄には初回利用に際して事前面談を行った日時を記載してください。
　加算の適用については、実施した時間（事前面談は30分以上、事後面談は10分以上の実施が加算の要件となります）、保護者に伝達した事項等、面談内容について別シートの「面談記録シート」等に記録を残し、区が加算の確認を行う場合に記録を確認できるようにしてください。
●保護者面談
『保護者支援面談加算』の対象となる面談を実施した日に「〇」を入力します。備考欄には面談を実施した時間（30分以上の実施が加算の要件となります）を記載してください。
　加算の適用については、実施した時間、保護者に伝達した事項、保護者からの相談内容等について別シートの「面談記録シート」等に記録を残し、区が加算の確認を行う場合に記録を確認できるようにしてください</t>
        </r>
      </text>
    </comment>
    <comment ref="A157" authorId="0" shapeId="0" xr:uid="{066BF452-00B5-41D9-9B43-0C6420884843}">
      <text>
        <r>
          <rPr>
            <b/>
            <sz val="10"/>
            <color indexed="81"/>
            <rFont val="BIZ UDゴシック"/>
            <family val="3"/>
            <charset val="128"/>
          </rPr>
          <t>【利用状況報告書】</t>
        </r>
        <r>
          <rPr>
            <b/>
            <sz val="9"/>
            <color indexed="81"/>
            <rFont val="BIZ UDゴシック"/>
            <family val="3"/>
            <charset val="128"/>
          </rPr>
          <t xml:space="preserve">
　利用児童ごとに利用状況を入力します。
●利用頻度
　その児童が利用できる1月あたりの利用時間上限が表示されます。施設情報の「利用上限」から自動入力されます。
●年齢
　利用者の年齢区分を選択してください。年齢は、実施年度の４月１日時点の年齢です。
　利用対象となるのは、３歳未満の児童（当該利用児童の満３歳の誕生日の前々日まで）です。３歳に達する日の属する月については「２歳児クラス相当（３歳誕生月）」を選択できますので、利用日についてご注意ください。
●他施設の併用（中野区民の場合）
　利用者が複数の施設を併用している場合でも、利用時間の上限は子ども1人につき月10時間となります（対象月に利用しているすべての施設の利用時間を通算し、子ども1人につき月10時間）。
　利用者の利用時間が上限を超えた場合、中野区は上限を超えた時間について給付費を支払うことができません。複数の施設を利用している利用者については、他施設の利用状況（利用時間）について聴き取りを行うなど、ご留意ください。
　面談等で併用している利用施設を把握している場合は、施設名をご記入ください。
●認定自治体
　「乳児等支援給付認定」を行った自治体と、利用者の住所が一致していることを確認してください。認定した自治体から異なる自治体へ転入した場合は、転出元の自治体の認定資格を喪失し、転入先の自治体で新たに認定を受ける必要があります。
※利用者が中野区以外に転入した場合、中野区の認定はその前日まで有効です。
●生活困窮家庭等負担軽減加算
　生活困窮家庭等負担軽減加算の類型を選択します。いずれの類型にも該当しない場合は「該当なし」を選択します。
　類型は利用者の「乳児等支援支給認定証」でご確認いただけます。なお、中野区の認定証の記載と類型は以下の通りです。
【ア　生活保護世帯、イ　非課税世帯、ウ　低所得世帯、エ　その他要支援家庭】
●加算
　該当する類型を選択します。いずれの類型にも該当しない場合は「該当なし」を選択します。
※加算の算定には、対象となる利用者が、各加算の対象として認定を受けている必要があります。各加算の認定の有無については、利用者の「乳児等支援支給認定証」をご確認ください。</t>
        </r>
      </text>
    </comment>
    <comment ref="W161" authorId="0" shapeId="0" xr:uid="{90F31990-B54C-47CC-8C65-F320D78AB2C7}">
      <text>
        <r>
          <rPr>
            <b/>
            <sz val="9"/>
            <color indexed="81"/>
            <rFont val="BIZ UDゴシック"/>
            <family val="3"/>
            <charset val="128"/>
          </rPr>
          <t>●当日キャンセル
　利用者都合により利用日当日の午前０時以降にキャンセルがあった日であって、給付の対象とする場合に「〇」を入力します。給付の対象とした時間については利用したものとみなし、当該利用者の利用可能回数、時間から減算を行ってください。また、その旨を利用者に説明してください（利用時間の上限超過を防ぐため）。
　この場合、キャンセルをした乳児等支援給付認定保護者に対して、可能な限り当日中に電話等の乳児等支援給付認定保護者の様子がわかる方法において相談援助を行い、記録を残してください。記録については、電話等をした日時、キャンセル理由、相談援助の内容等について記載してください。
※給付の対象となった時間であっても、生活困窮家庭等負担軽減加算、初回対応加算、保護者支援面談加算については、加算の対象となりません。
●利用時間帯
　２４時間表記で入力します。
※実際の利用時間ではなく、当初の利用予定時間を入力してください。当初の予定より延長して利用があった場合の当該延長時間分については、支給の対象外とします。施設ごとの定めによりお取り扱いください。
※利用日当日の午前０時以降にキャンセルがあった日であって、給付の対象とする場合には、当該キャンセルの利用予定時間を入力してください（上記「●当日キャンセル」を参照してください）。
●親子通園
　実施した日に「○」を入力します。
●初回面談（事前）・初回面談（事後）
　『初回対応加算』の対象となる面談を実施した日に「○」を入力します。なお、事後面談の備考欄には初回利用に際して事前面談を行った日時を記載してください。
　加算の適用については、実施した時間（事前面談は30分以上、事後面談は10分以上の実施が加算の要件となります）、保護者に伝達した事項等、面談内容について別シートの「面談記録シート」等に記録を残し、区が加算の確認を行う場合に記録を確認できるようにしてください。
●保護者面談
『保護者支援面談加算』の対象となる面談を実施した日に「〇」を入力します。備考欄には面談を実施した時間（30分以上の実施が加算の要件となります）を記載してください。
　加算の適用については、実施した時間、保護者に伝達した事項、保護者からの相談内容等について別シートの「面談記録シート」等に記録を残し、区が加算の確認を行う場合に記録を確認できるようにしてください</t>
        </r>
      </text>
    </comment>
    <comment ref="A196" authorId="0" shapeId="0" xr:uid="{917F6452-8EFC-433A-A6A1-AA96BF5A4060}">
      <text>
        <r>
          <rPr>
            <b/>
            <sz val="10"/>
            <color indexed="81"/>
            <rFont val="BIZ UDゴシック"/>
            <family val="3"/>
            <charset val="128"/>
          </rPr>
          <t>【利用状況報告書】</t>
        </r>
        <r>
          <rPr>
            <b/>
            <sz val="9"/>
            <color indexed="81"/>
            <rFont val="BIZ UDゴシック"/>
            <family val="3"/>
            <charset val="128"/>
          </rPr>
          <t xml:space="preserve">
　利用児童ごとに利用状況を入力します。
●利用頻度
　その児童が利用できる1月あたりの利用時間上限が表示されます。施設情報の「利用上限」から自動入力されます。
●年齢
　利用者の年齢区分を選択してください。年齢は、実施年度の４月１日時点の年齢です。
　利用対象となるのは、３歳未満の児童（当該利用児童の満３歳の誕生日の前々日まで）です。３歳に達する日の属する月については「２歳児クラス相当（３歳誕生月）」を選択できますので、利用日についてご注意ください。
●他施設の併用（中野区民の場合）
　利用者が複数の施設を併用している場合でも、利用時間の上限は子ども1人につき月10時間となります（対象月に利用しているすべての施設の利用時間を通算し、子ども1人につき月10時間）。
　利用者の利用時間が上限を超えた場合、中野区は上限を超えた時間について給付費を支払うことができません。複数の施設を利用している利用者については、他施設の利用状況（利用時間）について聴き取りを行うなど、ご留意ください。
　面談等で併用している利用施設を把握している場合は、施設名をご記入ください。
●認定自治体
　「乳児等支援給付認定」を行った自治体と、利用者の住所が一致していることを確認してください。認定した自治体から異なる自治体へ転入した場合は、転出元の自治体の認定資格を喪失し、転入先の自治体で新たに認定を受ける必要があります。
※利用者が中野区以外に転入した場合、中野区の認定はその前日まで有効です。
●生活困窮家庭等負担軽減加算
　生活困窮家庭等負担軽減加算の類型を選択します。いずれの類型にも該当しない場合は「該当なし」を選択します。
　類型は利用者の「乳児等支援支給認定証」でご確認いただけます。なお、中野区の認定証の記載と類型は以下の通りです。
【ア　生活保護世帯、イ　非課税世帯、ウ　低所得世帯、エ　その他要支援家庭】
●加算
　該当する類型を選択します。いずれの類型にも該当しない場合は「該当なし」を選択します。
※加算の算定には、対象となる利用者が、各加算の対象として認定を受けている必要があります。各加算の認定の有無については、利用者の「乳児等支援支給認定証」をご確認ください。</t>
        </r>
      </text>
    </comment>
    <comment ref="W200" authorId="0" shapeId="0" xr:uid="{A393E0DE-FEF4-4986-A7D4-F6ECBB200AF6}">
      <text>
        <r>
          <rPr>
            <b/>
            <sz val="9"/>
            <color indexed="81"/>
            <rFont val="BIZ UDゴシック"/>
            <family val="3"/>
            <charset val="128"/>
          </rPr>
          <t>●当日キャンセル
　利用者都合により利用日当日の午前０時以降にキャンセルがあった日であって、給付の対象とする場合に「〇」を入力します。給付の対象とした時間については利用したものとみなし、当該利用者の利用可能回数、時間から減算を行ってください。また、その旨を利用者に説明してください（利用時間の上限超過を防ぐため）。
　この場合、キャンセルをした乳児等支援給付認定保護者に対して、可能な限り当日中に電話等の乳児等支援給付認定保護者の様子がわかる方法において相談援助を行い、記録を残してください。記録については、電話等をした日時、キャンセル理由、相談援助の内容等について記載してください。
※給付の対象となった時間であっても、生活困窮家庭等負担軽減加算、初回対応加算、保護者支援面談加算については、加算の対象となりません。
●利用時間帯
　２４時間表記で入力します。
※実際の利用時間ではなく、当初の利用予定時間を入力してください。当初の予定より延長して利用があった場合の当該延長時間分については、支給の対象外とします。施設ごとの定めによりお取り扱いください。
※利用日当日の午前０時以降にキャンセルがあった日であって、給付の対象とする場合には、当該キャンセルの利用予定時間を入力してください（上記「●当日キャンセル」を参照してください）。
●親子通園
　実施した日に「○」を入力します。
●初回面談（事前）・初回面談（事後）
　『初回対応加算』の対象となる面談を実施した日に「○」を入力します。なお、事後面談の備考欄には初回利用に際して事前面談を行った日時を記載してください。
　加算の適用については、実施した時間（事前面談は30分以上、事後面談は10分以上の実施が加算の要件となります）、保護者に伝達した事項等、面談内容について別シートの「面談記録シート」等に記録を残し、区が加算の確認を行う場合に記録を確認できるようにしてください。
●保護者面談
『保護者支援面談加算』の対象となる面談を実施した日に「〇」を入力します。備考欄には面談を実施した時間（30分以上の実施が加算の要件となります）を記載してください。
　加算の適用については、実施した時間、保護者に伝達した事項、保護者からの相談内容等について別シートの「面談記録シート」等に記録を残し、区が加算の確認を行う場合に記録を確認できるようにしてください</t>
        </r>
      </text>
    </comment>
    <comment ref="A235" authorId="0" shapeId="0" xr:uid="{AADCA98D-6A25-4A4D-A014-89E9D1347933}">
      <text>
        <r>
          <rPr>
            <b/>
            <sz val="10"/>
            <color indexed="81"/>
            <rFont val="BIZ UDゴシック"/>
            <family val="3"/>
            <charset val="128"/>
          </rPr>
          <t>【利用状況報告書】</t>
        </r>
        <r>
          <rPr>
            <b/>
            <sz val="9"/>
            <color indexed="81"/>
            <rFont val="BIZ UDゴシック"/>
            <family val="3"/>
            <charset val="128"/>
          </rPr>
          <t xml:space="preserve">
　利用児童ごとに利用状況を入力します。
●利用頻度
　その児童が利用できる1月あたりの利用時間上限が表示されます。施設情報の「利用上限」から自動入力されます。
●年齢
　利用者の年齢区分を選択してください。年齢は、実施年度の４月１日時点の年齢です。
　利用対象となるのは、３歳未満の児童（当該利用児童の満３歳の誕生日の前々日まで）です。３歳に達する日の属する月については「２歳児クラス相当（３歳誕生月）」を選択できますので、利用日についてご注意ください。
●他施設の併用（中野区民の場合）
　利用者が複数の施設を併用している場合でも、利用時間の上限は子ども1人につき月10時間となります（対象月に利用しているすべての施設の利用時間を通算し、子ども1人につき月10時間）。
　利用者の利用時間が上限を超えた場合、中野区は上限を超えた時間について給付費を支払うことができません。複数の施設を利用している利用者については、他施設の利用状況（利用時間）について聴き取りを行うなど、ご留意ください。
　面談等で併用している利用施設を把握している場合は、施設名をご記入ください。
●認定自治体
　「乳児等支援給付認定」を行った自治体と、利用者の住所が一致していることを確認してください。認定した自治体から異なる自治体へ転入した場合は、転出元の自治体の認定資格を喪失し、転入先の自治体で新たに認定を受ける必要があります。
※利用者が中野区以外に転入した場合、中野区の認定はその前日まで有効です。
●生活困窮家庭等負担軽減加算
　生活困窮家庭等負担軽減加算の類型を選択します。いずれの類型にも該当しない場合は「該当なし」を選択します。
　類型は利用者の「乳児等支援支給認定証」でご確認いただけます。なお、中野区の認定証の記載と類型は以下の通りです。
【ア　生活保護世帯、イ　非課税世帯、ウ　低所得世帯、エ　その他要支援家庭】
●加算
　該当する類型を選択します。いずれの類型にも該当しない場合は「該当なし」を選択します。
※加算の算定には、対象となる利用者が、各加算の対象として認定を受けている必要があります。各加算の認定の有無については、利用者の「乳児等支援支給認定証」をご確認ください。</t>
        </r>
      </text>
    </comment>
    <comment ref="W239" authorId="0" shapeId="0" xr:uid="{BA57AE66-E49A-46E2-A1E1-5BFE7C79D1C4}">
      <text>
        <r>
          <rPr>
            <b/>
            <sz val="9"/>
            <color indexed="81"/>
            <rFont val="BIZ UDゴシック"/>
            <family val="3"/>
            <charset val="128"/>
          </rPr>
          <t>●当日キャンセル
　利用者都合により利用日当日の午前０時以降にキャンセルがあった日であって、給付の対象とする場合に「〇」を入力します。給付の対象とした時間については利用したものとみなし、当該利用者の利用可能回数、時間から減算を行ってください。また、その旨を利用者に説明してください（利用時間の上限超過を防ぐため）。
　この場合、キャンセルをした乳児等支援給付認定保護者に対して、可能な限り当日中に電話等の乳児等支援給付認定保護者の様子がわかる方法において相談援助を行い、記録を残してください。記録については、電話等をした日時、キャンセル理由、相談援助の内容等について記載してください。
※給付の対象となった時間であっても、生活困窮家庭等負担軽減加算、初回対応加算、保護者支援面談加算については、加算の対象となりません。
●利用時間帯
　２４時間表記で入力します。
※実際の利用時間ではなく、当初の利用予定時間を入力してください。当初の予定より延長して利用があった場合の当該延長時間分については、支給の対象外とします。施設ごとの定めによりお取り扱いください。
※利用日当日の午前０時以降にキャンセルがあった日であって、給付の対象とする場合には、当該キャンセルの利用予定時間を入力してください（上記「●当日キャンセル」を参照してください）。
●親子通園
　実施した日に「○」を入力します。
●初回面談（事前）・初回面談（事後）
　『初回対応加算』の対象となる面談を実施した日に「○」を入力します。なお、事後面談の備考欄には初回利用に際して事前面談を行った日時を記載してください。
　加算の適用については、実施した時間（事前面談は30分以上、事後面談は10分以上の実施が加算の要件となります）、保護者に伝達した事項等、面談内容について別シートの「面談記録シート」等に記録を残し、区が加算の確認を行う場合に記録を確認できるようにしてください。
●保護者面談
『保護者支援面談加算』の対象となる面談を実施した日に「〇」を入力します。備考欄には面談を実施した時間（30分以上の実施が加算の要件となります）を記載してください。
　加算の適用については、実施した時間、保護者に伝達した事項、保護者からの相談内容等について別シートの「面談記録シート」等に記録を残し、区が加算の確認を行う場合に記録を確認できるように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C2" authorId="0" shapeId="0" xr:uid="{C2817567-601E-4576-820F-B25DA52B3E79}">
      <text>
        <r>
          <rPr>
            <b/>
            <sz val="9"/>
            <color indexed="81"/>
            <rFont val="BIZ UDゴシック"/>
            <family val="3"/>
            <charset val="128"/>
          </rPr>
          <t>【共通事項】
背景色がピンク色となっている項目について、必要な事項を入力します。
※備考欄は必要に応じて自由記述をしてください。
※各項目に存在する集計欄は自動計算されます。</t>
        </r>
      </text>
    </comment>
    <comment ref="AC4" authorId="0" shapeId="0" xr:uid="{D987CA0F-CE5A-4571-BB78-23E394D15CC8}">
      <text>
        <r>
          <rPr>
            <b/>
            <sz val="9"/>
            <color indexed="81"/>
            <rFont val="BIZ UDゴシック"/>
            <family val="3"/>
            <charset val="128"/>
          </rPr>
          <t>対象月の最終開設日、もしくは当該月の最終日を入力してください。</t>
        </r>
      </text>
    </comment>
    <comment ref="E7" authorId="0" shapeId="0" xr:uid="{EDFAE544-685E-407C-9F01-35A3E2A3181D}">
      <text>
        <r>
          <rPr>
            <b/>
            <sz val="9"/>
            <color indexed="81"/>
            <rFont val="BIZ UDゴシック"/>
            <family val="3"/>
            <charset val="128"/>
          </rPr>
          <t>対象は建物のみです。土地は含みません。</t>
        </r>
      </text>
    </comment>
    <comment ref="E8" authorId="0" shapeId="0" xr:uid="{351BE720-1411-48E8-BB93-0220516F99CF}">
      <text>
        <r>
          <rPr>
            <b/>
            <sz val="9"/>
            <color indexed="81"/>
            <rFont val="BIZ UDゴシック"/>
            <family val="3"/>
            <charset val="128"/>
          </rPr>
          <t>対象は建物のみです。土地は含みません。</t>
        </r>
      </text>
    </comment>
    <comment ref="AC12" authorId="0" shapeId="0" xr:uid="{48049385-71C1-40D0-AA8E-C7E6E0B4289B}">
      <text>
        <r>
          <rPr>
            <b/>
            <sz val="9"/>
            <color indexed="81"/>
            <rFont val="BIZ UDゴシック"/>
            <family val="3"/>
            <charset val="128"/>
          </rPr>
          <t>利用者の受入れを行っている年齢に、利用時間上限を入力してください。
「１０」以上の数値を入力することはできません。</t>
        </r>
      </text>
    </comment>
    <comment ref="AC24" authorId="0" shapeId="0" xr:uid="{D82A505B-8280-4FAD-8649-A25EAE6165F7}">
      <text>
        <r>
          <rPr>
            <b/>
            <sz val="9"/>
            <color indexed="81"/>
            <rFont val="BIZ UDゴシック"/>
            <family val="3"/>
            <charset val="128"/>
          </rPr>
          <t>特別地域加算について「有り」を選んだ場合、特別地域加算の算定事由について、該当するものをプルダウンから選択してください。
「無し」を選んだ場合は、該当なしを選んでください。</t>
        </r>
      </text>
    </comment>
    <comment ref="AC26" authorId="0" shapeId="0" xr:uid="{0233AF3E-A2B8-425D-B99B-9829BC450983}">
      <text>
        <r>
          <rPr>
            <b/>
            <sz val="9"/>
            <color indexed="81"/>
            <rFont val="BIZ UDゴシック"/>
            <family val="3"/>
            <charset val="128"/>
          </rPr>
          <t>１時間当たりの利用料について、減額を行う額を入力してください。
また、『乳児等支援給付費支給額算定シート』にも、該当する欄に同額を入力してください。</t>
        </r>
      </text>
    </comment>
    <comment ref="A40" authorId="0" shapeId="0" xr:uid="{94065965-9412-44F0-BFDB-3B57A077FCCF}">
      <text>
        <r>
          <rPr>
            <b/>
            <sz val="10"/>
            <color indexed="81"/>
            <rFont val="BIZ UDゴシック"/>
            <family val="3"/>
            <charset val="128"/>
          </rPr>
          <t>【利用状況報告書】</t>
        </r>
        <r>
          <rPr>
            <b/>
            <sz val="9"/>
            <color indexed="81"/>
            <rFont val="BIZ UDゴシック"/>
            <family val="3"/>
            <charset val="128"/>
          </rPr>
          <t xml:space="preserve">
　利用児童ごとに利用状況を入力します。
●利用頻度
　その児童が利用できる1月あたりの利用時間上限が表示されます。施設情報の「利用上限」から自動入力されます。
●年齢
　利用者の年齢区分を選択してください。年齢は、実施年度の４月１日時点の年齢です。
　利用対象となるのは、３歳未満の児童（当該利用児童の満３歳の誕生日の前々日まで）です。３歳に達する日の属する月については「２歳児クラス相当（３歳誕生月）」を選択できますので、利用日についてご注意ください。
●他施設の併用（中野区民の場合）
　利用者が複数の施設を併用している場合でも、利用時間の上限は子ども1人につき月10時間となります（対象月に利用しているすべての施設の利用時間を通算し、子ども1人につき月10時間）。
　利用者の利用時間が上限を超えた場合、中野区は上限を超えた時間について給付費を支払うことができません。複数の施設を利用している利用者については、他施設の利用状況（利用時間）について聴き取りを行うなど、ご留意ください。
　面談等で併用している利用施設を把握している場合は、施設名をご記入ください。
●認定自治体
　「乳児等支援給付認定」を行った自治体と、利用者の住所が一致していることを確認してください。認定した自治体から異なる自治体へ転入した場合は、転出元の自治体の認定資格を喪失し、転入先の自治体で新たに認定を受ける必要があります。
※利用者が中野区以外に転入した場合、中野区の認定はその前日まで有効です。
●生活困窮家庭等負担軽減加算
　生活困窮家庭等負担軽減加算の類型を選択します。いずれの類型にも該当しない場合は「該当なし」を選択します。
　類型は利用者の「乳児等支援支給認定証」でご確認いただけます。なお、中野区の認定証の記載と類型は以下の通りです。
【ア　生活保護世帯、イ　非課税世帯、ウ　低所得世帯、エ　その他要支援家庭】
●加算
　該当する類型を選択します。いずれの類型にも該当しない場合は「該当なし」を選択します。
※加算の算定には、対象となる利用者が、各加算の対象として認定を受けている必要があります。各加算の認定の有無については、利用者の「乳児等支援支給認定証」をご確認ください。</t>
        </r>
      </text>
    </comment>
    <comment ref="W44" authorId="0" shapeId="0" xr:uid="{56DEE334-A85D-4E88-B90C-A55C4F78D499}">
      <text>
        <r>
          <rPr>
            <b/>
            <sz val="9"/>
            <color indexed="81"/>
            <rFont val="BIZ UDゴシック"/>
            <family val="3"/>
            <charset val="128"/>
          </rPr>
          <t>●当日キャンセル
　利用者都合により利用日当日の午前０時以降にキャンセルがあった日であって、給付の対象とする場合に「〇」を入力します。給付の対象とした時間については利用したものとみなし、当該利用者の利用可能回数、時間から減算を行ってください。また、その旨を利用者に説明してください（利用時間の上限超過を防ぐため）。
　この場合、キャンセルをした乳児等支援給付認定保護者に対して、可能な限り当日中に電話等の乳児等支援給付認定保護者の様子がわかる方法において相談援助を行い、記録を残してください。記録については、電話等をした日時、キャンセル理由、相談援助の内容等について記載してください。
※給付の対象となった時間であっても、生活困窮家庭等負担軽減加算、初回対応加算、保護者支援面談加算については、加算の対象となりません。
●利用時間帯
　２４時間表記で入力します。
※実際の利用時間ではなく、当初の利用予定時間を入力してください。当初の予定より延長して利用があった場合の当該延長時間分については、支給の対象外とします。施設ごとの定めによりお取り扱いください。
※利用日当日の午前０時以降にキャンセルがあった日であって、給付の対象とする場合には、当該キャンセルの利用予定時間を入力してください（上記「●当日キャンセル」を参照してください）。
●親子通園
　実施した日に「○」を入力します。
●初回面談（事前）・初回面談（事後）
　『初回対応加算』の対象となる面談を実施した日に「○」を入力します。なお、事後面談の備考欄には初回利用に際して事前面談を行った日時を記載してください。
　加算の適用については、実施した時間（事前面談は30分以上、事後面談は10分以上の実施が加算の要件となります）、保護者に伝達した事項等、面談内容について別シートの「面談記録シート」等に記録を残し、区が加算の確認を行う場合に記録を確認できるようにしてください。
●保護者面談
『保護者支援面談加算』の対象となる面談を実施した日に「〇」を入力します。備考欄には面談を実施した時間（30分以上の実施が加算の要件となります）を記載してください。
　加算の適用については、実施した時間、保護者に伝達した事項、保護者からの相談内容等について別シートの「面談記録シート」等に記録を残し、区が加算の確認を行う場合に記録を確認できるようにしてください</t>
        </r>
      </text>
    </comment>
    <comment ref="A79" authorId="0" shapeId="0" xr:uid="{C36446DD-B566-4F63-BF6B-64638A724046}">
      <text>
        <r>
          <rPr>
            <b/>
            <sz val="10"/>
            <color indexed="81"/>
            <rFont val="BIZ UDゴシック"/>
            <family val="3"/>
            <charset val="128"/>
          </rPr>
          <t>【利用状況報告書】</t>
        </r>
        <r>
          <rPr>
            <b/>
            <sz val="9"/>
            <color indexed="81"/>
            <rFont val="BIZ UDゴシック"/>
            <family val="3"/>
            <charset val="128"/>
          </rPr>
          <t xml:space="preserve">
　利用児童ごとに利用状況を入力します。
●利用頻度
　その児童が利用できる1月あたりの利用時間上限が表示されます。施設情報の「利用上限」から自動入力されます。
●年齢
　利用者の年齢区分を選択してください。年齢は、実施年度の４月１日時点の年齢です。
　利用対象となるのは、３歳未満の児童（当該利用児童の満３歳の誕生日の前々日まで）です。３歳に達する日の属する月については「２歳児クラス相当（３歳誕生月）」を選択できますので、利用日についてご注意ください。
●他施設の併用（中野区民の場合）
　利用者が複数の施設を併用している場合でも、利用時間の上限は子ども1人につき月10時間となります（対象月に利用しているすべての施設の利用時間を通算し、子ども1人につき月10時間）。
　利用者の利用時間が上限を超えた場合、中野区は上限を超えた時間について給付費を支払うことができません。複数の施設を利用している利用者については、他施設の利用状況（利用時間）について聴き取りを行うなど、ご留意ください。
　面談等で併用している利用施設を把握している場合は、施設名をご記入ください。
●認定自治体
　「乳児等支援給付認定」を行った自治体と、利用者の住所が一致していることを確認してください。認定した自治体から異なる自治体へ転入した場合は、転出元の自治体の認定資格を喪失し、転入先の自治体で新たに認定を受ける必要があります。
※利用者が中野区以外に転入した場合、中野区の認定はその前日まで有効です。
●生活困窮家庭等負担軽減加算
　生活困窮家庭等負担軽減加算の類型を選択します。いずれの類型にも該当しない場合は「該当なし」を選択します。
　類型は利用者の「乳児等支援支給認定証」でご確認いただけます。なお、中野区の認定証の記載と類型は以下の通りです。
【ア　生活保護世帯、イ　非課税世帯、ウ　低所得世帯、エ　その他要支援家庭】
●加算
　該当する類型を選択します。いずれの類型にも該当しない場合は「該当なし」を選択します。
※加算の算定には、対象となる利用者が、各加算の対象として認定を受けている必要があります。各加算の認定の有無については、利用者の「乳児等支援支給認定証」をご確認ください。</t>
        </r>
      </text>
    </comment>
    <comment ref="W83" authorId="0" shapeId="0" xr:uid="{1C417402-A481-40B6-974B-38F2E4F4148B}">
      <text>
        <r>
          <rPr>
            <b/>
            <sz val="9"/>
            <color indexed="81"/>
            <rFont val="BIZ UDゴシック"/>
            <family val="3"/>
            <charset val="128"/>
          </rPr>
          <t>●当日キャンセル
　利用者都合により利用日当日の午前０時以降にキャンセルがあった日であって、給付の対象とする場合に「〇」を入力します。給付の対象とした時間については利用したものとみなし、当該利用者の利用可能回数、時間から減算を行ってください。また、その旨を利用者に説明してください（利用時間の上限超過を防ぐため）。
　この場合、キャンセルをした乳児等支援給付認定保護者に対して、可能な限り当日中に電話等の乳児等支援給付認定保護者の様子がわかる方法において相談援助を行い、記録を残してください。記録については、電話等をした日時、キャンセル理由、相談援助の内容等について記載してください。
※給付の対象となった時間であっても、生活困窮家庭等負担軽減加算、初回対応加算、保護者支援面談加算については、加算の対象となりません。
●利用時間帯
　２４時間表記で入力します。
※実際の利用時間ではなく、当初の利用予定時間を入力してください。当初の予定より延長して利用があった場合の当該延長時間分については、支給の対象外とします。施設ごとの定めによりお取り扱いください。
※利用日当日の午前０時以降にキャンセルがあった日であって、給付の対象とする場合には、当該キャンセルの利用予定時間を入力してください（上記「●当日キャンセル」を参照してください）。
●親子通園
　実施した日に「○」を入力します。
●初回面談（事前）・初回面談（事後）
　『初回対応加算』の対象となる面談を実施した日に「○」を入力します。なお、事後面談の備考欄には初回利用に際して事前面談を行った日時を記載してください。
　加算の適用については、実施した時間（事前面談は30分以上、事後面談は10分以上の実施が加算の要件となります）、保護者に伝達した事項等、面談内容について別シートの「面談記録シート」等に記録を残し、区が加算の確認を行う場合に記録を確認できるようにしてください。
●保護者面談
『保護者支援面談加算』の対象となる面談を実施した日に「〇」を入力します。備考欄には面談を実施した時間（30分以上の実施が加算の要件となります）を記載してください。
　加算の適用については、実施した時間、保護者に伝達した事項、保護者からの相談内容等について別シートの「面談記録シート」等に記録を残し、区が加算の確認を行う場合に記録を確認できるようにしてください</t>
        </r>
      </text>
    </comment>
    <comment ref="A118" authorId="0" shapeId="0" xr:uid="{775E143C-D4AA-4BCA-960D-433038BC93E6}">
      <text>
        <r>
          <rPr>
            <b/>
            <sz val="10"/>
            <color indexed="81"/>
            <rFont val="BIZ UDゴシック"/>
            <family val="3"/>
            <charset val="128"/>
          </rPr>
          <t>【利用状況報告書】</t>
        </r>
        <r>
          <rPr>
            <b/>
            <sz val="9"/>
            <color indexed="81"/>
            <rFont val="BIZ UDゴシック"/>
            <family val="3"/>
            <charset val="128"/>
          </rPr>
          <t xml:space="preserve">
　利用児童ごとに利用状況を入力します。
●利用頻度
　その児童が利用できる1月あたりの利用時間上限が表示されます。施設情報の「利用上限」から自動入力されます。
●年齢
　利用者の年齢区分を選択してください。年齢は、実施年度の４月１日時点の年齢です。
　利用対象となるのは、３歳未満の児童（当該利用児童の満３歳の誕生日の前々日まで）です。３歳に達する日の属する月については「２歳児クラス相当（３歳誕生月）」を選択できますので、利用日についてご注意ください。
●他施設の併用（中野区民の場合）
　利用者が複数の施設を併用している場合でも、利用時間の上限は子ども1人につき月10時間となります（対象月に利用しているすべての施設の利用時間を通算し、子ども1人につき月10時間）。
　利用者の利用時間が上限を超えた場合、中野区は上限を超えた時間について給付費を支払うことができません。複数の施設を利用している利用者については、他施設の利用状況（利用時間）について聴き取りを行うなど、ご留意ください。
　面談等で併用している利用施設を把握している場合は、施設名をご記入ください。
●認定自治体
　「乳児等支援給付認定」を行った自治体と、利用者の住所が一致していることを確認してください。認定した自治体から異なる自治体へ転入した場合は、転出元の自治体の認定資格を喪失し、転入先の自治体で新たに認定を受ける必要があります。
※利用者が中野区以外に転入した場合、中野区の認定はその前日まで有効です。
●生活困窮家庭等負担軽減加算
　生活困窮家庭等負担軽減加算の類型を選択します。いずれの類型にも該当しない場合は「該当なし」を選択します。
　類型は利用者の「乳児等支援支給認定証」でご確認いただけます。なお、中野区の認定証の記載と類型は以下の通りです。
【ア　生活保護世帯、イ　非課税世帯、ウ　低所得世帯、エ　その他要支援家庭】
●加算
　該当する類型を選択します。いずれの類型にも該当しない場合は「該当なし」を選択します。
※加算の算定には、対象となる利用者が、各加算の対象として認定を受けている必要があります。各加算の認定の有無については、利用者の「乳児等支援支給認定証」をご確認ください。</t>
        </r>
      </text>
    </comment>
    <comment ref="W122" authorId="0" shapeId="0" xr:uid="{DDF26FAE-47A3-4480-9AA0-E42CD49CC499}">
      <text>
        <r>
          <rPr>
            <b/>
            <sz val="9"/>
            <color indexed="81"/>
            <rFont val="BIZ UDゴシック"/>
            <family val="3"/>
            <charset val="128"/>
          </rPr>
          <t>●当日キャンセル
　利用者都合により利用日当日の午前０時以降にキャンセルがあった日であって、給付の対象とする場合に「〇」を入力します。給付の対象とした時間については利用したものとみなし、当該利用者の利用可能回数、時間から減算を行ってください。また、その旨を利用者に説明してください（利用時間の上限超過を防ぐため）。
　この場合、キャンセルをした乳児等支援給付認定保護者に対して、可能な限り当日中に電話等の乳児等支援給付認定保護者の様子がわかる方法において相談援助を行い、記録を残してください。記録については、電話等をした日時、キャンセル理由、相談援助の内容等について記載してください。
※給付の対象となった時間であっても、生活困窮家庭等負担軽減加算、初回対応加算、保護者支援面談加算については、加算の対象となりません。
●利用時間帯
　２４時間表記で入力します。
※実際の利用時間ではなく、当初の利用予定時間を入力してください。当初の予定より延長して利用があった場合の当該延長時間分については、支給の対象外とします。施設ごとの定めによりお取り扱いください。
※利用日当日の午前０時以降にキャンセルがあった日であって、給付の対象とする場合には、当該キャンセルの利用予定時間を入力してください（上記「●当日キャンセル」を参照してください）。
●親子通園
　実施した日に「○」を入力します。
●初回面談（事前）・初回面談（事後）
　『初回対応加算』の対象となる面談を実施した日に「○」を入力します。なお、事後面談の備考欄には初回利用に際して事前面談を行った日時を記載してください。
　加算の適用については、実施した時間（事前面談は30分以上、事後面談は10分以上の実施が加算の要件となります）、保護者に伝達した事項等、面談内容について別シートの「面談記録シート」等に記録を残し、区が加算の確認を行う場合に記録を確認できるようにしてください。
●保護者面談
『保護者支援面談加算』の対象となる面談を実施した日に「〇」を入力します。備考欄には面談を実施した時間（30分以上の実施が加算の要件となります）を記載してください。
　加算の適用については、実施した時間、保護者に伝達した事項、保護者からの相談内容等について別シートの「面談記録シート」等に記録を残し、区が加算の確認を行う場合に記録を確認できるようにしてください</t>
        </r>
      </text>
    </comment>
    <comment ref="A157" authorId="0" shapeId="0" xr:uid="{AF21C77E-310B-40B4-ADC1-E2319EBCC622}">
      <text>
        <r>
          <rPr>
            <b/>
            <sz val="10"/>
            <color indexed="81"/>
            <rFont val="BIZ UDゴシック"/>
            <family val="3"/>
            <charset val="128"/>
          </rPr>
          <t>【利用状況報告書】</t>
        </r>
        <r>
          <rPr>
            <b/>
            <sz val="9"/>
            <color indexed="81"/>
            <rFont val="BIZ UDゴシック"/>
            <family val="3"/>
            <charset val="128"/>
          </rPr>
          <t xml:space="preserve">
　利用児童ごとに利用状況を入力します。
●利用頻度
　その児童が利用できる1月あたりの利用時間上限が表示されます。施設情報の「利用上限」から自動入力されます。
●年齢
　利用者の年齢区分を選択してください。年齢は、実施年度の４月１日時点の年齢です。
　利用対象となるのは、３歳未満の児童（当該利用児童の満３歳の誕生日の前々日まで）です。３歳に達する日の属する月については「２歳児クラス相当（３歳誕生月）」を選択できますので、利用日についてご注意ください。
●他施設の併用（中野区民の場合）
　利用者が複数の施設を併用している場合でも、利用時間の上限は子ども1人につき月10時間となります（対象月に利用しているすべての施設の利用時間を通算し、子ども1人につき月10時間）。
　利用者の利用時間が上限を超えた場合、中野区は上限を超えた時間について給付費を支払うことができません。複数の施設を利用している利用者については、他施設の利用状況（利用時間）について聴き取りを行うなど、ご留意ください。
　面談等で併用している利用施設を把握している場合は、施設名をご記入ください。
●認定自治体
　「乳児等支援給付認定」を行った自治体と、利用者の住所が一致していることを確認してください。認定した自治体から異なる自治体へ転入した場合は、転出元の自治体の認定資格を喪失し、転入先の自治体で新たに認定を受ける必要があります。
※利用者が中野区以外に転入した場合、中野区の認定はその前日まで有効です。
●生活困窮家庭等負担軽減加算
　生活困窮家庭等負担軽減加算の類型を選択します。いずれの類型にも該当しない場合は「該当なし」を選択します。
　類型は利用者の「乳児等支援支給認定証」でご確認いただけます。なお、中野区の認定証の記載と類型は以下の通りです。
【ア　生活保護世帯、イ　非課税世帯、ウ　低所得世帯、エ　その他要支援家庭】
●加算
　該当する類型を選択します。いずれの類型にも該当しない場合は「該当なし」を選択します。
※加算の算定には、対象となる利用者が、各加算の対象として認定を受けている必要があります。各加算の認定の有無については、利用者の「乳児等支援支給認定証」をご確認ください。</t>
        </r>
      </text>
    </comment>
    <comment ref="W161" authorId="0" shapeId="0" xr:uid="{B103087D-7520-40CF-8405-635ED0B2D9FC}">
      <text>
        <r>
          <rPr>
            <b/>
            <sz val="9"/>
            <color indexed="81"/>
            <rFont val="BIZ UDゴシック"/>
            <family val="3"/>
            <charset val="128"/>
          </rPr>
          <t>●当日キャンセル
　利用者都合により利用日当日の午前０時以降にキャンセルがあった日であって、給付の対象とする場合に「〇」を入力します。給付の対象とした時間については利用したものとみなし、当該利用者の利用可能回数、時間から減算を行ってください。また、その旨を利用者に説明してください（利用時間の上限超過を防ぐため）。
　この場合、キャンセルをした乳児等支援給付認定保護者に対して、可能な限り当日中に電話等の乳児等支援給付認定保護者の様子がわかる方法において相談援助を行い、記録を残してください。記録については、電話等をした日時、キャンセル理由、相談援助の内容等について記載してください。
※給付の対象となった時間であっても、生活困窮家庭等負担軽減加算、初回対応加算、保護者支援面談加算については、加算の対象となりません。
●利用時間帯
　２４時間表記で入力します。
※実際の利用時間ではなく、当初の利用予定時間を入力してください。当初の予定より延長して利用があった場合の当該延長時間分については、支給の対象外とします。施設ごとの定めによりお取り扱いください。
※利用日当日の午前０時以降にキャンセルがあった日であって、給付の対象とする場合には、当該キャンセルの利用予定時間を入力してください（上記「●当日キャンセル」を参照してください）。
●親子通園
　実施した日に「○」を入力します。
●初回面談（事前）・初回面談（事後）
　『初回対応加算』の対象となる面談を実施した日に「○」を入力します。なお、事後面談の備考欄には初回利用に際して事前面談を行った日時を記載してください。
　加算の適用については、実施した時間（事前面談は30分以上、事後面談は10分以上の実施が加算の要件となります）、保護者に伝達した事項等、面談内容について別シートの「面談記録シート」等に記録を残し、区が加算の確認を行う場合に記録を確認できるようにしてください。
●保護者面談
『保護者支援面談加算』の対象となる面談を実施した日に「〇」を入力します。備考欄には面談を実施した時間（30分以上の実施が加算の要件となります）を記載してください。
　加算の適用については、実施した時間、保護者に伝達した事項、保護者からの相談内容等について別シートの「面談記録シート」等に記録を残し、区が加算の確認を行う場合に記録を確認できるようにしてください</t>
        </r>
      </text>
    </comment>
    <comment ref="A196" authorId="0" shapeId="0" xr:uid="{92C63354-D730-4023-96E2-AADA4861C89D}">
      <text>
        <r>
          <rPr>
            <b/>
            <sz val="10"/>
            <color indexed="81"/>
            <rFont val="BIZ UDゴシック"/>
            <family val="3"/>
            <charset val="128"/>
          </rPr>
          <t>【利用状況報告書】</t>
        </r>
        <r>
          <rPr>
            <b/>
            <sz val="9"/>
            <color indexed="81"/>
            <rFont val="BIZ UDゴシック"/>
            <family val="3"/>
            <charset val="128"/>
          </rPr>
          <t xml:space="preserve">
　利用児童ごとに利用状況を入力します。
●利用頻度
　その児童が利用できる1月あたりの利用時間上限が表示されます。施設情報の「利用上限」から自動入力されます。
●年齢
　利用者の年齢区分を選択してください。年齢は、実施年度の４月１日時点の年齢です。
　利用対象となるのは、３歳未満の児童（当該利用児童の満３歳の誕生日の前々日まで）です。３歳に達する日の属する月については「２歳児クラス相当（３歳誕生月）」を選択できますので、利用日についてご注意ください。
●他施設の併用（中野区民の場合）
　利用者が複数の施設を併用している場合でも、利用時間の上限は子ども1人につき月10時間となります（対象月に利用しているすべての施設の利用時間を通算し、子ども1人につき月10時間）。
　利用者の利用時間が上限を超えた場合、中野区は上限を超えた時間について給付費を支払うことができません。複数の施設を利用している利用者については、他施設の利用状況（利用時間）について聴き取りを行うなど、ご留意ください。
　面談等で併用している利用施設を把握している場合は、施設名をご記入ください。
●認定自治体
　「乳児等支援給付認定」を行った自治体と、利用者の住所が一致していることを確認してください。認定した自治体から異なる自治体へ転入した場合は、転出元の自治体の認定資格を喪失し、転入先の自治体で新たに認定を受ける必要があります。
※利用者が中野区以外に転入した場合、中野区の認定はその前日まで有効です。
●生活困窮家庭等負担軽減加算
　生活困窮家庭等負担軽減加算の類型を選択します。いずれの類型にも該当しない場合は「該当なし」を選択します。
　類型は利用者の「乳児等支援支給認定証」でご確認いただけます。なお、中野区の認定証の記載と類型は以下の通りです。
【ア　生活保護世帯、イ　非課税世帯、ウ　低所得世帯、エ　その他要支援家庭】
●加算
　該当する類型を選択します。いずれの類型にも該当しない場合は「該当なし」を選択します。
※加算の算定には、対象となる利用者が、各加算の対象として認定を受けている必要があります。各加算の認定の有無については、利用者の「乳児等支援支給認定証」をご確認ください。</t>
        </r>
      </text>
    </comment>
    <comment ref="W200" authorId="0" shapeId="0" xr:uid="{9A2F0911-F8D8-4AB4-B88C-CFE845A58E47}">
      <text>
        <r>
          <rPr>
            <b/>
            <sz val="9"/>
            <color indexed="81"/>
            <rFont val="BIZ UDゴシック"/>
            <family val="3"/>
            <charset val="128"/>
          </rPr>
          <t>●当日キャンセル
　利用者都合により利用日当日の午前０時以降にキャンセルがあった日であって、給付の対象とする場合に「〇」を入力します。給付の対象とした時間については利用したものとみなし、当該利用者の利用可能回数、時間から減算を行ってください。また、その旨を利用者に説明してください（利用時間の上限超過を防ぐため）。
　この場合、キャンセルをした乳児等支援給付認定保護者に対して、可能な限り当日中に電話等の乳児等支援給付認定保護者の様子がわかる方法において相談援助を行い、記録を残してください。記録については、電話等をした日時、キャンセル理由、相談援助の内容等について記載してください。
※給付の対象となった時間であっても、生活困窮家庭等負担軽減加算、初回対応加算、保護者支援面談加算については、加算の対象となりません。
●利用時間帯
　２４時間表記で入力します。
※実際の利用時間ではなく、当初の利用予定時間を入力してください。当初の予定より延長して利用があった場合の当該延長時間分については、支給の対象外とします。施設ごとの定めによりお取り扱いください。
※利用日当日の午前０時以降にキャンセルがあった日であって、給付の対象とする場合には、当該キャンセルの利用予定時間を入力してください（上記「●当日キャンセル」を参照してください）。
●親子通園
　実施した日に「○」を入力します。
●初回面談（事前）・初回面談（事後）
　『初回対応加算』の対象となる面談を実施した日に「○」を入力します。なお、事後面談の備考欄には初回利用に際して事前面談を行った日時を記載してください。
　加算の適用については、実施した時間（事前面談は30分以上、事後面談は10分以上の実施が加算の要件となります）、保護者に伝達した事項等、面談内容について別シートの「面談記録シート」等に記録を残し、区が加算の確認を行う場合に記録を確認できるようにしてください。
●保護者面談
『保護者支援面談加算』の対象となる面談を実施した日に「〇」を入力します。備考欄には面談を実施した時間（30分以上の実施が加算の要件となります）を記載してください。
　加算の適用については、実施した時間、保護者に伝達した事項、保護者からの相談内容等について別シートの「面談記録シート」等に記録を残し、区が加算の確認を行う場合に記録を確認できるようにしてください</t>
        </r>
      </text>
    </comment>
    <comment ref="A235" authorId="0" shapeId="0" xr:uid="{F235669F-59F9-41E0-A9E4-8F02041800AB}">
      <text>
        <r>
          <rPr>
            <b/>
            <sz val="10"/>
            <color indexed="81"/>
            <rFont val="BIZ UDゴシック"/>
            <family val="3"/>
            <charset val="128"/>
          </rPr>
          <t>【利用状況報告書】</t>
        </r>
        <r>
          <rPr>
            <b/>
            <sz val="9"/>
            <color indexed="81"/>
            <rFont val="BIZ UDゴシック"/>
            <family val="3"/>
            <charset val="128"/>
          </rPr>
          <t xml:space="preserve">
　利用児童ごとに利用状況を入力します。
●利用頻度
　その児童が利用できる1月あたりの利用時間上限が表示されます。施設情報の「利用上限」から自動入力されます。
●年齢
　利用者の年齢区分を選択してください。年齢は、実施年度の４月１日時点の年齢です。
　利用対象となるのは、３歳未満の児童（当該利用児童の満３歳の誕生日の前々日まで）です。３歳に達する日の属する月については「２歳児クラス相当（３歳誕生月）」を選択できますので、利用日についてご注意ください。
●他施設の併用（中野区民の場合）
　利用者が複数の施設を併用している場合でも、利用時間の上限は子ども1人につき月10時間となります（対象月に利用しているすべての施設の利用時間を通算し、子ども1人につき月10時間）。
　利用者の利用時間が上限を超えた場合、中野区は上限を超えた時間について給付費を支払うことができません。複数の施設を利用している利用者については、他施設の利用状況（利用時間）について聴き取りを行うなど、ご留意ください。
　面談等で併用している利用施設を把握している場合は、施設名をご記入ください。
●認定自治体
　「乳児等支援給付認定」を行った自治体と、利用者の住所が一致していることを確認してください。認定した自治体から異なる自治体へ転入した場合は、転出元の自治体の認定資格を喪失し、転入先の自治体で新たに認定を受ける必要があります。
※利用者が中野区以外に転入した場合、中野区の認定はその前日まで有効です。
●生活困窮家庭等負担軽減加算
　生活困窮家庭等負担軽減加算の類型を選択します。いずれの類型にも該当しない場合は「該当なし」を選択します。
　類型は利用者の「乳児等支援支給認定証」でご確認いただけます。なお、中野区の認定証の記載と類型は以下の通りです。
【ア　生活保護世帯、イ　非課税世帯、ウ　低所得世帯、エ　その他要支援家庭】
●加算
　該当する類型を選択します。いずれの類型にも該当しない場合は「該当なし」を選択します。
※加算の算定には、対象となる利用者が、各加算の対象として認定を受けている必要があります。各加算の認定の有無については、利用者の「乳児等支援支給認定証」をご確認ください。</t>
        </r>
      </text>
    </comment>
    <comment ref="W239" authorId="0" shapeId="0" xr:uid="{14B6C09C-0351-4702-B196-2A03ACA53A5C}">
      <text>
        <r>
          <rPr>
            <b/>
            <sz val="9"/>
            <color indexed="81"/>
            <rFont val="BIZ UDゴシック"/>
            <family val="3"/>
            <charset val="128"/>
          </rPr>
          <t>●当日キャンセル
　利用者都合により利用日当日の午前０時以降にキャンセルがあった日であって、給付の対象とする場合に「〇」を入力します。給付の対象とした時間については利用したものとみなし、当該利用者の利用可能回数、時間から減算を行ってください。また、その旨を利用者に説明してください（利用時間の上限超過を防ぐため）。
　この場合、キャンセルをした乳児等支援給付認定保護者に対して、可能な限り当日中に電話等の乳児等支援給付認定保護者の様子がわかる方法において相談援助を行い、記録を残してください。記録については、電話等をした日時、キャンセル理由、相談援助の内容等について記載してください。
※給付の対象となった時間であっても、生活困窮家庭等負担軽減加算、初回対応加算、保護者支援面談加算については、加算の対象となりません。
●利用時間帯
　２４時間表記で入力します。
※実際の利用時間ではなく、当初の利用予定時間を入力してください。当初の予定より延長して利用があった場合の当該延長時間分については、支給の対象外とします。施設ごとの定めによりお取り扱いください。
※利用日当日の午前０時以降にキャンセルがあった日であって、給付の対象とする場合には、当該キャンセルの利用予定時間を入力してください（上記「●当日キャンセル」を参照してください）。
●親子通園
　実施した日に「○」を入力します。
●初回面談（事前）・初回面談（事後）
　『初回対応加算』の対象となる面談を実施した日に「○」を入力します。なお、事後面談の備考欄には初回利用に際して事前面談を行った日時を記載してください。
　加算の適用については、実施した時間（事前面談は30分以上、事後面談は10分以上の実施が加算の要件となります）、保護者に伝達した事項等、面談内容について別シートの「面談記録シート」等に記録を残し、区が加算の確認を行う場合に記録を確認できるようにしてください。
●保護者面談
『保護者支援面談加算』の対象となる面談を実施した日に「〇」を入力します。備考欄には面談を実施した時間（30分以上の実施が加算の要件となります）を記載してください。
　加算の適用については、実施した時間、保護者に伝達した事項、保護者からの相談内容等について別シートの「面談記録シート」等に記録を残し、区が加算の確認を行う場合に記録を確認できるように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C2" authorId="0" shapeId="0" xr:uid="{89ED5F92-2158-40B7-B1C1-55C59020EFE0}">
      <text>
        <r>
          <rPr>
            <b/>
            <sz val="9"/>
            <color indexed="81"/>
            <rFont val="BIZ UDゴシック"/>
            <family val="3"/>
            <charset val="128"/>
          </rPr>
          <t>【共通事項】
背景色がピンク色となっている項目について、必要な事項を入力します。
※備考欄は必要に応じて自由記述をしてください。
※各項目に存在する集計欄は自動計算されます。</t>
        </r>
      </text>
    </comment>
    <comment ref="AC4" authorId="0" shapeId="0" xr:uid="{832BDE08-E752-46A2-AD47-EFD7D486B63F}">
      <text>
        <r>
          <rPr>
            <b/>
            <sz val="9"/>
            <color indexed="81"/>
            <rFont val="BIZ UDゴシック"/>
            <family val="3"/>
            <charset val="128"/>
          </rPr>
          <t>対象月の最終開設日、もしくは当該月の最終日を入力してください。</t>
        </r>
      </text>
    </comment>
    <comment ref="E7" authorId="0" shapeId="0" xr:uid="{276A20E2-5BB0-4810-891E-2B00F7AB7BF8}">
      <text>
        <r>
          <rPr>
            <b/>
            <sz val="9"/>
            <color indexed="81"/>
            <rFont val="BIZ UDゴシック"/>
            <family val="3"/>
            <charset val="128"/>
          </rPr>
          <t>対象は建物のみです。土地は含みません。</t>
        </r>
      </text>
    </comment>
    <comment ref="E8" authorId="0" shapeId="0" xr:uid="{68D78038-5F0D-4981-B7A9-8A71846EBDBF}">
      <text>
        <r>
          <rPr>
            <b/>
            <sz val="9"/>
            <color indexed="81"/>
            <rFont val="BIZ UDゴシック"/>
            <family val="3"/>
            <charset val="128"/>
          </rPr>
          <t>対象は建物のみです。土地は含みません。</t>
        </r>
      </text>
    </comment>
    <comment ref="AC12" authorId="0" shapeId="0" xr:uid="{A9F31E9B-CB5C-446E-B504-805FC971D064}">
      <text>
        <r>
          <rPr>
            <b/>
            <sz val="9"/>
            <color indexed="81"/>
            <rFont val="BIZ UDゴシック"/>
            <family val="3"/>
            <charset val="128"/>
          </rPr>
          <t>利用者の受入れを行っている年齢に、利用時間上限を入力してください。
「１０」以上の数値を入力することはできません。</t>
        </r>
      </text>
    </comment>
    <comment ref="AC24" authorId="0" shapeId="0" xr:uid="{7CEA9299-4326-45B2-84C1-F5DC623468B9}">
      <text>
        <r>
          <rPr>
            <b/>
            <sz val="9"/>
            <color indexed="81"/>
            <rFont val="BIZ UDゴシック"/>
            <family val="3"/>
            <charset val="128"/>
          </rPr>
          <t>特別地域加算について「有り」を選んだ場合、特別地域加算の算定事由について、該当するものをプルダウンから選択してください。
「無し」を選んだ場合は、該当なしを選んでください。</t>
        </r>
      </text>
    </comment>
    <comment ref="AC26" authorId="0" shapeId="0" xr:uid="{E19CB7CA-E569-4F3E-B714-CFD1194C1B9F}">
      <text>
        <r>
          <rPr>
            <b/>
            <sz val="9"/>
            <color indexed="81"/>
            <rFont val="BIZ UDゴシック"/>
            <family val="3"/>
            <charset val="128"/>
          </rPr>
          <t>１時間当たりの利用料について、減額を行う額を入力してください。
また、『乳児等支援給付費支給額算定シート』にも、該当する欄に同額を入力してください。</t>
        </r>
      </text>
    </comment>
    <comment ref="A40" authorId="0" shapeId="0" xr:uid="{0C6A4F20-4845-4BE8-9AB8-77700F549590}">
      <text>
        <r>
          <rPr>
            <b/>
            <sz val="10"/>
            <color indexed="81"/>
            <rFont val="BIZ UDゴシック"/>
            <family val="3"/>
            <charset val="128"/>
          </rPr>
          <t>【利用状況報告書】</t>
        </r>
        <r>
          <rPr>
            <b/>
            <sz val="9"/>
            <color indexed="81"/>
            <rFont val="BIZ UDゴシック"/>
            <family val="3"/>
            <charset val="128"/>
          </rPr>
          <t xml:space="preserve">
　利用児童ごとに利用状況を入力します。
●利用頻度
　その児童が利用できる1月あたりの利用時間上限が表示されます。施設情報の「利用上限」から自動入力されます。
●年齢
　利用者の年齢区分を選択してください。年齢は、実施年度の４月１日時点の年齢です。
　利用対象となるのは、３歳未満の児童（当該利用児童の満３歳の誕生日の前々日まで）です。３歳に達する日の属する月については「２歳児クラス相当（３歳誕生月）」を選択できますので、利用日についてご注意ください。
●他施設の併用（中野区民の場合）
　利用者が複数の施設を併用している場合でも、利用時間の上限は子ども1人につき月10時間となります（対象月に利用しているすべての施設の利用時間を通算し、子ども1人につき月10時間）。
　利用者の利用時間が上限を超えた場合、中野区は上限を超えた時間について給付費を支払うことができません。複数の施設を利用している利用者については、他施設の利用状況（利用時間）について聴き取りを行うなど、ご留意ください。
　面談等で併用している利用施設を把握している場合は、施設名をご記入ください。
●認定自治体
　「乳児等支援給付認定」を行った自治体と、利用者の住所が一致していることを確認してください。認定した自治体から異なる自治体へ転入した場合は、転出元の自治体の認定資格を喪失し、転入先の自治体で新たに認定を受ける必要があります。
※利用者が中野区以外に転入した場合、中野区の認定はその前日まで有効です。
●生活困窮家庭等負担軽減加算
　生活困窮家庭等負担軽減加算の類型を選択します。いずれの類型にも該当しない場合は「該当なし」を選択します。
　類型は利用者の「乳児等支援支給認定証」でご確認いただけます。なお、中野区の認定証の記載と類型は以下の通りです。
【ア　生活保護世帯、イ　非課税世帯、ウ　低所得世帯、エ　その他要支援家庭】
●加算
　該当する類型を選択します。いずれの類型にも該当しない場合は「該当なし」を選択します。
※加算の算定には、対象となる利用者が、各加算の対象として認定を受けている必要があります。各加算の認定の有無については、利用者の「乳児等支援支給認定証」をご確認ください。</t>
        </r>
      </text>
    </comment>
    <comment ref="W44" authorId="0" shapeId="0" xr:uid="{3A161BBC-0AC0-4B6E-8643-E8AC84549741}">
      <text>
        <r>
          <rPr>
            <b/>
            <sz val="9"/>
            <color indexed="81"/>
            <rFont val="BIZ UDゴシック"/>
            <family val="3"/>
            <charset val="128"/>
          </rPr>
          <t>●当日キャンセル
　利用者都合により利用日当日の午前０時以降にキャンセルがあった日であって、給付の対象とする場合に「〇」を入力します。給付の対象とした時間については利用したものとみなし、当該利用者の利用可能回数、時間から減算を行ってください。また、その旨を利用者に説明してください（利用時間の上限超過を防ぐため）。
　この場合、キャンセルをした乳児等支援給付認定保護者に対して、可能な限り当日中に電話等の乳児等支援給付認定保護者の様子がわかる方法において相談援助を行い、記録を残してください。記録については、電話等をした日時、キャンセル理由、相談援助の内容等について記載してください。
※給付の対象となった時間であっても、生活困窮家庭等負担軽減加算、初回対応加算、保護者支援面談加算については、加算の対象となりません。
●利用時間帯
　２４時間表記で入力します。
※実際の利用時間ではなく、当初の利用予定時間を入力してください。当初の予定より延長して利用があった場合の当該延長時間分については、支給の対象外とします。施設ごとの定めによりお取り扱いください。
※利用日当日の午前０時以降にキャンセルがあった日であって、給付の対象とする場合には、当該キャンセルの利用予定時間を入力してください（上記「●当日キャンセル」を参照してください）。
●親子通園
　実施した日に「○」を入力します。
●初回面談（事前）・初回面談（事後）
　『初回対応加算』の対象となる面談を実施した日に「○」を入力します。なお、事後面談の備考欄には初回利用に際して事前面談を行った日時を記載してください。
　加算の適用については、実施した時間（事前面談は30分以上、事後面談は10分以上の実施が加算の要件となります）、保護者に伝達した事項等、面談内容について別シートの「面談記録シート」等に記録を残し、区が加算の確認を行う場合に記録を確認できるようにしてください。
●保護者面談
『保護者支援面談加算』の対象となる面談を実施した日に「〇」を入力します。備考欄には面談を実施した時間（30分以上の実施が加算の要件となります）を記載してください。
　加算の適用については、実施した時間、保護者に伝達した事項、保護者からの相談内容等について別シートの「面談記録シート」等に記録を残し、区が加算の確認を行う場合に記録を確認できるようにしてください</t>
        </r>
      </text>
    </comment>
    <comment ref="A79" authorId="0" shapeId="0" xr:uid="{0DEF78F4-EABB-4A52-9960-4A0CDCDD7D4D}">
      <text>
        <r>
          <rPr>
            <b/>
            <sz val="10"/>
            <color indexed="81"/>
            <rFont val="BIZ UDゴシック"/>
            <family val="3"/>
            <charset val="128"/>
          </rPr>
          <t>【利用状況報告書】</t>
        </r>
        <r>
          <rPr>
            <b/>
            <sz val="9"/>
            <color indexed="81"/>
            <rFont val="BIZ UDゴシック"/>
            <family val="3"/>
            <charset val="128"/>
          </rPr>
          <t xml:space="preserve">
　利用児童ごとに利用状況を入力します。
●利用頻度
　その児童が利用できる1月あたりの利用時間上限が表示されます。施設情報の「利用上限」から自動入力されます。
●年齢
　利用者の年齢区分を選択してください。年齢は、実施年度の４月１日時点の年齢です。
　利用対象となるのは、３歳未満の児童（当該利用児童の満３歳の誕生日の前々日まで）です。３歳に達する日の属する月については「２歳児クラス相当（３歳誕生月）」を選択できますので、利用日についてご注意ください。
●他施設の併用（中野区民の場合）
　利用者が複数の施設を併用している場合でも、利用時間の上限は子ども1人につき月10時間となります（対象月に利用しているすべての施設の利用時間を通算し、子ども1人につき月10時間）。
　利用者の利用時間が上限を超えた場合、中野区は上限を超えた時間について給付費を支払うことができません。複数の施設を利用している利用者については、他施設の利用状況（利用時間）について聴き取りを行うなど、ご留意ください。
　面談等で併用している利用施設を把握している場合は、施設名をご記入ください。
●認定自治体
　「乳児等支援給付認定」を行った自治体と、利用者の住所が一致していることを確認してください。認定した自治体から異なる自治体へ転入した場合は、転出元の自治体の認定資格を喪失し、転入先の自治体で新たに認定を受ける必要があります。
※利用者が中野区以外に転入した場合、中野区の認定はその前日まで有効です。
●生活困窮家庭等負担軽減加算
　生活困窮家庭等負担軽減加算の類型を選択します。いずれの類型にも該当しない場合は「該当なし」を選択します。
　類型は利用者の「乳児等支援支給認定証」でご確認いただけます。なお、中野区の認定証の記載と類型は以下の通りです。
【ア　生活保護世帯、イ　非課税世帯、ウ　低所得世帯、エ　その他要支援家庭】
●加算
　該当する類型を選択します。いずれの類型にも該当しない場合は「該当なし」を選択します。
※加算の算定には、対象となる利用者が、各加算の対象として認定を受けている必要があります。各加算の認定の有無については、利用者の「乳児等支援支給認定証」をご確認ください。</t>
        </r>
      </text>
    </comment>
    <comment ref="W83" authorId="0" shapeId="0" xr:uid="{664D84DD-8DD5-4062-B5B5-25366DA4D149}">
      <text>
        <r>
          <rPr>
            <b/>
            <sz val="9"/>
            <color indexed="81"/>
            <rFont val="BIZ UDゴシック"/>
            <family val="3"/>
            <charset val="128"/>
          </rPr>
          <t>●当日キャンセル
　利用者都合により利用日当日の午前０時以降にキャンセルがあった日であって、給付の対象とする場合に「〇」を入力します。給付の対象とした時間については利用したものとみなし、当該利用者の利用可能回数、時間から減算を行ってください。また、その旨を利用者に説明してください（利用時間の上限超過を防ぐため）。
　この場合、キャンセルをした乳児等支援給付認定保護者に対して、可能な限り当日中に電話等の乳児等支援給付認定保護者の様子がわかる方法において相談援助を行い、記録を残してください。記録については、電話等をした日時、キャンセル理由、相談援助の内容等について記載してください。
※給付の対象となった時間であっても、生活困窮家庭等負担軽減加算、初回対応加算、保護者支援面談加算については、加算の対象となりません。
●利用時間帯
　２４時間表記で入力します。
※実際の利用時間ではなく、当初の利用予定時間を入力してください。当初の予定より延長して利用があった場合の当該延長時間分については、支給の対象外とします。施設ごとの定めによりお取り扱いください。
※利用日当日の午前０時以降にキャンセルがあった日であって、給付の対象とする場合には、当該キャンセルの利用予定時間を入力してください（上記「●当日キャンセル」を参照してください）。
●親子通園
　実施した日に「○」を入力します。
●初回面談（事前）・初回面談（事後）
　『初回対応加算』の対象となる面談を実施した日に「○」を入力します。なお、事後面談の備考欄には初回利用に際して事前面談を行った日時を記載してください。
　加算の適用については、実施した時間（事前面談は30分以上、事後面談は10分以上の実施が加算の要件となります）、保護者に伝達した事項等、面談内容について別シートの「面談記録シート」等に記録を残し、区が加算の確認を行う場合に記録を確認できるようにしてください。
●保護者面談
『保護者支援面談加算』の対象となる面談を実施した日に「〇」を入力します。備考欄には面談を実施した時間（30分以上の実施が加算の要件となります）を記載してください。
　加算の適用については、実施した時間、保護者に伝達した事項、保護者からの相談内容等について別シートの「面談記録シート」等に記録を残し、区が加算の確認を行う場合に記録を確認できるようにしてください</t>
        </r>
      </text>
    </comment>
    <comment ref="A118" authorId="0" shapeId="0" xr:uid="{79ED5F3A-7D16-4583-AA0D-CA6A0048A979}">
      <text>
        <r>
          <rPr>
            <b/>
            <sz val="10"/>
            <color indexed="81"/>
            <rFont val="BIZ UDゴシック"/>
            <family val="3"/>
            <charset val="128"/>
          </rPr>
          <t>【利用状況報告書】</t>
        </r>
        <r>
          <rPr>
            <b/>
            <sz val="9"/>
            <color indexed="81"/>
            <rFont val="BIZ UDゴシック"/>
            <family val="3"/>
            <charset val="128"/>
          </rPr>
          <t xml:space="preserve">
　利用児童ごとに利用状況を入力します。
●利用頻度
　その児童が利用できる1月あたりの利用時間上限が表示されます。施設情報の「利用上限」から自動入力されます。
●年齢
　利用者の年齢区分を選択してください。年齢は、実施年度の４月１日時点の年齢です。
　利用対象となるのは、３歳未満の児童（当該利用児童の満３歳の誕生日の前々日まで）です。３歳に達する日の属する月については「２歳児クラス相当（３歳誕生月）」を選択できますので、利用日についてご注意ください。
●他施設の併用（中野区民の場合）
　利用者が複数の施設を併用している場合でも、利用時間の上限は子ども1人につき月10時間となります（対象月に利用しているすべての施設の利用時間を通算し、子ども1人につき月10時間）。
　利用者の利用時間が上限を超えた場合、中野区は上限を超えた時間について給付費を支払うことができません。複数の施設を利用している利用者については、他施設の利用状況（利用時間）について聴き取りを行うなど、ご留意ください。
　面談等で併用している利用施設を把握している場合は、施設名をご記入ください。
●認定自治体
　「乳児等支援給付認定」を行った自治体と、利用者の住所が一致していることを確認してください。認定した自治体から異なる自治体へ転入した場合は、転出元の自治体の認定資格を喪失し、転入先の自治体で新たに認定を受ける必要があります。
※利用者が中野区以外に転入した場合、中野区の認定はその前日まで有効です。
●生活困窮家庭等負担軽減加算
　生活困窮家庭等負担軽減加算の類型を選択します。いずれの類型にも該当しない場合は「該当なし」を選択します。
　類型は利用者の「乳児等支援支給認定証」でご確認いただけます。なお、中野区の認定証の記載と類型は以下の通りです。
【ア　生活保護世帯、イ　非課税世帯、ウ　低所得世帯、エ　その他要支援家庭】
●加算
　該当する類型を選択します。いずれの類型にも該当しない場合は「該当なし」を選択します。
※加算の算定には、対象となる利用者が、各加算の対象として認定を受けている必要があります。各加算の認定の有無については、利用者の「乳児等支援支給認定証」をご確認ください。</t>
        </r>
      </text>
    </comment>
    <comment ref="W122" authorId="0" shapeId="0" xr:uid="{E9C0013B-2FDB-45E5-8E70-44B245C8EBD7}">
      <text>
        <r>
          <rPr>
            <b/>
            <sz val="9"/>
            <color indexed="81"/>
            <rFont val="BIZ UDゴシック"/>
            <family val="3"/>
            <charset val="128"/>
          </rPr>
          <t>●当日キャンセル
　利用者都合により利用日当日の午前０時以降にキャンセルがあった日であって、給付の対象とする場合に「〇」を入力します。給付の対象とした時間については利用したものとみなし、当該利用者の利用可能回数、時間から減算を行ってください。また、その旨を利用者に説明してください（利用時間の上限超過を防ぐため）。
　この場合、キャンセルをした乳児等支援給付認定保護者に対して、可能な限り当日中に電話等の乳児等支援給付認定保護者の様子がわかる方法において相談援助を行い、記録を残してください。記録については、電話等をした日時、キャンセル理由、相談援助の内容等について記載してください。
※給付の対象となった時間であっても、生活困窮家庭等負担軽減加算、初回対応加算、保護者支援面談加算については、加算の対象となりません。
●利用時間帯
　２４時間表記で入力します。
※実際の利用時間ではなく、当初の利用予定時間を入力してください。当初の予定より延長して利用があった場合の当該延長時間分については、支給の対象外とします。施設ごとの定めによりお取り扱いください。
※利用日当日の午前０時以降にキャンセルがあった日であって、給付の対象とする場合には、当該キャンセルの利用予定時間を入力してください（上記「●当日キャンセル」を参照してください）。
●親子通園
　実施した日に「○」を入力します。
●初回面談（事前）・初回面談（事後）
　『初回対応加算』の対象となる面談を実施した日に「○」を入力します。なお、事後面談の備考欄には初回利用に際して事前面談を行った日時を記載してください。
　加算の適用については、実施した時間（事前面談は30分以上、事後面談は10分以上の実施が加算の要件となります）、保護者に伝達した事項等、面談内容について別シートの「面談記録シート」等に記録を残し、区が加算の確認を行う場合に記録を確認できるようにしてください。
●保護者面談
『保護者支援面談加算』の対象となる面談を実施した日に「〇」を入力します。備考欄には面談を実施した時間（30分以上の実施が加算の要件となります）を記載してください。
　加算の適用については、実施した時間、保護者に伝達した事項、保護者からの相談内容等について別シートの「面談記録シート」等に記録を残し、区が加算の確認を行う場合に記録を確認できるようにしてください</t>
        </r>
      </text>
    </comment>
    <comment ref="A157" authorId="0" shapeId="0" xr:uid="{F16B5B7E-1AA5-4AA2-A435-2D51E7EB58DE}">
      <text>
        <r>
          <rPr>
            <b/>
            <sz val="10"/>
            <color indexed="81"/>
            <rFont val="BIZ UDゴシック"/>
            <family val="3"/>
            <charset val="128"/>
          </rPr>
          <t>【利用状況報告書】</t>
        </r>
        <r>
          <rPr>
            <b/>
            <sz val="9"/>
            <color indexed="81"/>
            <rFont val="BIZ UDゴシック"/>
            <family val="3"/>
            <charset val="128"/>
          </rPr>
          <t xml:space="preserve">
　利用児童ごとに利用状況を入力します。
●利用頻度
　その児童が利用できる1月あたりの利用時間上限が表示されます。施設情報の「利用上限」から自動入力されます。
●年齢
　利用者の年齢区分を選択してください。年齢は、実施年度の４月１日時点の年齢です。
　利用対象となるのは、３歳未満の児童（当該利用児童の満３歳の誕生日の前々日まで）です。３歳に達する日の属する月については「２歳児クラス相当（３歳誕生月）」を選択できますので、利用日についてご注意ください。
●他施設の併用（中野区民の場合）
　利用者が複数の施設を併用している場合でも、利用時間の上限は子ども1人につき月10時間となります（対象月に利用しているすべての施設の利用時間を通算し、子ども1人につき月10時間）。
　利用者の利用時間が上限を超えた場合、中野区は上限を超えた時間について給付費を支払うことができません。複数の施設を利用している利用者については、他施設の利用状況（利用時間）について聴き取りを行うなど、ご留意ください。
　面談等で併用している利用施設を把握している場合は、施設名をご記入ください。
●認定自治体
　「乳児等支援給付認定」を行った自治体と、利用者の住所が一致していることを確認してください。認定した自治体から異なる自治体へ転入した場合は、転出元の自治体の認定資格を喪失し、転入先の自治体で新たに認定を受ける必要があります。
※利用者が中野区以外に転入した場合、中野区の認定はその前日まで有効です。
●生活困窮家庭等負担軽減加算
　生活困窮家庭等負担軽減加算の類型を選択します。いずれの類型にも該当しない場合は「該当なし」を選択します。
　類型は利用者の「乳児等支援支給認定証」でご確認いただけます。なお、中野区の認定証の記載と類型は以下の通りです。
【ア　生活保護世帯、イ　非課税世帯、ウ　低所得世帯、エ　その他要支援家庭】
●加算
　該当する類型を選択します。いずれの類型にも該当しない場合は「該当なし」を選択します。
※加算の算定には、対象となる利用者が、各加算の対象として認定を受けている必要があります。各加算の認定の有無については、利用者の「乳児等支援支給認定証」をご確認ください。</t>
        </r>
      </text>
    </comment>
    <comment ref="W161" authorId="0" shapeId="0" xr:uid="{1D87A4A9-33CB-4A17-9EE2-2A6987F48304}">
      <text>
        <r>
          <rPr>
            <b/>
            <sz val="9"/>
            <color indexed="81"/>
            <rFont val="BIZ UDゴシック"/>
            <family val="3"/>
            <charset val="128"/>
          </rPr>
          <t>●当日キャンセル
　利用者都合により利用日当日の午前０時以降にキャンセルがあった日であって、給付の対象とする場合に「〇」を入力します。給付の対象とした時間については利用したものとみなし、当該利用者の利用可能回数、時間から減算を行ってください。また、その旨を利用者に説明してください（利用時間の上限超過を防ぐため）。
　この場合、キャンセルをした乳児等支援給付認定保護者に対して、可能な限り当日中に電話等の乳児等支援給付認定保護者の様子がわかる方法において相談援助を行い、記録を残してください。記録については、電話等をした日時、キャンセル理由、相談援助の内容等について記載してください。
※給付の対象となった時間であっても、生活困窮家庭等負担軽減加算、初回対応加算、保護者支援面談加算については、加算の対象となりません。
●利用時間帯
　２４時間表記で入力します。
※実際の利用時間ではなく、当初の利用予定時間を入力してください。当初の予定より延長して利用があった場合の当該延長時間分については、支給の対象外とします。施設ごとの定めによりお取り扱いください。
※利用日当日の午前０時以降にキャンセルがあった日であって、給付の対象とする場合には、当該キャンセルの利用予定時間を入力してください（上記「●当日キャンセル」を参照してください）。
●親子通園
　実施した日に「○」を入力します。
●初回面談（事前）・初回面談（事後）
　『初回対応加算』の対象となる面談を実施した日に「○」を入力します。なお、事後面談の備考欄には初回利用に際して事前面談を行った日時を記載してください。
　加算の適用については、実施した時間（事前面談は30分以上、事後面談は10分以上の実施が加算の要件となります）、保護者に伝達した事項等、面談内容について別シートの「面談記録シート」等に記録を残し、区が加算の確認を行う場合に記録を確認できるようにしてください。
●保護者面談
『保護者支援面談加算』の対象となる面談を実施した日に「〇」を入力します。備考欄には面談を実施した時間（30分以上の実施が加算の要件となります）を記載してください。
　加算の適用については、実施した時間、保護者に伝達した事項、保護者からの相談内容等について別シートの「面談記録シート」等に記録を残し、区が加算の確認を行う場合に記録を確認できるようにしてください</t>
        </r>
      </text>
    </comment>
    <comment ref="A196" authorId="0" shapeId="0" xr:uid="{21498E24-0731-49B2-A71D-E01A94A2C9C5}">
      <text>
        <r>
          <rPr>
            <b/>
            <sz val="10"/>
            <color indexed="81"/>
            <rFont val="BIZ UDゴシック"/>
            <family val="3"/>
            <charset val="128"/>
          </rPr>
          <t>【利用状況報告書】</t>
        </r>
        <r>
          <rPr>
            <b/>
            <sz val="9"/>
            <color indexed="81"/>
            <rFont val="BIZ UDゴシック"/>
            <family val="3"/>
            <charset val="128"/>
          </rPr>
          <t xml:space="preserve">
　利用児童ごとに利用状況を入力します。
●利用頻度
　その児童が利用できる1月あたりの利用時間上限が表示されます。施設情報の「利用上限」から自動入力されます。
●年齢
　利用者の年齢区分を選択してください。年齢は、実施年度の４月１日時点の年齢です。
　利用対象となるのは、３歳未満の児童（当該利用児童の満３歳の誕生日の前々日まで）です。３歳に達する日の属する月については「２歳児クラス相当（３歳誕生月）」を選択できますので、利用日についてご注意ください。
●他施設の併用（中野区民の場合）
　利用者が複数の施設を併用している場合でも、利用時間の上限は子ども1人につき月10時間となります（対象月に利用しているすべての施設の利用時間を通算し、子ども1人につき月10時間）。
　利用者の利用時間が上限を超えた場合、中野区は上限を超えた時間について給付費を支払うことができません。複数の施設を利用している利用者については、他施設の利用状況（利用時間）について聴き取りを行うなど、ご留意ください。
　面談等で併用している利用施設を把握している場合は、施設名をご記入ください。
●認定自治体
　「乳児等支援給付認定」を行った自治体と、利用者の住所が一致していることを確認してください。認定した自治体から異なる自治体へ転入した場合は、転出元の自治体の認定資格を喪失し、転入先の自治体で新たに認定を受ける必要があります。
※利用者が中野区以外に転入した場合、中野区の認定はその前日まで有効です。
●生活困窮家庭等負担軽減加算
　生活困窮家庭等負担軽減加算の類型を選択します。いずれの類型にも該当しない場合は「該当なし」を選択します。
　類型は利用者の「乳児等支援支給認定証」でご確認いただけます。なお、中野区の認定証の記載と類型は以下の通りです。
【ア　生活保護世帯、イ　非課税世帯、ウ　低所得世帯、エ　その他要支援家庭】
●加算
　該当する類型を選択します。いずれの類型にも該当しない場合は「該当なし」を選択します。
※加算の算定には、対象となる利用者が、各加算の対象として認定を受けている必要があります。各加算の認定の有無については、利用者の「乳児等支援支給認定証」をご確認ください。</t>
        </r>
      </text>
    </comment>
    <comment ref="W200" authorId="0" shapeId="0" xr:uid="{B8A6AA98-654F-424D-A8D0-516B999E488A}">
      <text>
        <r>
          <rPr>
            <b/>
            <sz val="9"/>
            <color indexed="81"/>
            <rFont val="BIZ UDゴシック"/>
            <family val="3"/>
            <charset val="128"/>
          </rPr>
          <t>●当日キャンセル
　利用者都合により利用日当日の午前０時以降にキャンセルがあった日であって、給付の対象とする場合に「〇」を入力します。給付の対象とした時間については利用したものとみなし、当該利用者の利用可能回数、時間から減算を行ってください。また、その旨を利用者に説明してください（利用時間の上限超過を防ぐため）。
　この場合、キャンセルをした乳児等支援給付認定保護者に対して、可能な限り当日中に電話等の乳児等支援給付認定保護者の様子がわかる方法において相談援助を行い、記録を残してください。記録については、電話等をした日時、キャンセル理由、相談援助の内容等について記載してください。
※給付の対象となった時間であっても、生活困窮家庭等負担軽減加算、初回対応加算、保護者支援面談加算については、加算の対象となりません。
●利用時間帯
　２４時間表記で入力します。
※実際の利用時間ではなく、当初の利用予定時間を入力してください。当初の予定より延長して利用があった場合の当該延長時間分については、支給の対象外とします。施設ごとの定めによりお取り扱いください。
※利用日当日の午前０時以降にキャンセルがあった日であって、給付の対象とする場合には、当該キャンセルの利用予定時間を入力してください（上記「●当日キャンセル」を参照してください）。
●親子通園
　実施した日に「○」を入力します。
●初回面談（事前）・初回面談（事後）
　『初回対応加算』の対象となる面談を実施した日に「○」を入力します。なお、事後面談の備考欄には初回利用に際して事前面談を行った日時を記載してください。
　加算の適用については、実施した時間（事前面談は30分以上、事後面談は10分以上の実施が加算の要件となります）、保護者に伝達した事項等、面談内容について別シートの「面談記録シート」等に記録を残し、区が加算の確認を行う場合に記録を確認できるようにしてください。
●保護者面談
『保護者支援面談加算』の対象となる面談を実施した日に「〇」を入力します。備考欄には面談を実施した時間（30分以上の実施が加算の要件となります）を記載してください。
　加算の適用については、実施した時間、保護者に伝達した事項、保護者からの相談内容等について別シートの「面談記録シート」等に記録を残し、区が加算の確認を行う場合に記録を確認できるようにしてください</t>
        </r>
      </text>
    </comment>
    <comment ref="A235" authorId="0" shapeId="0" xr:uid="{34C40CCF-AB46-420C-BE6F-6508A2DAF0CD}">
      <text>
        <r>
          <rPr>
            <b/>
            <sz val="10"/>
            <color indexed="81"/>
            <rFont val="BIZ UDゴシック"/>
            <family val="3"/>
            <charset val="128"/>
          </rPr>
          <t>【利用状況報告書】</t>
        </r>
        <r>
          <rPr>
            <b/>
            <sz val="9"/>
            <color indexed="81"/>
            <rFont val="BIZ UDゴシック"/>
            <family val="3"/>
            <charset val="128"/>
          </rPr>
          <t xml:space="preserve">
　利用児童ごとに利用状況を入力します。
●利用頻度
　その児童が利用できる1月あたりの利用時間上限が表示されます。施設情報の「利用上限」から自動入力されます。
●年齢
　利用者の年齢区分を選択してください。年齢は、実施年度の４月１日時点の年齢です。
　利用対象となるのは、３歳未満の児童（当該利用児童の満３歳の誕生日の前々日まで）です。３歳に達する日の属する月については「２歳児クラス相当（３歳誕生月）」を選択できますので、利用日についてご注意ください。
●他施設の併用（中野区民の場合）
　利用者が複数の施設を併用している場合でも、利用時間の上限は子ども1人につき月10時間となります（対象月に利用しているすべての施設の利用時間を通算し、子ども1人につき月10時間）。
　利用者の利用時間が上限を超えた場合、中野区は上限を超えた時間について給付費を支払うことができません。複数の施設を利用している利用者については、他施設の利用状況（利用時間）について聴き取りを行うなど、ご留意ください。
　面談等で併用している利用施設を把握している場合は、施設名をご記入ください。
●認定自治体
　「乳児等支援給付認定」を行った自治体と、利用者の住所が一致していることを確認してください。認定した自治体から異なる自治体へ転入した場合は、転出元の自治体の認定資格を喪失し、転入先の自治体で新たに認定を受ける必要があります。
※利用者が中野区以外に転入した場合、中野区の認定はその前日まで有効です。
●生活困窮家庭等負担軽減加算
　生活困窮家庭等負担軽減加算の類型を選択します。いずれの類型にも該当しない場合は「該当なし」を選択します。
　類型は利用者の「乳児等支援支給認定証」でご確認いただけます。なお、中野区の認定証の記載と類型は以下の通りです。
【ア　生活保護世帯、イ　非課税世帯、ウ　低所得世帯、エ　その他要支援家庭】
●加算
　該当する類型を選択します。いずれの類型にも該当しない場合は「該当なし」を選択します。
※加算の算定には、対象となる利用者が、各加算の対象として認定を受けている必要があります。各加算の認定の有無については、利用者の「乳児等支援支給認定証」をご確認ください。</t>
        </r>
      </text>
    </comment>
    <comment ref="W239" authorId="0" shapeId="0" xr:uid="{D3DA837C-C4BD-4512-AD9E-0D06C756049A}">
      <text>
        <r>
          <rPr>
            <b/>
            <sz val="9"/>
            <color indexed="81"/>
            <rFont val="BIZ UDゴシック"/>
            <family val="3"/>
            <charset val="128"/>
          </rPr>
          <t>●当日キャンセル
　利用者都合により利用日当日の午前０時以降にキャンセルがあった日であって、給付の対象とする場合に「〇」を入力します。給付の対象とした時間については利用したものとみなし、当該利用者の利用可能回数、時間から減算を行ってください。また、その旨を利用者に説明してください（利用時間の上限超過を防ぐため）。
　この場合、キャンセルをした乳児等支援給付認定保護者に対して、可能な限り当日中に電話等の乳児等支援給付認定保護者の様子がわかる方法において相談援助を行い、記録を残してください。記録については、電話等をした日時、キャンセル理由、相談援助の内容等について記載してください。
※給付の対象となった時間であっても、生活困窮家庭等負担軽減加算、初回対応加算、保護者支援面談加算については、加算の対象となりません。
●利用時間帯
　２４時間表記で入力します。
※実際の利用時間ではなく、当初の利用予定時間を入力してください。当初の予定より延長して利用があった場合の当該延長時間分については、支給の対象外とします。施設ごとの定めによりお取り扱いください。
※利用日当日の午前０時以降にキャンセルがあった日であって、給付の対象とする場合には、当該キャンセルの利用予定時間を入力してください（上記「●当日キャンセル」を参照してください）。
●親子通園
　実施した日に「○」を入力します。
●初回面談（事前）・初回面談（事後）
　『初回対応加算』の対象となる面談を実施した日に「○」を入力します。なお、事後面談の備考欄には初回利用に際して事前面談を行った日時を記載してください。
　加算の適用については、実施した時間（事前面談は30分以上、事後面談は10分以上の実施が加算の要件となります）、保護者に伝達した事項等、面談内容について別シートの「面談記録シート」等に記録を残し、区が加算の確認を行う場合に記録を確認できるようにしてください。
●保護者面談
『保護者支援面談加算』の対象となる面談を実施した日に「〇」を入力します。備考欄には面談を実施した時間（30分以上の実施が加算の要件となります）を記載してください。
　加算の適用については、実施した時間、保護者に伝達した事項、保護者からの相談内容等について別シートの「面談記録シート」等に記録を残し、区が加算の確認を行う場合に記録を確認できるようにしてくだ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C2" authorId="0" shapeId="0" xr:uid="{017C524A-6821-4720-9EF8-3D4C22014301}">
      <text>
        <r>
          <rPr>
            <b/>
            <sz val="9"/>
            <color indexed="81"/>
            <rFont val="BIZ UDゴシック"/>
            <family val="3"/>
            <charset val="128"/>
          </rPr>
          <t>【共通事項】
背景色がピンク色となっている項目について、必要な事項を入力します。
※備考欄は必要に応じて自由記述をしてください。
※各項目に存在する集計欄は自動計算されます。</t>
        </r>
      </text>
    </comment>
    <comment ref="AC4" authorId="0" shapeId="0" xr:uid="{B641F836-25CE-478C-8B16-022D5D245EF2}">
      <text>
        <r>
          <rPr>
            <b/>
            <sz val="9"/>
            <color indexed="81"/>
            <rFont val="BIZ UDゴシック"/>
            <family val="3"/>
            <charset val="128"/>
          </rPr>
          <t>対象月の最終開設日、もしくは当該月の最終日を入力してください。</t>
        </r>
      </text>
    </comment>
    <comment ref="E7" authorId="0" shapeId="0" xr:uid="{37853756-25E7-47AE-97EA-EB7FD54BBB2F}">
      <text>
        <r>
          <rPr>
            <b/>
            <sz val="9"/>
            <color indexed="81"/>
            <rFont val="BIZ UDゴシック"/>
            <family val="3"/>
            <charset val="128"/>
          </rPr>
          <t>対象は建物のみです。土地は含みません。</t>
        </r>
      </text>
    </comment>
    <comment ref="E8" authorId="0" shapeId="0" xr:uid="{E5028A28-CAD5-4792-BF83-CF0D1FAD3D46}">
      <text>
        <r>
          <rPr>
            <b/>
            <sz val="9"/>
            <color indexed="81"/>
            <rFont val="BIZ UDゴシック"/>
            <family val="3"/>
            <charset val="128"/>
          </rPr>
          <t>対象は建物のみです。土地は含みません。</t>
        </r>
      </text>
    </comment>
    <comment ref="AC12" authorId="0" shapeId="0" xr:uid="{D065BFC3-74DF-4973-AC0F-EB9B639E0B27}">
      <text>
        <r>
          <rPr>
            <b/>
            <sz val="9"/>
            <color indexed="81"/>
            <rFont val="BIZ UDゴシック"/>
            <family val="3"/>
            <charset val="128"/>
          </rPr>
          <t>利用者の受入れを行っている年齢に、利用時間上限を入力してください。
「１０」以上の数値を入力することはできません。</t>
        </r>
      </text>
    </comment>
    <comment ref="AC24" authorId="0" shapeId="0" xr:uid="{0581E10A-FACF-4873-9C4F-C3A6309D4E4F}">
      <text>
        <r>
          <rPr>
            <b/>
            <sz val="9"/>
            <color indexed="81"/>
            <rFont val="BIZ UDゴシック"/>
            <family val="3"/>
            <charset val="128"/>
          </rPr>
          <t>特別地域加算について「有り」を選んだ場合、特別地域加算の算定事由について、該当するものをプルダウンから選択してください。
「無し」を選んだ場合は、該当なしを選んでください。</t>
        </r>
      </text>
    </comment>
    <comment ref="AC26" authorId="0" shapeId="0" xr:uid="{DB6D30A9-86A6-46E1-8675-8A7886E8F2C2}">
      <text>
        <r>
          <rPr>
            <b/>
            <sz val="9"/>
            <color indexed="81"/>
            <rFont val="BIZ UDゴシック"/>
            <family val="3"/>
            <charset val="128"/>
          </rPr>
          <t>１時間当たりの利用料について、減額を行う額を入力してください。
また、『乳児等支援給付費支給額算定シート』にも、該当する欄に同額を入力してください。</t>
        </r>
      </text>
    </comment>
    <comment ref="A40" authorId="0" shapeId="0" xr:uid="{2C8E0202-FA58-49BE-B3C7-D9A037B958B8}">
      <text>
        <r>
          <rPr>
            <b/>
            <sz val="10"/>
            <color indexed="81"/>
            <rFont val="BIZ UDゴシック"/>
            <family val="3"/>
            <charset val="128"/>
          </rPr>
          <t>【利用状況報告書】</t>
        </r>
        <r>
          <rPr>
            <b/>
            <sz val="9"/>
            <color indexed="81"/>
            <rFont val="BIZ UDゴシック"/>
            <family val="3"/>
            <charset val="128"/>
          </rPr>
          <t xml:space="preserve">
　利用児童ごとに利用状況を入力します。
●利用頻度
　その児童が利用できる1月あたりの利用時間上限が表示されます。施設情報の「利用上限」から自動入力されます。
●年齢
　利用者の年齢区分を選択してください。年齢は、実施年度の４月１日時点の年齢です。
　利用対象となるのは、３歳未満の児童（当該利用児童の満３歳の誕生日の前々日まで）です。３歳に達する日の属する月については「２歳児クラス相当（３歳誕生月）」を選択できますので、利用日についてご注意ください。
●他施設の併用（中野区民の場合）
　利用者が複数の施設を併用している場合でも、利用時間の上限は子ども1人につき月10時間となります（対象月に利用しているすべての施設の利用時間を通算し、子ども1人につき月10時間）。
　利用者の利用時間が上限を超えた場合、中野区は上限を超えた時間について給付費を支払うことができません。複数の施設を利用している利用者については、他施設の利用状況（利用時間）について聴き取りを行うなど、ご留意ください。
　面談等で併用している利用施設を把握している場合は、施設名をご記入ください。
●認定自治体
　「乳児等支援給付認定」を行った自治体と、利用者の住所が一致していることを確認してください。認定した自治体から異なる自治体へ転入した場合は、転出元の自治体の認定資格を喪失し、転入先の自治体で新たに認定を受ける必要があります。
※利用者が中野区以外に転入した場合、中野区の認定はその前日まで有効です。
●生活困窮家庭等負担軽減加算
　生活困窮家庭等負担軽減加算の類型を選択します。いずれの類型にも該当しない場合は「該当なし」を選択します。
　類型は利用者の「乳児等支援支給認定証」でご確認いただけます。なお、中野区の認定証の記載と類型は以下の通りです。
【ア　生活保護世帯、イ　非課税世帯、ウ　低所得世帯、エ　その他要支援家庭】
●加算
　該当する類型を選択します。いずれの類型にも該当しない場合は「該当なし」を選択します。
※加算の算定には、対象となる利用者が、各加算の対象として認定を受けている必要があります。各加算の認定の有無については、利用者の「乳児等支援支給認定証」をご確認ください。</t>
        </r>
      </text>
    </comment>
    <comment ref="W44" authorId="0" shapeId="0" xr:uid="{21411897-FEBD-4693-98EB-9AEE64A444EC}">
      <text>
        <r>
          <rPr>
            <b/>
            <sz val="9"/>
            <color indexed="81"/>
            <rFont val="BIZ UDゴシック"/>
            <family val="3"/>
            <charset val="128"/>
          </rPr>
          <t>●当日キャンセル
　利用者都合により利用日当日の午前０時以降にキャンセルがあった日であって、給付の対象とする場合に「〇」を入力します。給付の対象とした時間については利用したものとみなし、当該利用者の利用可能回数、時間から減算を行ってください。また、その旨を利用者に説明してください（利用時間の上限超過を防ぐため）。
　この場合、キャンセルをした乳児等支援給付認定保護者に対して、可能な限り当日中に電話等の乳児等支援給付認定保護者の様子がわかる方法において相談援助を行い、記録を残してください。記録については、電話等をした日時、キャンセル理由、相談援助の内容等について記載してください。
※給付の対象となった時間であっても、生活困窮家庭等負担軽減加算、初回対応加算、保護者支援面談加算については、加算の対象となりません。
●利用時間帯
　２４時間表記で入力します。
※実際の利用時間ではなく、当初の利用予定時間を入力してください。当初の予定より延長して利用があった場合の当該延長時間分については、支給の対象外とします。施設ごとの定めによりお取り扱いください。
※利用日当日の午前０時以降にキャンセルがあった日であって、給付の対象とする場合には、当該キャンセルの利用予定時間を入力してください（上記「●当日キャンセル」を参照してください）。
●親子通園
　実施した日に「○」を入力します。
●初回面談（事前）・初回面談（事後）
　『初回対応加算』の対象となる面談を実施した日に「○」を入力します。なお、事後面談の備考欄には初回利用に際して事前面談を行った日時を記載してください。
　加算の適用については、実施した時間（事前面談は30分以上、事後面談は10分以上の実施が加算の要件となります）、保護者に伝達した事項等、面談内容について別シートの「面談記録シート」等に記録を残し、区が加算の確認を行う場合に記録を確認できるようにしてください。
●保護者面談
『保護者支援面談加算』の対象となる面談を実施した日に「〇」を入力します。備考欄には面談を実施した時間（30分以上の実施が加算の要件となります）を記載してください。
　加算の適用については、実施した時間、保護者に伝達した事項、保護者からの相談内容等について別シートの「面談記録シート」等に記録を残し、区が加算の確認を行う場合に記録を確認できるようにしてください</t>
        </r>
      </text>
    </comment>
    <comment ref="A79" authorId="0" shapeId="0" xr:uid="{5454AB69-D727-4E5A-9A4F-2458476FFAD3}">
      <text>
        <r>
          <rPr>
            <b/>
            <sz val="10"/>
            <color indexed="81"/>
            <rFont val="BIZ UDゴシック"/>
            <family val="3"/>
            <charset val="128"/>
          </rPr>
          <t>【利用状況報告書】</t>
        </r>
        <r>
          <rPr>
            <b/>
            <sz val="9"/>
            <color indexed="81"/>
            <rFont val="BIZ UDゴシック"/>
            <family val="3"/>
            <charset val="128"/>
          </rPr>
          <t xml:space="preserve">
　利用児童ごとに利用状況を入力します。
●利用頻度
　その児童が利用できる1月あたりの利用時間上限が表示されます。施設情報の「利用上限」から自動入力されます。
●年齢
　利用者の年齢区分を選択してください。年齢は、実施年度の４月１日時点の年齢です。
　利用対象となるのは、３歳未満の児童（当該利用児童の満３歳の誕生日の前々日まで）です。３歳に達する日の属する月については「２歳児クラス相当（３歳誕生月）」を選択できますので、利用日についてご注意ください。
●他施設の併用（中野区民の場合）
　利用者が複数の施設を併用している場合でも、利用時間の上限は子ども1人につき月10時間となります（対象月に利用しているすべての施設の利用時間を通算し、子ども1人につき月10時間）。
　利用者の利用時間が上限を超えた場合、中野区は上限を超えた時間について給付費を支払うことができません。複数の施設を利用している利用者については、他施設の利用状況（利用時間）について聴き取りを行うなど、ご留意ください。
　面談等で併用している利用施設を把握している場合は、施設名をご記入ください。
●認定自治体
　「乳児等支援給付認定」を行った自治体と、利用者の住所が一致していることを確認してください。認定した自治体から異なる自治体へ転入した場合は、転出元の自治体の認定資格を喪失し、転入先の自治体で新たに認定を受ける必要があります。
※利用者が中野区以外に転入した場合、中野区の認定はその前日まで有効です。
●生活困窮家庭等負担軽減加算
　生活困窮家庭等負担軽減加算の類型を選択します。いずれの類型にも該当しない場合は「該当なし」を選択します。
　類型は利用者の「乳児等支援支給認定証」でご確認いただけます。なお、中野区の認定証の記載と類型は以下の通りです。
【ア　生活保護世帯、イ　非課税世帯、ウ　低所得世帯、エ　その他要支援家庭】
●加算
　該当する類型を選択します。いずれの類型にも該当しない場合は「該当なし」を選択します。
※加算の算定には、対象となる利用者が、各加算の対象として認定を受けている必要があります。各加算の認定の有無については、利用者の「乳児等支援支給認定証」をご確認ください。</t>
        </r>
      </text>
    </comment>
    <comment ref="W83" authorId="0" shapeId="0" xr:uid="{69CE5B4A-CD5D-48FD-9EAA-FF19C51EA91C}">
      <text>
        <r>
          <rPr>
            <b/>
            <sz val="9"/>
            <color indexed="81"/>
            <rFont val="BIZ UDゴシック"/>
            <family val="3"/>
            <charset val="128"/>
          </rPr>
          <t>●当日キャンセル
　利用者都合により利用日当日の午前０時以降にキャンセルがあった日であって、給付の対象とする場合に「〇」を入力します。給付の対象とした時間については利用したものとみなし、当該利用者の利用可能回数、時間から減算を行ってください。また、その旨を利用者に説明してください（利用時間の上限超過を防ぐため）。
　この場合、キャンセルをした乳児等支援給付認定保護者に対して、可能な限り当日中に電話等の乳児等支援給付認定保護者の様子がわかる方法において相談援助を行い、記録を残してください。記録については、電話等をした日時、キャンセル理由、相談援助の内容等について記載してください。
※給付の対象となった時間であっても、生活困窮家庭等負担軽減加算、初回対応加算、保護者支援面談加算については、加算の対象となりません。
●利用時間帯
　２４時間表記で入力します。
※実際の利用時間ではなく、当初の利用予定時間を入力してください。当初の予定より延長して利用があった場合の当該延長時間分については、支給の対象外とします。施設ごとの定めによりお取り扱いください。
※利用日当日の午前０時以降にキャンセルがあった日であって、給付の対象とする場合には、当該キャンセルの利用予定時間を入力してください（上記「●当日キャンセル」を参照してください）。
●親子通園
　実施した日に「○」を入力します。
●初回面談（事前）・初回面談（事後）
　『初回対応加算』の対象となる面談を実施した日に「○」を入力します。なお、事後面談の備考欄には初回利用に際して事前面談を行った日時を記載してください。
　加算の適用については、実施した時間（事前面談は30分以上、事後面談は10分以上の実施が加算の要件となります）、保護者に伝達した事項等、面談内容について別シートの「面談記録シート」等に記録を残し、区が加算の確認を行う場合に記録を確認できるようにしてください。
●保護者面談
『保護者支援面談加算』の対象となる面談を実施した日に「〇」を入力します。備考欄には面談を実施した時間（30分以上の実施が加算の要件となります）を記載してください。
　加算の適用については、実施した時間、保護者に伝達した事項、保護者からの相談内容等について別シートの「面談記録シート」等に記録を残し、区が加算の確認を行う場合に記録を確認できるようにしてください</t>
        </r>
      </text>
    </comment>
    <comment ref="A118" authorId="0" shapeId="0" xr:uid="{F170BEE7-16E1-458A-BCB5-DF9701AFB56D}">
      <text>
        <r>
          <rPr>
            <b/>
            <sz val="10"/>
            <color indexed="81"/>
            <rFont val="BIZ UDゴシック"/>
            <family val="3"/>
            <charset val="128"/>
          </rPr>
          <t>【利用状況報告書】</t>
        </r>
        <r>
          <rPr>
            <b/>
            <sz val="9"/>
            <color indexed="81"/>
            <rFont val="BIZ UDゴシック"/>
            <family val="3"/>
            <charset val="128"/>
          </rPr>
          <t xml:space="preserve">
　利用児童ごとに利用状況を入力します。
●利用頻度
　その児童が利用できる1月あたりの利用時間上限が表示されます。施設情報の「利用上限」から自動入力されます。
●年齢
　利用者の年齢区分を選択してください。年齢は、実施年度の４月１日時点の年齢です。
　利用対象となるのは、３歳未満の児童（当該利用児童の満３歳の誕生日の前々日まで）です。３歳に達する日の属する月については「２歳児クラス相当（３歳誕生月）」を選択できますので、利用日についてご注意ください。
●他施設の併用（中野区民の場合）
　利用者が複数の施設を併用している場合でも、利用時間の上限は子ども1人につき月10時間となります（対象月に利用しているすべての施設の利用時間を通算し、子ども1人につき月10時間）。
　利用者の利用時間が上限を超えた場合、中野区は上限を超えた時間について給付費を支払うことができません。複数の施設を利用している利用者については、他施設の利用状況（利用時間）について聴き取りを行うなど、ご留意ください。
　面談等で併用している利用施設を把握している場合は、施設名をご記入ください。
●認定自治体
　「乳児等支援給付認定」を行った自治体と、利用者の住所が一致していることを確認してください。認定した自治体から異なる自治体へ転入した場合は、転出元の自治体の認定資格を喪失し、転入先の自治体で新たに認定を受ける必要があります。
※利用者が中野区以外に転入した場合、中野区の認定はその前日まで有効です。
●生活困窮家庭等負担軽減加算
　生活困窮家庭等負担軽減加算の類型を選択します。いずれの類型にも該当しない場合は「該当なし」を選択します。
　類型は利用者の「乳児等支援支給認定証」でご確認いただけます。なお、中野区の認定証の記載と類型は以下の通りです。
【ア　生活保護世帯、イ　非課税世帯、ウ　低所得世帯、エ　その他要支援家庭】
●加算
　該当する類型を選択します。いずれの類型にも該当しない場合は「該当なし」を選択します。
※加算の算定には、対象となる利用者が、各加算の対象として認定を受けている必要があります。各加算の認定の有無については、利用者の「乳児等支援支給認定証」をご確認ください。</t>
        </r>
      </text>
    </comment>
    <comment ref="W122" authorId="0" shapeId="0" xr:uid="{C4206ED7-AE8C-4680-86BB-292362C8AD7B}">
      <text>
        <r>
          <rPr>
            <b/>
            <sz val="9"/>
            <color indexed="81"/>
            <rFont val="BIZ UDゴシック"/>
            <family val="3"/>
            <charset val="128"/>
          </rPr>
          <t>●当日キャンセル
　利用者都合により利用日当日の午前０時以降にキャンセルがあった日であって、給付の対象とする場合に「〇」を入力します。給付の対象とした時間については利用したものとみなし、当該利用者の利用可能回数、時間から減算を行ってください。また、その旨を利用者に説明してください（利用時間の上限超過を防ぐため）。
　この場合、キャンセルをした乳児等支援給付認定保護者に対して、可能な限り当日中に電話等の乳児等支援給付認定保護者の様子がわかる方法において相談援助を行い、記録を残してください。記録については、電話等をした日時、キャンセル理由、相談援助の内容等について記載してください。
※給付の対象となった時間であっても、生活困窮家庭等負担軽減加算、初回対応加算、保護者支援面談加算については、加算の対象となりません。
●利用時間帯
　２４時間表記で入力します。
※実際の利用時間ではなく、当初の利用予定時間を入力してください。当初の予定より延長して利用があった場合の当該延長時間分については、支給の対象外とします。施設ごとの定めによりお取り扱いください。
※利用日当日の午前０時以降にキャンセルがあった日であって、給付の対象とする場合には、当該キャンセルの利用予定時間を入力してください（上記「●当日キャンセル」を参照してください）。
●親子通園
　実施した日に「○」を入力します。
●初回面談（事前）・初回面談（事後）
　『初回対応加算』の対象となる面談を実施した日に「○」を入力します。なお、事後面談の備考欄には初回利用に際して事前面談を行った日時を記載してください。
　加算の適用については、実施した時間（事前面談は30分以上、事後面談は10分以上の実施が加算の要件となります）、保護者に伝達した事項等、面談内容について別シートの「面談記録シート」等に記録を残し、区が加算の確認を行う場合に記録を確認できるようにしてください。
●保護者面談
『保護者支援面談加算』の対象となる面談を実施した日に「〇」を入力します。備考欄には面談を実施した時間（30分以上の実施が加算の要件となります）を記載してください。
　加算の適用については、実施した時間、保護者に伝達した事項、保護者からの相談内容等について別シートの「面談記録シート」等に記録を残し、区が加算の確認を行う場合に記録を確認できるようにしてください</t>
        </r>
      </text>
    </comment>
    <comment ref="A157" authorId="0" shapeId="0" xr:uid="{6D8E5144-A02E-42B2-9372-3A516C8E46C1}">
      <text>
        <r>
          <rPr>
            <b/>
            <sz val="10"/>
            <color indexed="81"/>
            <rFont val="BIZ UDゴシック"/>
            <family val="3"/>
            <charset val="128"/>
          </rPr>
          <t>【利用状況報告書】</t>
        </r>
        <r>
          <rPr>
            <b/>
            <sz val="9"/>
            <color indexed="81"/>
            <rFont val="BIZ UDゴシック"/>
            <family val="3"/>
            <charset val="128"/>
          </rPr>
          <t xml:space="preserve">
　利用児童ごとに利用状況を入力します。
●利用頻度
　その児童が利用できる1月あたりの利用時間上限が表示されます。施設情報の「利用上限」から自動入力されます。
●年齢
　利用者の年齢区分を選択してください。年齢は、実施年度の４月１日時点の年齢です。
　利用対象となるのは、３歳未満の児童（当該利用児童の満３歳の誕生日の前々日まで）です。３歳に達する日の属する月については「２歳児クラス相当（３歳誕生月）」を選択できますので、利用日についてご注意ください。
●他施設の併用（中野区民の場合）
　利用者が複数の施設を併用している場合でも、利用時間の上限は子ども1人につき月10時間となります（対象月に利用しているすべての施設の利用時間を通算し、子ども1人につき月10時間）。
　利用者の利用時間が上限を超えた場合、中野区は上限を超えた時間について給付費を支払うことができません。複数の施設を利用している利用者については、他施設の利用状況（利用時間）について聴き取りを行うなど、ご留意ください。
　面談等で併用している利用施設を把握している場合は、施設名をご記入ください。
●認定自治体
　「乳児等支援給付認定」を行った自治体と、利用者の住所が一致していることを確認してください。認定した自治体から異なる自治体へ転入した場合は、転出元の自治体の認定資格を喪失し、転入先の自治体で新たに認定を受ける必要があります。
※利用者が中野区以外に転入した場合、中野区の認定はその前日まで有効です。
●生活困窮家庭等負担軽減加算
　生活困窮家庭等負担軽減加算の類型を選択します。いずれの類型にも該当しない場合は「該当なし」を選択します。
　類型は利用者の「乳児等支援支給認定証」でご確認いただけます。なお、中野区の認定証の記載と類型は以下の通りです。
【ア　生活保護世帯、イ　非課税世帯、ウ　低所得世帯、エ　その他要支援家庭】
●加算
　該当する類型を選択します。いずれの類型にも該当しない場合は「該当なし」を選択します。
※加算の算定には、対象となる利用者が、各加算の対象として認定を受けている必要があります。各加算の認定の有無については、利用者の「乳児等支援支給認定証」をご確認ください。</t>
        </r>
      </text>
    </comment>
    <comment ref="W161" authorId="0" shapeId="0" xr:uid="{3090E67E-41A5-40F0-8FD4-95D0586C2999}">
      <text>
        <r>
          <rPr>
            <b/>
            <sz val="9"/>
            <color indexed="81"/>
            <rFont val="BIZ UDゴシック"/>
            <family val="3"/>
            <charset val="128"/>
          </rPr>
          <t>●当日キャンセル
　利用者都合により利用日当日の午前０時以降にキャンセルがあった日であって、給付の対象とする場合に「〇」を入力します。給付の対象とした時間については利用したものとみなし、当該利用者の利用可能回数、時間から減算を行ってください。また、その旨を利用者に説明してください（利用時間の上限超過を防ぐため）。
　この場合、キャンセルをした乳児等支援給付認定保護者に対して、可能な限り当日中に電話等の乳児等支援給付認定保護者の様子がわかる方法において相談援助を行い、記録を残してください。記録については、電話等をした日時、キャンセル理由、相談援助の内容等について記載してください。
※給付の対象となった時間であっても、生活困窮家庭等負担軽減加算、初回対応加算、保護者支援面談加算については、加算の対象となりません。
●利用時間帯
　２４時間表記で入力します。
※実際の利用時間ではなく、当初の利用予定時間を入力してください。当初の予定より延長して利用があった場合の当該延長時間分については、支給の対象外とします。施設ごとの定めによりお取り扱いください。
※利用日当日の午前０時以降にキャンセルがあった日であって、給付の対象とする場合には、当該キャンセルの利用予定時間を入力してください（上記「●当日キャンセル」を参照してください）。
●親子通園
　実施した日に「○」を入力します。
●初回面談（事前）・初回面談（事後）
　『初回対応加算』の対象となる面談を実施した日に「○」を入力します。なお、事後面談の備考欄には初回利用に際して事前面談を行った日時を記載してください。
　加算の適用については、実施した時間（事前面談は30分以上、事後面談は10分以上の実施が加算の要件となります）、保護者に伝達した事項等、面談内容について別シートの「面談記録シート」等に記録を残し、区が加算の確認を行う場合に記録を確認できるようにしてください。
●保護者面談
『保護者支援面談加算』の対象となる面談を実施した日に「〇」を入力します。備考欄には面談を実施した時間（30分以上の実施が加算の要件となります）を記載してください。
　加算の適用については、実施した時間、保護者に伝達した事項、保護者からの相談内容等について別シートの「面談記録シート」等に記録を残し、区が加算の確認を行う場合に記録を確認できるようにしてください</t>
        </r>
      </text>
    </comment>
    <comment ref="A196" authorId="0" shapeId="0" xr:uid="{45B66061-0D23-4BFF-9B52-A23EB00606A8}">
      <text>
        <r>
          <rPr>
            <b/>
            <sz val="10"/>
            <color indexed="81"/>
            <rFont val="BIZ UDゴシック"/>
            <family val="3"/>
            <charset val="128"/>
          </rPr>
          <t>【利用状況報告書】</t>
        </r>
        <r>
          <rPr>
            <b/>
            <sz val="9"/>
            <color indexed="81"/>
            <rFont val="BIZ UDゴシック"/>
            <family val="3"/>
            <charset val="128"/>
          </rPr>
          <t xml:space="preserve">
　利用児童ごとに利用状況を入力します。
●利用頻度
　その児童が利用できる1月あたりの利用時間上限が表示されます。施設情報の「利用上限」から自動入力されます。
●年齢
　利用者の年齢区分を選択してください。年齢は、実施年度の４月１日時点の年齢です。
　利用対象となるのは、３歳未満の児童（当該利用児童の満３歳の誕生日の前々日まで）です。３歳に達する日の属する月については「２歳児クラス相当（３歳誕生月）」を選択できますので、利用日についてご注意ください。
●他施設の併用（中野区民の場合）
　利用者が複数の施設を併用している場合でも、利用時間の上限は子ども1人につき月10時間となります（対象月に利用しているすべての施設の利用時間を通算し、子ども1人につき月10時間）。
　利用者の利用時間が上限を超えた場合、中野区は上限を超えた時間について給付費を支払うことができません。複数の施設を利用している利用者については、他施設の利用状況（利用時間）について聴き取りを行うなど、ご留意ください。
　面談等で併用している利用施設を把握している場合は、施設名をご記入ください。
●認定自治体
　「乳児等支援給付認定」を行った自治体と、利用者の住所が一致していることを確認してください。認定した自治体から異なる自治体へ転入した場合は、転出元の自治体の認定資格を喪失し、転入先の自治体で新たに認定を受ける必要があります。
※利用者が中野区以外に転入した場合、中野区の認定はその前日まで有効です。
●生活困窮家庭等負担軽減加算
　生活困窮家庭等負担軽減加算の類型を選択します。いずれの類型にも該当しない場合は「該当なし」を選択します。
　類型は利用者の「乳児等支援支給認定証」でご確認いただけます。なお、中野区の認定証の記載と類型は以下の通りです。
【ア　生活保護世帯、イ　非課税世帯、ウ　低所得世帯、エ　その他要支援家庭】
●加算
　該当する類型を選択します。いずれの類型にも該当しない場合は「該当なし」を選択します。
※加算の算定には、対象となる利用者が、各加算の対象として認定を受けている必要があります。各加算の認定の有無については、利用者の「乳児等支援支給認定証」をご確認ください。</t>
        </r>
      </text>
    </comment>
    <comment ref="W200" authorId="0" shapeId="0" xr:uid="{BE2779D6-07B3-4A3F-8B21-58A874B3DFAB}">
      <text>
        <r>
          <rPr>
            <b/>
            <sz val="9"/>
            <color indexed="81"/>
            <rFont val="BIZ UDゴシック"/>
            <family val="3"/>
            <charset val="128"/>
          </rPr>
          <t>●当日キャンセル
　利用者都合により利用日当日の午前０時以降にキャンセルがあった日であって、給付の対象とする場合に「〇」を入力します。給付の対象とした時間については利用したものとみなし、当該利用者の利用可能回数、時間から減算を行ってください。また、その旨を利用者に説明してください（利用時間の上限超過を防ぐため）。
　この場合、キャンセルをした乳児等支援給付認定保護者に対して、可能な限り当日中に電話等の乳児等支援給付認定保護者の様子がわかる方法において相談援助を行い、記録を残してください。記録については、電話等をした日時、キャンセル理由、相談援助の内容等について記載してください。
※給付の対象となった時間であっても、生活困窮家庭等負担軽減加算、初回対応加算、保護者支援面談加算については、加算の対象となりません。
●利用時間帯
　２４時間表記で入力します。
※実際の利用時間ではなく、当初の利用予定時間を入力してください。当初の予定より延長して利用があった場合の当該延長時間分については、支給の対象外とします。施設ごとの定めによりお取り扱いください。
※利用日当日の午前０時以降にキャンセルがあった日であって、給付の対象とする場合には、当該キャンセルの利用予定時間を入力してください（上記「●当日キャンセル」を参照してください）。
●親子通園
　実施した日に「○」を入力します。
●初回面談（事前）・初回面談（事後）
　『初回対応加算』の対象となる面談を実施した日に「○」を入力します。なお、事後面談の備考欄には初回利用に際して事前面談を行った日時を記載してください。
　加算の適用については、実施した時間（事前面談は30分以上、事後面談は10分以上の実施が加算の要件となります）、保護者に伝達した事項等、面談内容について別シートの「面談記録シート」等に記録を残し、区が加算の確認を行う場合に記録を確認できるようにしてください。
●保護者面談
『保護者支援面談加算』の対象となる面談を実施した日に「〇」を入力します。備考欄には面談を実施した時間（30分以上の実施が加算の要件となります）を記載してください。
　加算の適用については、実施した時間、保護者に伝達した事項、保護者からの相談内容等について別シートの「面談記録シート」等に記録を残し、区が加算の確認を行う場合に記録を確認できるようにしてください</t>
        </r>
      </text>
    </comment>
    <comment ref="A235" authorId="0" shapeId="0" xr:uid="{B842EB0E-BF64-4E33-830E-6AA92D9FA6A7}">
      <text>
        <r>
          <rPr>
            <b/>
            <sz val="10"/>
            <color indexed="81"/>
            <rFont val="BIZ UDゴシック"/>
            <family val="3"/>
            <charset val="128"/>
          </rPr>
          <t>【利用状況報告書】</t>
        </r>
        <r>
          <rPr>
            <b/>
            <sz val="9"/>
            <color indexed="81"/>
            <rFont val="BIZ UDゴシック"/>
            <family val="3"/>
            <charset val="128"/>
          </rPr>
          <t xml:space="preserve">
　利用児童ごとに利用状況を入力します。
●利用頻度
　その児童が利用できる1月あたりの利用時間上限が表示されます。施設情報の「利用上限」から自動入力されます。
●年齢
　利用者の年齢区分を選択してください。年齢は、実施年度の４月１日時点の年齢です。
　利用対象となるのは、３歳未満の児童（当該利用児童の満３歳の誕生日の前々日まで）です。３歳に達する日の属する月については「２歳児クラス相当（３歳誕生月）」を選択できますので、利用日についてご注意ください。
●他施設の併用（中野区民の場合）
　利用者が複数の施設を併用している場合でも、利用時間の上限は子ども1人につき月10時間となります（対象月に利用しているすべての施設の利用時間を通算し、子ども1人につき月10時間）。
　利用者の利用時間が上限を超えた場合、中野区は上限を超えた時間について給付費を支払うことができません。複数の施設を利用している利用者については、他施設の利用状況（利用時間）について聴き取りを行うなど、ご留意ください。
　面談等で併用している利用施設を把握している場合は、施設名をご記入ください。
●認定自治体
　「乳児等支援給付認定」を行った自治体と、利用者の住所が一致していることを確認してください。認定した自治体から異なる自治体へ転入した場合は、転出元の自治体の認定資格を喪失し、転入先の自治体で新たに認定を受ける必要があります。
※利用者が中野区以外に転入した場合、中野区の認定はその前日まで有効です。
●生活困窮家庭等負担軽減加算
　生活困窮家庭等負担軽減加算の類型を選択します。いずれの類型にも該当しない場合は「該当なし」を選択します。
　類型は利用者の「乳児等支援支給認定証」でご確認いただけます。なお、中野区の認定証の記載と類型は以下の通りです。
【ア　生活保護世帯、イ　非課税世帯、ウ　低所得世帯、エ　その他要支援家庭】
●加算
　該当する類型を選択します。いずれの類型にも該当しない場合は「該当なし」を選択します。
※加算の算定には、対象となる利用者が、各加算の対象として認定を受けている必要があります。各加算の認定の有無については、利用者の「乳児等支援支給認定証」をご確認ください。</t>
        </r>
      </text>
    </comment>
    <comment ref="W239" authorId="0" shapeId="0" xr:uid="{1A13ABE5-5B84-45FA-9CB1-09E0E4645780}">
      <text>
        <r>
          <rPr>
            <b/>
            <sz val="9"/>
            <color indexed="81"/>
            <rFont val="BIZ UDゴシック"/>
            <family val="3"/>
            <charset val="128"/>
          </rPr>
          <t>●当日キャンセル
　利用者都合により利用日当日の午前０時以降にキャンセルがあった日であって、給付の対象とする場合に「〇」を入力します。給付の対象とした時間については利用したものとみなし、当該利用者の利用可能回数、時間から減算を行ってください。また、その旨を利用者に説明してください（利用時間の上限超過を防ぐため）。
　この場合、キャンセルをした乳児等支援給付認定保護者に対して、可能な限り当日中に電話等の乳児等支援給付認定保護者の様子がわかる方法において相談援助を行い、記録を残してください。記録については、電話等をした日時、キャンセル理由、相談援助の内容等について記載してください。
※給付の対象となった時間であっても、生活困窮家庭等負担軽減加算、初回対応加算、保護者支援面談加算については、加算の対象となりません。
●利用時間帯
　２４時間表記で入力します。
※実際の利用時間ではなく、当初の利用予定時間を入力してください。当初の予定より延長して利用があった場合の当該延長時間分については、支給の対象外とします。施設ごとの定めによりお取り扱いください。
※利用日当日の午前０時以降にキャンセルがあった日であって、給付の対象とする場合には、当該キャンセルの利用予定時間を入力してください（上記「●当日キャンセル」を参照してください）。
●親子通園
　実施した日に「○」を入力します。
●初回面談（事前）・初回面談（事後）
　『初回対応加算』の対象となる面談を実施した日に「○」を入力します。なお、事後面談の備考欄には初回利用に際して事前面談を行った日時を記載してください。
　加算の適用については、実施した時間（事前面談は30分以上、事後面談は10分以上の実施が加算の要件となります）、保護者に伝達した事項等、面談内容について別シートの「面談記録シート」等に記録を残し、区が加算の確認を行う場合に記録を確認できるようにしてください。
●保護者面談
『保護者支援面談加算』の対象となる面談を実施した日に「〇」を入力します。備考欄には面談を実施した時間（30分以上の実施が加算の要件となります）を記載してください。
　加算の適用については、実施した時間、保護者に伝達した事項、保護者からの相談内容等について別シートの「面談記録シート」等に記録を残し、区が加算の確認を行う場合に記録を確認できるようにしてくだ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C2" authorId="0" shapeId="0" xr:uid="{C6D15133-7DF2-4098-A14E-200A28B93F4A}">
      <text>
        <r>
          <rPr>
            <b/>
            <sz val="9"/>
            <color indexed="81"/>
            <rFont val="BIZ UDゴシック"/>
            <family val="3"/>
            <charset val="128"/>
          </rPr>
          <t>【共通事項】
背景色がピンク色となっている項目について、必要な事項を入力します。
※備考欄は必要に応じて自由記述をしてください。
※各項目に存在する集計欄は自動計算されます。</t>
        </r>
      </text>
    </comment>
    <comment ref="AC4" authorId="0" shapeId="0" xr:uid="{7B3B86A2-5B5D-4198-8D37-2633739B7293}">
      <text>
        <r>
          <rPr>
            <b/>
            <sz val="9"/>
            <color indexed="81"/>
            <rFont val="BIZ UDゴシック"/>
            <family val="3"/>
            <charset val="128"/>
          </rPr>
          <t>対象月の最終開設日、もしくは当該月の最終日を入力してください。</t>
        </r>
      </text>
    </comment>
    <comment ref="E7" authorId="0" shapeId="0" xr:uid="{00B711B3-1A40-4779-9774-667AAC100753}">
      <text>
        <r>
          <rPr>
            <b/>
            <sz val="9"/>
            <color indexed="81"/>
            <rFont val="BIZ UDゴシック"/>
            <family val="3"/>
            <charset val="128"/>
          </rPr>
          <t>対象は建物のみです。土地は含みません。</t>
        </r>
      </text>
    </comment>
    <comment ref="E8" authorId="0" shapeId="0" xr:uid="{AB59CBDC-287E-475C-9983-41579C9906C8}">
      <text>
        <r>
          <rPr>
            <b/>
            <sz val="9"/>
            <color indexed="81"/>
            <rFont val="BIZ UDゴシック"/>
            <family val="3"/>
            <charset val="128"/>
          </rPr>
          <t>対象は建物のみです。土地は含みません。</t>
        </r>
      </text>
    </comment>
    <comment ref="AC12" authorId="0" shapeId="0" xr:uid="{9EBA6767-CBD8-49CE-8445-2474E46D04E0}">
      <text>
        <r>
          <rPr>
            <b/>
            <sz val="9"/>
            <color indexed="81"/>
            <rFont val="BIZ UDゴシック"/>
            <family val="3"/>
            <charset val="128"/>
          </rPr>
          <t>利用者の受入れを行っている年齢に、利用時間上限を入力してください。
「１０」以上の数値を入力することはできません。</t>
        </r>
      </text>
    </comment>
    <comment ref="AC24" authorId="0" shapeId="0" xr:uid="{30CC621B-CF35-4583-9A43-7FCBA26A1F82}">
      <text>
        <r>
          <rPr>
            <b/>
            <sz val="9"/>
            <color indexed="81"/>
            <rFont val="BIZ UDゴシック"/>
            <family val="3"/>
            <charset val="128"/>
          </rPr>
          <t>特別地域加算について「有り」を選んだ場合、特別地域加算の算定事由について、該当するものをプルダウンから選択してください。
「無し」を選んだ場合は、該当なしを選んでください。</t>
        </r>
      </text>
    </comment>
    <comment ref="AC26" authorId="0" shapeId="0" xr:uid="{B45542AD-1C31-4B1D-BBF9-AE091FDEA5BC}">
      <text>
        <r>
          <rPr>
            <b/>
            <sz val="9"/>
            <color indexed="81"/>
            <rFont val="BIZ UDゴシック"/>
            <family val="3"/>
            <charset val="128"/>
          </rPr>
          <t>１時間当たりの利用料について、減額を行う額を入力してください。
また、『乳児等支援給付費支給額算定シート』にも、該当する欄に同額を入力してください。</t>
        </r>
      </text>
    </comment>
    <comment ref="A40" authorId="0" shapeId="0" xr:uid="{C4F96766-2810-46D1-8103-201E89AE2B0A}">
      <text>
        <r>
          <rPr>
            <b/>
            <sz val="10"/>
            <color indexed="81"/>
            <rFont val="BIZ UDゴシック"/>
            <family val="3"/>
            <charset val="128"/>
          </rPr>
          <t>【利用状況報告書】</t>
        </r>
        <r>
          <rPr>
            <b/>
            <sz val="9"/>
            <color indexed="81"/>
            <rFont val="BIZ UDゴシック"/>
            <family val="3"/>
            <charset val="128"/>
          </rPr>
          <t xml:space="preserve">
　利用児童ごとに利用状況を入力します。
●利用頻度
　その児童が利用できる1月あたりの利用時間上限が表示されます。施設情報の「利用上限」から自動入力されます。
●年齢
　利用者の年齢区分を選択してください。年齢は、実施年度の４月１日時点の年齢です。
　利用対象となるのは、３歳未満の児童（当該利用児童の満３歳の誕生日の前々日まで）です。３歳に達する日の属する月については「２歳児クラス相当（３歳誕生月）」を選択できますので、利用日についてご注意ください。
●他施設の併用（中野区民の場合）
　利用者が複数の施設を併用している場合でも、利用時間の上限は子ども1人につき月10時間となります（対象月に利用しているすべての施設の利用時間を通算し、子ども1人につき月10時間）。
　利用者の利用時間が上限を超えた場合、中野区は上限を超えた時間について給付費を支払うことができません。複数の施設を利用している利用者については、他施設の利用状況（利用時間）について聴き取りを行うなど、ご留意ください。
　面談等で併用している利用施設を把握している場合は、施設名をご記入ください。
●認定自治体
　「乳児等支援給付認定」を行った自治体と、利用者の住所が一致していることを確認してください。認定した自治体から異なる自治体へ転入した場合は、転出元の自治体の認定資格を喪失し、転入先の自治体で新たに認定を受ける必要があります。
※利用者が中野区以外に転入した場合、中野区の認定はその前日まで有効です。
●生活困窮家庭等負担軽減加算
　生活困窮家庭等負担軽減加算の類型を選択します。いずれの類型にも該当しない場合は「該当なし」を選択します。
　類型は利用者の「乳児等支援支給認定証」でご確認いただけます。なお、中野区の認定証の記載と類型は以下の通りです。
【ア　生活保護世帯、イ　非課税世帯、ウ　低所得世帯、エ　その他要支援家庭】
●加算
　該当する類型を選択します。いずれの類型にも該当しない場合は「該当なし」を選択します。
※加算の算定には、対象となる利用者が、各加算の対象として認定を受けている必要があります。各加算の認定の有無については、利用者の「乳児等支援支給認定証」をご確認ください。</t>
        </r>
      </text>
    </comment>
    <comment ref="W44" authorId="0" shapeId="0" xr:uid="{902A7713-9DE9-464E-8B30-2C72896599DE}">
      <text>
        <r>
          <rPr>
            <b/>
            <sz val="9"/>
            <color indexed="81"/>
            <rFont val="BIZ UDゴシック"/>
            <family val="3"/>
            <charset val="128"/>
          </rPr>
          <t>●当日キャンセル
　利用者都合により利用日当日の午前０時以降にキャンセルがあった日であって、給付の対象とする場合に「〇」を入力します。給付の対象とした時間については利用したものとみなし、当該利用者の利用可能回数、時間から減算を行ってください。また、その旨を利用者に説明してください（利用時間の上限超過を防ぐため）。
　この場合、キャンセルをした乳児等支援給付認定保護者に対して、可能な限り当日中に電話等の乳児等支援給付認定保護者の様子がわかる方法において相談援助を行い、記録を残してください。記録については、電話等をした日時、キャンセル理由、相談援助の内容等について記載してください。
※給付の対象となった時間であっても、生活困窮家庭等負担軽減加算、初回対応加算、保護者支援面談加算については、加算の対象となりません。
●利用時間帯
　２４時間表記で入力します。
※実際の利用時間ではなく、当初の利用予定時間を入力してください。当初の予定より延長して利用があった場合の当該延長時間分については、支給の対象外とします。施設ごとの定めによりお取り扱いください。
※利用日当日の午前０時以降にキャンセルがあった日であって、給付の対象とする場合には、当該キャンセルの利用予定時間を入力してください（上記「●当日キャンセル」を参照してください）。
●親子通園
　実施した日に「○」を入力します。
●初回面談（事前）・初回面談（事後）
　『初回対応加算』の対象となる面談を実施した日に「○」を入力します。なお、事後面談の備考欄には初回利用に際して事前面談を行った日時を記載してください。
　加算の適用については、実施した時間（事前面談は30分以上、事後面談は10分以上の実施が加算の要件となります）、保護者に伝達した事項等、面談内容について別シートの「面談記録シート」等に記録を残し、区が加算の確認を行う場合に記録を確認できるようにしてください。
●保護者面談
『保護者支援面談加算』の対象となる面談を実施した日に「〇」を入力します。備考欄には面談を実施した時間（30分以上の実施が加算の要件となります）を記載してください。
　加算の適用については、実施した時間、保護者に伝達した事項、保護者からの相談内容等について別シートの「面談記録シート」等に記録を残し、区が加算の確認を行う場合に記録を確認できるようにしてください</t>
        </r>
      </text>
    </comment>
    <comment ref="A79" authorId="0" shapeId="0" xr:uid="{E5C4EF61-1415-4BC3-8D38-84ACFD36430A}">
      <text>
        <r>
          <rPr>
            <b/>
            <sz val="10"/>
            <color indexed="81"/>
            <rFont val="BIZ UDゴシック"/>
            <family val="3"/>
            <charset val="128"/>
          </rPr>
          <t>【利用状況報告書】</t>
        </r>
        <r>
          <rPr>
            <b/>
            <sz val="9"/>
            <color indexed="81"/>
            <rFont val="BIZ UDゴシック"/>
            <family val="3"/>
            <charset val="128"/>
          </rPr>
          <t xml:space="preserve">
　利用児童ごとに利用状況を入力します。
●利用頻度
　その児童が利用できる1月あたりの利用時間上限が表示されます。施設情報の「利用上限」から自動入力されます。
●年齢
　利用者の年齢区分を選択してください。年齢は、実施年度の４月１日時点の年齢です。
　利用対象となるのは、３歳未満の児童（当該利用児童の満３歳の誕生日の前々日まで）です。３歳に達する日の属する月については「２歳児クラス相当（３歳誕生月）」を選択できますので、利用日についてご注意ください。
●他施設の併用（中野区民の場合）
　利用者が複数の施設を併用している場合でも、利用時間の上限は子ども1人につき月10時間となります（対象月に利用しているすべての施設の利用時間を通算し、子ども1人につき月10時間）。
　利用者の利用時間が上限を超えた場合、中野区は上限を超えた時間について給付費を支払うことができません。複数の施設を利用している利用者については、他施設の利用状況（利用時間）について聴き取りを行うなど、ご留意ください。
　面談等で併用している利用施設を把握している場合は、施設名をご記入ください。
●認定自治体
　「乳児等支援給付認定」を行った自治体と、利用者の住所が一致していることを確認してください。認定した自治体から異なる自治体へ転入した場合は、転出元の自治体の認定資格を喪失し、転入先の自治体で新たに認定を受ける必要があります。
※利用者が中野区以外に転入した場合、中野区の認定はその前日まで有効です。
●生活困窮家庭等負担軽減加算
　生活困窮家庭等負担軽減加算の類型を選択します。いずれの類型にも該当しない場合は「該当なし」を選択します。
　類型は利用者の「乳児等支援支給認定証」でご確認いただけます。なお、中野区の認定証の記載と類型は以下の通りです。
【ア　生活保護世帯、イ　非課税世帯、ウ　低所得世帯、エ　その他要支援家庭】
●加算
　該当する類型を選択します。いずれの類型にも該当しない場合は「該当なし」を選択します。
※加算の算定には、対象となる利用者が、各加算の対象として認定を受けている必要があります。各加算の認定の有無については、利用者の「乳児等支援支給認定証」をご確認ください。</t>
        </r>
      </text>
    </comment>
    <comment ref="W83" authorId="0" shapeId="0" xr:uid="{77C17009-E58E-498E-9D03-C8587D8B9FC5}">
      <text>
        <r>
          <rPr>
            <b/>
            <sz val="9"/>
            <color indexed="81"/>
            <rFont val="BIZ UDゴシック"/>
            <family val="3"/>
            <charset val="128"/>
          </rPr>
          <t>●当日キャンセル
　利用者都合により利用日当日の午前０時以降にキャンセルがあった日であって、給付の対象とする場合に「〇」を入力します。給付の対象とした時間については利用したものとみなし、当該利用者の利用可能回数、時間から減算を行ってください。また、その旨を利用者に説明してください（利用時間の上限超過を防ぐため）。
　この場合、キャンセルをした乳児等支援給付認定保護者に対して、可能な限り当日中に電話等の乳児等支援給付認定保護者の様子がわかる方法において相談援助を行い、記録を残してください。記録については、電話等をした日時、キャンセル理由、相談援助の内容等について記載してください。
※給付の対象となった時間であっても、生活困窮家庭等負担軽減加算、初回対応加算、保護者支援面談加算については、加算の対象となりません。
●利用時間帯
　２４時間表記で入力します。
※実際の利用時間ではなく、当初の利用予定時間を入力してください。当初の予定より延長して利用があった場合の当該延長時間分については、支給の対象外とします。施設ごとの定めによりお取り扱いください。
※利用日当日の午前０時以降にキャンセルがあった日であって、給付の対象とする場合には、当該キャンセルの利用予定時間を入力してください（上記「●当日キャンセル」を参照してください）。
●親子通園
　実施した日に「○」を入力します。
●初回面談（事前）・初回面談（事後）
　『初回対応加算』の対象となる面談を実施した日に「○」を入力します。なお、事後面談の備考欄には初回利用に際して事前面談を行った日時を記載してください。
　加算の適用については、実施した時間（事前面談は30分以上、事後面談は10分以上の実施が加算の要件となります）、保護者に伝達した事項等、面談内容について別シートの「面談記録シート」等に記録を残し、区が加算の確認を行う場合に記録を確認できるようにしてください。
●保護者面談
『保護者支援面談加算』の対象となる面談を実施した日に「〇」を入力します。備考欄には面談を実施した時間（30分以上の実施が加算の要件となります）を記載してください。
　加算の適用については、実施した時間、保護者に伝達した事項、保護者からの相談内容等について別シートの「面談記録シート」等に記録を残し、区が加算の確認を行う場合に記録を確認できるようにしてください</t>
        </r>
      </text>
    </comment>
    <comment ref="A118" authorId="0" shapeId="0" xr:uid="{77D8BE1A-E65D-4C0B-847A-74709728617C}">
      <text>
        <r>
          <rPr>
            <b/>
            <sz val="10"/>
            <color indexed="81"/>
            <rFont val="BIZ UDゴシック"/>
            <family val="3"/>
            <charset val="128"/>
          </rPr>
          <t>【利用状況報告書】</t>
        </r>
        <r>
          <rPr>
            <b/>
            <sz val="9"/>
            <color indexed="81"/>
            <rFont val="BIZ UDゴシック"/>
            <family val="3"/>
            <charset val="128"/>
          </rPr>
          <t xml:space="preserve">
　利用児童ごとに利用状況を入力します。
●利用頻度
　その児童が利用できる1月あたりの利用時間上限が表示されます。施設情報の「利用上限」から自動入力されます。
●年齢
　利用者の年齢区分を選択してください。年齢は、実施年度の４月１日時点の年齢です。
　利用対象となるのは、３歳未満の児童（当該利用児童の満３歳の誕生日の前々日まで）です。３歳に達する日の属する月については「２歳児クラス相当（３歳誕生月）」を選択できますので、利用日についてご注意ください。
●他施設の併用（中野区民の場合）
　利用者が複数の施設を併用している場合でも、利用時間の上限は子ども1人につき月10時間となります（対象月に利用しているすべての施設の利用時間を通算し、子ども1人につき月10時間）。
　利用者の利用時間が上限を超えた場合、中野区は上限を超えた時間について給付費を支払うことができません。複数の施設を利用している利用者については、他施設の利用状況（利用時間）について聴き取りを行うなど、ご留意ください。
　面談等で併用している利用施設を把握している場合は、施設名をご記入ください。
●認定自治体
　「乳児等支援給付認定」を行った自治体と、利用者の住所が一致していることを確認してください。認定した自治体から異なる自治体へ転入した場合は、転出元の自治体の認定資格を喪失し、転入先の自治体で新たに認定を受ける必要があります。
※利用者が中野区以外に転入した場合、中野区の認定はその前日まで有効です。
●生活困窮家庭等負担軽減加算
　生活困窮家庭等負担軽減加算の類型を選択します。いずれの類型にも該当しない場合は「該当なし」を選択します。
　類型は利用者の「乳児等支援支給認定証」でご確認いただけます。なお、中野区の認定証の記載と類型は以下の通りです。
【ア　生活保護世帯、イ　非課税世帯、ウ　低所得世帯、エ　その他要支援家庭】
●加算
　該当する類型を選択します。いずれの類型にも該当しない場合は「該当なし」を選択します。
※加算の算定には、対象となる利用者が、各加算の対象として認定を受けている必要があります。各加算の認定の有無については、利用者の「乳児等支援支給認定証」をご確認ください。</t>
        </r>
      </text>
    </comment>
    <comment ref="W122" authorId="0" shapeId="0" xr:uid="{9477A731-92AE-4DCF-AA11-0EAAAFE6E309}">
      <text>
        <r>
          <rPr>
            <b/>
            <sz val="9"/>
            <color indexed="81"/>
            <rFont val="BIZ UDゴシック"/>
            <family val="3"/>
            <charset val="128"/>
          </rPr>
          <t>●当日キャンセル
　利用者都合により利用日当日の午前０時以降にキャンセルがあった日であって、給付の対象とする場合に「〇」を入力します。給付の対象とした時間については利用したものとみなし、当該利用者の利用可能回数、時間から減算を行ってください。また、その旨を利用者に説明してください（利用時間の上限超過を防ぐため）。
　この場合、キャンセルをした乳児等支援給付認定保護者に対して、可能な限り当日中に電話等の乳児等支援給付認定保護者の様子がわかる方法において相談援助を行い、記録を残してください。記録については、電話等をした日時、キャンセル理由、相談援助の内容等について記載してください。
※給付の対象となった時間であっても、生活困窮家庭等負担軽減加算、初回対応加算、保護者支援面談加算については、加算の対象となりません。
●利用時間帯
　２４時間表記で入力します。
※実際の利用時間ではなく、当初の利用予定時間を入力してください。当初の予定より延長して利用があった場合の当該延長時間分については、支給の対象外とします。施設ごとの定めによりお取り扱いください。
※利用日当日の午前０時以降にキャンセルがあった日であって、給付の対象とする場合には、当該キャンセルの利用予定時間を入力してください（上記「●当日キャンセル」を参照してください）。
●親子通園
　実施した日に「○」を入力します。
●初回面談（事前）・初回面談（事後）
　『初回対応加算』の対象となる面談を実施した日に「○」を入力します。なお、事後面談の備考欄には初回利用に際して事前面談を行った日時を記載してください。
　加算の適用については、実施した時間（事前面談は30分以上、事後面談は10分以上の実施が加算の要件となります）、保護者に伝達した事項等、面談内容について別シートの「面談記録シート」等に記録を残し、区が加算の確認を行う場合に記録を確認できるようにしてください。
●保護者面談
『保護者支援面談加算』の対象となる面談を実施した日に「〇」を入力します。備考欄には面談を実施した時間（30分以上の実施が加算の要件となります）を記載してください。
　加算の適用については、実施した時間、保護者に伝達した事項、保護者からの相談内容等について別シートの「面談記録シート」等に記録を残し、区が加算の確認を行う場合に記録を確認できるようにしてください</t>
        </r>
      </text>
    </comment>
    <comment ref="A157" authorId="0" shapeId="0" xr:uid="{CE7B06D8-FE84-40C7-93C0-9ED0C3D2F0DF}">
      <text>
        <r>
          <rPr>
            <b/>
            <sz val="10"/>
            <color indexed="81"/>
            <rFont val="BIZ UDゴシック"/>
            <family val="3"/>
            <charset val="128"/>
          </rPr>
          <t>【利用状況報告書】</t>
        </r>
        <r>
          <rPr>
            <b/>
            <sz val="9"/>
            <color indexed="81"/>
            <rFont val="BIZ UDゴシック"/>
            <family val="3"/>
            <charset val="128"/>
          </rPr>
          <t xml:space="preserve">
　利用児童ごとに利用状況を入力します。
●利用頻度
　その児童が利用できる1月あたりの利用時間上限が表示されます。施設情報の「利用上限」から自動入力されます。
●年齢
　利用者の年齢区分を選択してください。年齢は、実施年度の４月１日時点の年齢です。
　利用対象となるのは、３歳未満の児童（当該利用児童の満３歳の誕生日の前々日まで）です。３歳に達する日の属する月については「２歳児クラス相当（３歳誕生月）」を選択できますので、利用日についてご注意ください。
●他施設の併用（中野区民の場合）
　利用者が複数の施設を併用している場合でも、利用時間の上限は子ども1人につき月10時間となります（対象月に利用しているすべての施設の利用時間を通算し、子ども1人につき月10時間）。
　利用者の利用時間が上限を超えた場合、中野区は上限を超えた時間について給付費を支払うことができません。複数の施設を利用している利用者については、他施設の利用状況（利用時間）について聴き取りを行うなど、ご留意ください。
　面談等で併用している利用施設を把握している場合は、施設名をご記入ください。
●認定自治体
　「乳児等支援給付認定」を行った自治体と、利用者の住所が一致していることを確認してください。認定した自治体から異なる自治体へ転入した場合は、転出元の自治体の認定資格を喪失し、転入先の自治体で新たに認定を受ける必要があります。
※利用者が中野区以外に転入した場合、中野区の認定はその前日まで有効です。
●生活困窮家庭等負担軽減加算
　生活困窮家庭等負担軽減加算の類型を選択します。いずれの類型にも該当しない場合は「該当なし」を選択します。
　類型は利用者の「乳児等支援支給認定証」でご確認いただけます。なお、中野区の認定証の記載と類型は以下の通りです。
【ア　生活保護世帯、イ　非課税世帯、ウ　低所得世帯、エ　その他要支援家庭】
●加算
　該当する類型を選択します。いずれの類型にも該当しない場合は「該当なし」を選択します。
※加算の算定には、対象となる利用者が、各加算の対象として認定を受けている必要があります。各加算の認定の有無については、利用者の「乳児等支援支給認定証」をご確認ください。</t>
        </r>
      </text>
    </comment>
    <comment ref="W161" authorId="0" shapeId="0" xr:uid="{4874FD90-C359-44EE-92A1-EE65610A9BE4}">
      <text>
        <r>
          <rPr>
            <b/>
            <sz val="9"/>
            <color indexed="81"/>
            <rFont val="BIZ UDゴシック"/>
            <family val="3"/>
            <charset val="128"/>
          </rPr>
          <t>●当日キャンセル
　利用者都合により利用日当日の午前０時以降にキャンセルがあった日であって、給付の対象とする場合に「〇」を入力します。給付の対象とした時間については利用したものとみなし、当該利用者の利用可能回数、時間から減算を行ってください。また、その旨を利用者に説明してください（利用時間の上限超過を防ぐため）。
　この場合、キャンセルをした乳児等支援給付認定保護者に対して、可能な限り当日中に電話等の乳児等支援給付認定保護者の様子がわかる方法において相談援助を行い、記録を残してください。記録については、電話等をした日時、キャンセル理由、相談援助の内容等について記載してください。
※給付の対象となった時間であっても、生活困窮家庭等負担軽減加算、初回対応加算、保護者支援面談加算については、加算の対象となりません。
●利用時間帯
　２４時間表記で入力します。
※実際の利用時間ではなく、当初の利用予定時間を入力してください。当初の予定より延長して利用があった場合の当該延長時間分については、支給の対象外とします。施設ごとの定めによりお取り扱いください。
※利用日当日の午前０時以降にキャンセルがあった日であって、給付の対象とする場合には、当該キャンセルの利用予定時間を入力してください（上記「●当日キャンセル」を参照してください）。
●親子通園
　実施した日に「○」を入力します。
●初回面談（事前）・初回面談（事後）
　『初回対応加算』の対象となる面談を実施した日に「○」を入力します。なお、事後面談の備考欄には初回利用に際して事前面談を行った日時を記載してください。
　加算の適用については、実施した時間（事前面談は30分以上、事後面談は10分以上の実施が加算の要件となります）、保護者に伝達した事項等、面談内容について別シートの「面談記録シート」等に記録を残し、区が加算の確認を行う場合に記録を確認できるようにしてください。
●保護者面談
『保護者支援面談加算』の対象となる面談を実施した日に「〇」を入力します。備考欄には面談を実施した時間（30分以上の実施が加算の要件となります）を記載してください。
　加算の適用については、実施した時間、保護者に伝達した事項、保護者からの相談内容等について別シートの「面談記録シート」等に記録を残し、区が加算の確認を行う場合に記録を確認できるようにしてください</t>
        </r>
      </text>
    </comment>
    <comment ref="A196" authorId="0" shapeId="0" xr:uid="{6F6A52E4-65AC-41AB-B589-13AFA68A6410}">
      <text>
        <r>
          <rPr>
            <b/>
            <sz val="10"/>
            <color indexed="81"/>
            <rFont val="BIZ UDゴシック"/>
            <family val="3"/>
            <charset val="128"/>
          </rPr>
          <t>【利用状況報告書】</t>
        </r>
        <r>
          <rPr>
            <b/>
            <sz val="9"/>
            <color indexed="81"/>
            <rFont val="BIZ UDゴシック"/>
            <family val="3"/>
            <charset val="128"/>
          </rPr>
          <t xml:space="preserve">
　利用児童ごとに利用状況を入力します。
●利用頻度
　その児童が利用できる1月あたりの利用時間上限が表示されます。施設情報の「利用上限」から自動入力されます。
●年齢
　利用者の年齢区分を選択してください。年齢は、実施年度の４月１日時点の年齢です。
　利用対象となるのは、３歳未満の児童（当該利用児童の満３歳の誕生日の前々日まで）です。３歳に達する日の属する月については「２歳児クラス相当（３歳誕生月）」を選択できますので、利用日についてご注意ください。
●他施設の併用（中野区民の場合）
　利用者が複数の施設を併用している場合でも、利用時間の上限は子ども1人につき月10時間となります（対象月に利用しているすべての施設の利用時間を通算し、子ども1人につき月10時間）。
　利用者の利用時間が上限を超えた場合、中野区は上限を超えた時間について給付費を支払うことができません。複数の施設を利用している利用者については、他施設の利用状況（利用時間）について聴き取りを行うなど、ご留意ください。
　面談等で併用している利用施設を把握している場合は、施設名をご記入ください。
●認定自治体
　「乳児等支援給付認定」を行った自治体と、利用者の住所が一致していることを確認してください。認定した自治体から異なる自治体へ転入した場合は、転出元の自治体の認定資格を喪失し、転入先の自治体で新たに認定を受ける必要があります。
※利用者が中野区以外に転入した場合、中野区の認定はその前日まで有効です。
●生活困窮家庭等負担軽減加算
　生活困窮家庭等負担軽減加算の類型を選択します。いずれの類型にも該当しない場合は「該当なし」を選択します。
　類型は利用者の「乳児等支援支給認定証」でご確認いただけます。なお、中野区の認定証の記載と類型は以下の通りです。
【ア　生活保護世帯、イ　非課税世帯、ウ　低所得世帯、エ　その他要支援家庭】
●加算
　該当する類型を選択します。いずれの類型にも該当しない場合は「該当なし」を選択します。
※加算の算定には、対象となる利用者が、各加算の対象として認定を受けている必要があります。各加算の認定の有無については、利用者の「乳児等支援支給認定証」をご確認ください。</t>
        </r>
      </text>
    </comment>
    <comment ref="W200" authorId="0" shapeId="0" xr:uid="{EA4DBA9A-5C1D-4143-BC22-1C7DB4C0A3E2}">
      <text>
        <r>
          <rPr>
            <b/>
            <sz val="9"/>
            <color indexed="81"/>
            <rFont val="BIZ UDゴシック"/>
            <family val="3"/>
            <charset val="128"/>
          </rPr>
          <t>●当日キャンセル
　利用者都合により利用日当日の午前０時以降にキャンセルがあった日であって、給付の対象とする場合に「〇」を入力します。給付の対象とした時間については利用したものとみなし、当該利用者の利用可能回数、時間から減算を行ってください。また、その旨を利用者に説明してください（利用時間の上限超過を防ぐため）。
　この場合、キャンセルをした乳児等支援給付認定保護者に対して、可能な限り当日中に電話等の乳児等支援給付認定保護者の様子がわかる方法において相談援助を行い、記録を残してください。記録については、電話等をした日時、キャンセル理由、相談援助の内容等について記載してください。
※給付の対象となった時間であっても、生活困窮家庭等負担軽減加算、初回対応加算、保護者支援面談加算については、加算の対象となりません。
●利用時間帯
　２４時間表記で入力します。
※実際の利用時間ではなく、当初の利用予定時間を入力してください。当初の予定より延長して利用があった場合の当該延長時間分については、支給の対象外とします。施設ごとの定めによりお取り扱いください。
※利用日当日の午前０時以降にキャンセルがあった日であって、給付の対象とする場合には、当該キャンセルの利用予定時間を入力してください（上記「●当日キャンセル」を参照してください）。
●親子通園
　実施した日に「○」を入力します。
●初回面談（事前）・初回面談（事後）
　『初回対応加算』の対象となる面談を実施した日に「○」を入力します。なお、事後面談の備考欄には初回利用に際して事前面談を行った日時を記載してください。
　加算の適用については、実施した時間（事前面談は30分以上、事後面談は10分以上の実施が加算の要件となります）、保護者に伝達した事項等、面談内容について別シートの「面談記録シート」等に記録を残し、区が加算の確認を行う場合に記録を確認できるようにしてください。
●保護者面談
『保護者支援面談加算』の対象となる面談を実施した日に「〇」を入力します。備考欄には面談を実施した時間（30分以上の実施が加算の要件となります）を記載してください。
　加算の適用については、実施した時間、保護者に伝達した事項、保護者からの相談内容等について別シートの「面談記録シート」等に記録を残し、区が加算の確認を行う場合に記録を確認できるようにしてください</t>
        </r>
      </text>
    </comment>
    <comment ref="A235" authorId="0" shapeId="0" xr:uid="{C7F0072D-9308-44F0-8946-53588320EF4D}">
      <text>
        <r>
          <rPr>
            <b/>
            <sz val="10"/>
            <color indexed="81"/>
            <rFont val="BIZ UDゴシック"/>
            <family val="3"/>
            <charset val="128"/>
          </rPr>
          <t>【利用状況報告書】</t>
        </r>
        <r>
          <rPr>
            <b/>
            <sz val="9"/>
            <color indexed="81"/>
            <rFont val="BIZ UDゴシック"/>
            <family val="3"/>
            <charset val="128"/>
          </rPr>
          <t xml:space="preserve">
　利用児童ごとに利用状況を入力します。
●利用頻度
　その児童が利用できる1月あたりの利用時間上限が表示されます。施設情報の「利用上限」から自動入力されます。
●年齢
　利用者の年齢区分を選択してください。年齢は、実施年度の４月１日時点の年齢です。
　利用対象となるのは、３歳未満の児童（当該利用児童の満３歳の誕生日の前々日まで）です。３歳に達する日の属する月については「２歳児クラス相当（３歳誕生月）」を選択できますので、利用日についてご注意ください。
●他施設の併用（中野区民の場合）
　利用者が複数の施設を併用している場合でも、利用時間の上限は子ども1人につき月10時間となります（対象月に利用しているすべての施設の利用時間を通算し、子ども1人につき月10時間）。
　利用者の利用時間が上限を超えた場合、中野区は上限を超えた時間について給付費を支払うことができません。複数の施設を利用している利用者については、他施設の利用状況（利用時間）について聴き取りを行うなど、ご留意ください。
　面談等で併用している利用施設を把握している場合は、施設名をご記入ください。
●認定自治体
　「乳児等支援給付認定」を行った自治体と、利用者の住所が一致していることを確認してください。認定した自治体から異なる自治体へ転入した場合は、転出元の自治体の認定資格を喪失し、転入先の自治体で新たに認定を受ける必要があります。
※利用者が中野区以外に転入した場合、中野区の認定はその前日まで有効です。
●生活困窮家庭等負担軽減加算
　生活困窮家庭等負担軽減加算の類型を選択します。いずれの類型にも該当しない場合は「該当なし」を選択します。
　類型は利用者の「乳児等支援支給認定証」でご確認いただけます。なお、中野区の認定証の記載と類型は以下の通りです。
【ア　生活保護世帯、イ　非課税世帯、ウ　低所得世帯、エ　その他要支援家庭】
●加算
　該当する類型を選択します。いずれの類型にも該当しない場合は「該当なし」を選択します。
※加算の算定には、対象となる利用者が、各加算の対象として認定を受けている必要があります。各加算の認定の有無については、利用者の「乳児等支援支給認定証」をご確認ください。</t>
        </r>
      </text>
    </comment>
    <comment ref="W239" authorId="0" shapeId="0" xr:uid="{473A6D03-C368-427B-B510-D1D0105BBE1C}">
      <text>
        <r>
          <rPr>
            <b/>
            <sz val="9"/>
            <color indexed="81"/>
            <rFont val="BIZ UDゴシック"/>
            <family val="3"/>
            <charset val="128"/>
          </rPr>
          <t>●当日キャンセル
　利用者都合により利用日当日の午前０時以降にキャンセルがあった日であって、給付の対象とする場合に「〇」を入力します。給付の対象とした時間については利用したものとみなし、当該利用者の利用可能回数、時間から減算を行ってください。また、その旨を利用者に説明してください（利用時間の上限超過を防ぐため）。
　この場合、キャンセルをした乳児等支援給付認定保護者に対して、可能な限り当日中に電話等の乳児等支援給付認定保護者の様子がわかる方法において相談援助を行い、記録を残してください。記録については、電話等をした日時、キャンセル理由、相談援助の内容等について記載してください。
※給付の対象となった時間であっても、生活困窮家庭等負担軽減加算、初回対応加算、保護者支援面談加算については、加算の対象となりません。
●利用時間帯
　２４時間表記で入力します。
※実際の利用時間ではなく、当初の利用予定時間を入力してください。当初の予定より延長して利用があった場合の当該延長時間分については、支給の対象外とします。施設ごとの定めによりお取り扱いください。
※利用日当日の午前０時以降にキャンセルがあった日であって、給付の対象とする場合には、当該キャンセルの利用予定時間を入力してください（上記「●当日キャンセル」を参照してください）。
●親子通園
　実施した日に「○」を入力します。
●初回面談（事前）・初回面談（事後）
　『初回対応加算』の対象となる面談を実施した日に「○」を入力します。なお、事後面談の備考欄には初回利用に際して事前面談を行った日時を記載してください。
　加算の適用については、実施した時間（事前面談は30分以上、事後面談は10分以上の実施が加算の要件となります）、保護者に伝達した事項等、面談内容について別シートの「面談記録シート」等に記録を残し、区が加算の確認を行う場合に記録を確認できるようにしてください。
●保護者面談
『保護者支援面談加算』の対象となる面談を実施した日に「〇」を入力します。備考欄には面談を実施した時間（30分以上の実施が加算の要件となります）を記載してください。
　加算の適用については、実施した時間、保護者に伝達した事項、保護者からの相談内容等について別シートの「面談記録シート」等に記録を残し、区が加算の確認を行う場合に記録を確認でき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<sst xmlns="http://schemas.openxmlformats.org/spreadsheetml/2006/main" count="13578" uniqueCount="131">
  <si>
    <t>年</t>
    <rPh sb="0" eb="1">
      <t>ネン</t>
    </rPh>
    <phoneticPr fontId="1"/>
  </si>
  <si>
    <t>月分）</t>
    <rPh sb="0" eb="2">
      <t>ガツブン</t>
    </rPh>
    <phoneticPr fontId="1"/>
  </si>
  <si>
    <t>完了年月日：令和</t>
    <rPh sb="0" eb="2">
      <t>カンリョウ</t>
    </rPh>
    <rPh sb="2" eb="5">
      <t>ネンガッピ</t>
    </rPh>
    <rPh sb="6" eb="8">
      <t>レイワ</t>
    </rPh>
    <phoneticPr fontId="1"/>
  </si>
  <si>
    <t>月</t>
    <rPh sb="0" eb="1">
      <t>ガツ</t>
    </rPh>
    <phoneticPr fontId="1"/>
  </si>
  <si>
    <t>日</t>
    <rPh sb="0" eb="1">
      <t>ニチ</t>
    </rPh>
    <phoneticPr fontId="1"/>
  </si>
  <si>
    <t>１．施設情報</t>
    <rPh sb="2" eb="4">
      <t>シセツ</t>
    </rPh>
    <rPh sb="4" eb="6">
      <t>ジョウホウ</t>
    </rPh>
    <phoneticPr fontId="1"/>
  </si>
  <si>
    <t>施設名称</t>
    <rPh sb="0" eb="2">
      <t>シセツ</t>
    </rPh>
    <rPh sb="2" eb="4">
      <t>メイショウ</t>
    </rPh>
    <phoneticPr fontId="1"/>
  </si>
  <si>
    <t>実施期間</t>
    <rPh sb="0" eb="2">
      <t>ジッシ</t>
    </rPh>
    <rPh sb="2" eb="4">
      <t>キカン</t>
    </rPh>
    <phoneticPr fontId="1"/>
  </si>
  <si>
    <t>日から</t>
    <rPh sb="0" eb="1">
      <t>ニチ</t>
    </rPh>
    <phoneticPr fontId="1"/>
  </si>
  <si>
    <t>日まで</t>
    <rPh sb="0" eb="1">
      <t>ニチ</t>
    </rPh>
    <phoneticPr fontId="1"/>
  </si>
  <si>
    <t>利用上限</t>
    <rPh sb="0" eb="2">
      <t>リヨウ</t>
    </rPh>
    <rPh sb="2" eb="4">
      <t>ジョウゲン</t>
    </rPh>
    <phoneticPr fontId="1"/>
  </si>
  <si>
    <t>時間まで</t>
    <rPh sb="0" eb="2">
      <t>ジカン</t>
    </rPh>
    <phoneticPr fontId="1"/>
  </si>
  <si>
    <t>利用実績</t>
    <rPh sb="0" eb="2">
      <t>リヨウ</t>
    </rPh>
    <rPh sb="2" eb="4">
      <t>ジッセキ</t>
    </rPh>
    <phoneticPr fontId="1"/>
  </si>
  <si>
    <t>（１）利用児童数</t>
    <rPh sb="3" eb="5">
      <t>リヨウ</t>
    </rPh>
    <rPh sb="5" eb="7">
      <t>ジドウ</t>
    </rPh>
    <rPh sb="7" eb="8">
      <t>スウ</t>
    </rPh>
    <phoneticPr fontId="1"/>
  </si>
  <si>
    <t>人）</t>
    <rPh sb="0" eb="1">
      <t>ニン</t>
    </rPh>
    <phoneticPr fontId="1"/>
  </si>
  <si>
    <t>（２）総利用回数</t>
    <rPh sb="3" eb="4">
      <t>ソウ</t>
    </rPh>
    <rPh sb="4" eb="6">
      <t>リヨウ</t>
    </rPh>
    <rPh sb="6" eb="8">
      <t>カイスウ</t>
    </rPh>
    <phoneticPr fontId="1"/>
  </si>
  <si>
    <t>回）</t>
    <rPh sb="0" eb="1">
      <t>カイ</t>
    </rPh>
    <phoneticPr fontId="1"/>
  </si>
  <si>
    <t>（３）総利用時間</t>
    <rPh sb="3" eb="4">
      <t>ソウ</t>
    </rPh>
    <rPh sb="4" eb="6">
      <t>リヨウ</t>
    </rPh>
    <rPh sb="6" eb="8">
      <t>ジカン</t>
    </rPh>
    <phoneticPr fontId="1"/>
  </si>
  <si>
    <t>人</t>
    <rPh sb="0" eb="1">
      <t>ニン</t>
    </rPh>
    <phoneticPr fontId="1"/>
  </si>
  <si>
    <t>）</t>
    <phoneticPr fontId="1"/>
  </si>
  <si>
    <t>回（対象児童</t>
    <rPh sb="0" eb="1">
      <t>カイ</t>
    </rPh>
    <rPh sb="2" eb="4">
      <t>タイショウ</t>
    </rPh>
    <rPh sb="4" eb="6">
      <t>ジドウ</t>
    </rPh>
    <phoneticPr fontId="1"/>
  </si>
  <si>
    <t>親子通園の実施</t>
    <rPh sb="0" eb="2">
      <t>オヤコ</t>
    </rPh>
    <rPh sb="2" eb="4">
      <t>ツウエン</t>
    </rPh>
    <rPh sb="5" eb="7">
      <t>ジッシ</t>
    </rPh>
    <phoneticPr fontId="1"/>
  </si>
  <si>
    <t>※その他、各児童の詳細な利用実績については別紙「利用状況報告書」に記載のとおり。</t>
    <rPh sb="3" eb="4">
      <t>ホカ</t>
    </rPh>
    <rPh sb="5" eb="8">
      <t>カクジドウ</t>
    </rPh>
    <rPh sb="9" eb="11">
      <t>ショウサイ</t>
    </rPh>
    <rPh sb="12" eb="14">
      <t>リヨウ</t>
    </rPh>
    <rPh sb="14" eb="16">
      <t>ジッセキ</t>
    </rPh>
    <rPh sb="21" eb="23">
      <t>ベッシ</t>
    </rPh>
    <rPh sb="24" eb="26">
      <t>リヨウ</t>
    </rPh>
    <rPh sb="26" eb="28">
      <t>ジョウキョウ</t>
    </rPh>
    <rPh sb="28" eb="31">
      <t>ホウコクショ</t>
    </rPh>
    <rPh sb="33" eb="35">
      <t>キサイ</t>
    </rPh>
    <phoneticPr fontId="1"/>
  </si>
  <si>
    <t>児童氏名：</t>
    <rPh sb="0" eb="2">
      <t>ジドウ</t>
    </rPh>
    <rPh sb="2" eb="4">
      <t>シメイ</t>
    </rPh>
    <phoneticPr fontId="1"/>
  </si>
  <si>
    <t>利用頻度：</t>
    <rPh sb="0" eb="2">
      <t>リヨウ</t>
    </rPh>
    <rPh sb="2" eb="4">
      <t>ヒンド</t>
    </rPh>
    <phoneticPr fontId="1"/>
  </si>
  <si>
    <t>日付</t>
    <rPh sb="0" eb="2">
      <t>ヒヅケ</t>
    </rPh>
    <phoneticPr fontId="1"/>
  </si>
  <si>
    <t>曜日</t>
    <rPh sb="0" eb="2">
      <t>ヨウビ</t>
    </rPh>
    <phoneticPr fontId="1"/>
  </si>
  <si>
    <t>利用時間帯</t>
    <rPh sb="0" eb="2">
      <t>リヨウ</t>
    </rPh>
    <rPh sb="2" eb="4">
      <t>ジカン</t>
    </rPh>
    <rPh sb="4" eb="5">
      <t>タイ</t>
    </rPh>
    <phoneticPr fontId="1"/>
  </si>
  <si>
    <t>利用時間数</t>
    <rPh sb="0" eb="2">
      <t>リヨウ</t>
    </rPh>
    <rPh sb="2" eb="4">
      <t>ジカン</t>
    </rPh>
    <rPh sb="4" eb="5">
      <t>スウ</t>
    </rPh>
    <phoneticPr fontId="1"/>
  </si>
  <si>
    <t>親子通園</t>
    <rPh sb="0" eb="2">
      <t>オヤコ</t>
    </rPh>
    <rPh sb="2" eb="4">
      <t>ツウエン</t>
    </rPh>
    <phoneticPr fontId="1"/>
  </si>
  <si>
    <t>備考</t>
    <rPh sb="0" eb="2">
      <t>ビコウ</t>
    </rPh>
    <phoneticPr fontId="1"/>
  </si>
  <si>
    <t>から</t>
    <phoneticPr fontId="1"/>
  </si>
  <si>
    <t>まで</t>
    <phoneticPr fontId="1"/>
  </si>
  <si>
    <t>時間</t>
    <rPh sb="0" eb="2">
      <t>ジカン</t>
    </rPh>
    <phoneticPr fontId="1"/>
  </si>
  <si>
    <t>日</t>
  </si>
  <si>
    <t>合計利用回数</t>
    <rPh sb="0" eb="2">
      <t>ゴウケイ</t>
    </rPh>
    <rPh sb="2" eb="4">
      <t>リヨウ</t>
    </rPh>
    <rPh sb="4" eb="6">
      <t>カイスウ</t>
    </rPh>
    <phoneticPr fontId="1"/>
  </si>
  <si>
    <t>回（うち、ｷｬﾝｾﾙ：</t>
    <rPh sb="0" eb="1">
      <t>カイ</t>
    </rPh>
    <phoneticPr fontId="1"/>
  </si>
  <si>
    <t>要支援家庭</t>
    <rPh sb="0" eb="3">
      <t>ヨウシエン</t>
    </rPh>
    <rPh sb="3" eb="5">
      <t>カテイ</t>
    </rPh>
    <phoneticPr fontId="1"/>
  </si>
  <si>
    <t>回</t>
    <rPh sb="0" eb="1">
      <t>カイ</t>
    </rPh>
    <phoneticPr fontId="1"/>
  </si>
  <si>
    <t>実施状況報告書（</t>
    <rPh sb="0" eb="2">
      <t>ジッシ</t>
    </rPh>
    <rPh sb="2" eb="4">
      <t>ジョウキョウ</t>
    </rPh>
    <rPh sb="4" eb="7">
      <t>ホウコクショ</t>
    </rPh>
    <phoneticPr fontId="1"/>
  </si>
  <si>
    <t>（年齢：</t>
    <rPh sb="1" eb="3">
      <t>ネンレイ</t>
    </rPh>
    <phoneticPr fontId="1"/>
  </si>
  <si>
    <t>中野区乳児等通園支援事業</t>
    <rPh sb="0" eb="3">
      <t>ナカノク</t>
    </rPh>
    <rPh sb="3" eb="12">
      <t>ニュウジトウツウエンシエンジギョウ</t>
    </rPh>
    <phoneticPr fontId="1"/>
  </si>
  <si>
    <t>保護者支援面談</t>
    <rPh sb="0" eb="7">
      <t>ホゴシャシエンメンダン</t>
    </rPh>
    <phoneticPr fontId="1"/>
  </si>
  <si>
    <t>（生年月日：</t>
    <rPh sb="1" eb="5">
      <t>セイネンガッピ</t>
    </rPh>
    <phoneticPr fontId="1"/>
  </si>
  <si>
    <t>○</t>
  </si>
  <si>
    <t>初回面談（事後）</t>
    <rPh sb="0" eb="2">
      <t>ショカイ</t>
    </rPh>
    <rPh sb="2" eb="4">
      <t>メンダン</t>
    </rPh>
    <rPh sb="5" eb="7">
      <t>ジゴ</t>
    </rPh>
    <phoneticPr fontId="1"/>
  </si>
  <si>
    <t>１時間当たりの利用定員</t>
    <rPh sb="0" eb="4">
      <t>イチジカンア</t>
    </rPh>
    <rPh sb="7" eb="11">
      <t>リヨウテイイン</t>
    </rPh>
    <phoneticPr fontId="1"/>
  </si>
  <si>
    <t>１月当たりの利用定員</t>
    <rPh sb="1" eb="2">
      <t>ツキ</t>
    </rPh>
    <rPh sb="6" eb="10">
      <t>リヨウテイイン</t>
    </rPh>
    <phoneticPr fontId="1"/>
  </si>
  <si>
    <t>名（０歳児：</t>
    <rPh sb="0" eb="1">
      <t>メイ</t>
    </rPh>
    <rPh sb="3" eb="5">
      <t>サイジ</t>
    </rPh>
    <phoneticPr fontId="1"/>
  </si>
  <si>
    <t>名、１歳児：</t>
    <rPh sb="0" eb="1">
      <t>メイ</t>
    </rPh>
    <rPh sb="3" eb="5">
      <t>サイジ</t>
    </rPh>
    <phoneticPr fontId="1"/>
  </si>
  <si>
    <t>名、２歳児：</t>
    <rPh sb="0" eb="1">
      <t>メイ</t>
    </rPh>
    <rPh sb="3" eb="5">
      <t>サイジ</t>
    </rPh>
    <phoneticPr fontId="1"/>
  </si>
  <si>
    <t>名）</t>
    <rPh sb="0" eb="1">
      <t>メイ</t>
    </rPh>
    <phoneticPr fontId="1"/>
  </si>
  <si>
    <t>０歳児</t>
    <rPh sb="1" eb="3">
      <t>サイジ</t>
    </rPh>
    <phoneticPr fontId="1"/>
  </si>
  <si>
    <t>１歳児</t>
    <rPh sb="1" eb="3">
      <t>サイジ</t>
    </rPh>
    <phoneticPr fontId="1"/>
  </si>
  <si>
    <t>２歳児</t>
    <rPh sb="1" eb="3">
      <t>サイジ</t>
    </rPh>
    <phoneticPr fontId="1"/>
  </si>
  <si>
    <t>保護者支援面談</t>
    <rPh sb="0" eb="3">
      <t>ホゴシャ</t>
    </rPh>
    <rPh sb="3" eb="5">
      <t>シエン</t>
    </rPh>
    <rPh sb="5" eb="7">
      <t>メンダン</t>
    </rPh>
    <phoneticPr fontId="1"/>
  </si>
  <si>
    <t>建物権利関係</t>
    <rPh sb="0" eb="2">
      <t>タテモノ</t>
    </rPh>
    <rPh sb="2" eb="6">
      <t>ケンリカンケイ</t>
    </rPh>
    <phoneticPr fontId="1"/>
  </si>
  <si>
    <t>１月当たりの賃借料
（建物借用の場合）</t>
    <rPh sb="1" eb="2">
      <t>ツキ</t>
    </rPh>
    <rPh sb="2" eb="3">
      <t>ア</t>
    </rPh>
    <rPh sb="6" eb="9">
      <t>チンシャクリョウ</t>
    </rPh>
    <rPh sb="11" eb="13">
      <t>タテモノ</t>
    </rPh>
    <rPh sb="13" eb="15">
      <t>シャクヨウ</t>
    </rPh>
    <rPh sb="16" eb="18">
      <t>バアイ</t>
    </rPh>
    <phoneticPr fontId="1"/>
  </si>
  <si>
    <t>時間（うち、ｷｬﾝｾﾙ：</t>
    <phoneticPr fontId="1"/>
  </si>
  <si>
    <t>時間）</t>
    <phoneticPr fontId="1"/>
  </si>
  <si>
    <t>合計利用時間</t>
    <rPh sb="2" eb="6">
      <t>リヨウジカン</t>
    </rPh>
    <phoneticPr fontId="1"/>
  </si>
  <si>
    <t>日</t>
    <rPh sb="0" eb="1">
      <t>ニチ</t>
    </rPh>
    <phoneticPr fontId="1"/>
  </si>
  <si>
    <t>他施設の併用：</t>
    <rPh sb="0" eb="3">
      <t>タシセツ</t>
    </rPh>
    <rPh sb="4" eb="6">
      <t>ヘイヨウ</t>
    </rPh>
    <phoneticPr fontId="1"/>
  </si>
  <si>
    <t>　親子通園を行った場合に「〇」を記入してください。</t>
    <rPh sb="1" eb="5">
      <t>オヤコツウエン</t>
    </rPh>
    <rPh sb="6" eb="7">
      <t>オコナ</t>
    </rPh>
    <rPh sb="9" eb="11">
      <t>バアイ</t>
    </rPh>
    <rPh sb="16" eb="18">
      <t>キニュウ</t>
    </rPh>
    <phoneticPr fontId="1"/>
  </si>
  <si>
    <t>年</t>
    <rPh sb="0" eb="1">
      <t>ネン</t>
    </rPh>
    <phoneticPr fontId="1"/>
  </si>
  <si>
    <t>（施設名：</t>
    <rPh sb="1" eb="4">
      <t>シセツメイ</t>
    </rPh>
    <phoneticPr fontId="1"/>
  </si>
  <si>
    <t>認定自治体：（</t>
    <rPh sb="0" eb="5">
      <t>ニンテイジチタイ</t>
    </rPh>
    <phoneticPr fontId="1"/>
  </si>
  <si>
    <t>賃借料加算</t>
    <rPh sb="0" eb="5">
      <t>チンシャクリョウカサン</t>
    </rPh>
    <phoneticPr fontId="1"/>
  </si>
  <si>
    <t>特別地域加算</t>
    <rPh sb="0" eb="6">
      <t>トクベツチイキカサン</t>
    </rPh>
    <phoneticPr fontId="1"/>
  </si>
  <si>
    <t>該当地域（</t>
    <rPh sb="0" eb="4">
      <t>ガイトウチイキ</t>
    </rPh>
    <phoneticPr fontId="1"/>
  </si>
  <si>
    <t>）</t>
    <phoneticPr fontId="1"/>
  </si>
  <si>
    <t>３．業務報告</t>
    <rPh sb="2" eb="6">
      <t>ギョウムホウコク</t>
    </rPh>
    <phoneticPr fontId="1"/>
  </si>
  <si>
    <t>４．備考</t>
    <rPh sb="2" eb="4">
      <t>ビコウ</t>
    </rPh>
    <phoneticPr fontId="1"/>
  </si>
  <si>
    <t>ア　離島振興法（昭和28 年法律第72 号）第２条第１項の規定により指定された離島振
興対策実施地域</t>
    <phoneticPr fontId="1"/>
  </si>
  <si>
    <t>イ　奄美群島振興開発特別措置法（昭和29 年法律第189 号）第１条に規定する奄美群
島</t>
    <phoneticPr fontId="1"/>
  </si>
  <si>
    <t>ウ　豪雪地帯対策特別措置法（昭和37 年法律第73 号)第２条第２項の規定により指定
された特別豪雪地帯</t>
    <phoneticPr fontId="1"/>
  </si>
  <si>
    <t>エ　辺地に係る公共的施設の総合整備のための財政上の特別措置等に関する法律（昭和
37 年法律第88 号)第２条第１項に規定する辺地</t>
    <phoneticPr fontId="1"/>
  </si>
  <si>
    <t>オ　山村振興法（昭和40 年法律第64 号)第７条第１項の規定により指定された振興山
村</t>
    <phoneticPr fontId="1"/>
  </si>
  <si>
    <t>カ　小笠原諸島振興開発特別措置法（昭和44 年法律第79 号)第４条第１項に規定する
小笠原諸島</t>
    <phoneticPr fontId="1"/>
  </si>
  <si>
    <t>キ　半島振興法（昭和60 年法律第63 号)第２条第１項の規定により指定された半島振
興対策実施地域</t>
    <phoneticPr fontId="1"/>
  </si>
  <si>
    <t>ク　特定農山村地域における農林業等の活性化のための基盤整備の促進に関する法律
（平成５年法律第72 号)第２条第１項に規定する特定農山村地域</t>
    <phoneticPr fontId="1"/>
  </si>
  <si>
    <t>ケ　沖縄振興特別措置法（平成14 年法律第14 号)第３条第３号に規定する離島</t>
    <phoneticPr fontId="1"/>
  </si>
  <si>
    <t>コ　過疎地域の持続的発展の支援に関する特別措置法(令和３年法律第19 号)第２条第
１項に規定する過疎地域及び同法第３条第１項又は第２項の規定により同法第１項
に規定する過疎地域とみなして、同法の規定を適用する地域</t>
    <phoneticPr fontId="1"/>
  </si>
  <si>
    <t>施設所在地：（</t>
    <rPh sb="0" eb="5">
      <t>シセツショザイチ</t>
    </rPh>
    <phoneticPr fontId="1"/>
  </si>
  <si>
    <t>）</t>
    <phoneticPr fontId="1"/>
  </si>
  <si>
    <t>西暦</t>
  </si>
  <si>
    <t>　加算：</t>
    <rPh sb="1" eb="3">
      <t>カサン</t>
    </rPh>
    <phoneticPr fontId="1"/>
  </si>
  <si>
    <t>1月</t>
    <phoneticPr fontId="1"/>
  </si>
  <si>
    <t>２．加算の申告</t>
    <rPh sb="2" eb="4">
      <t>カサン</t>
    </rPh>
    <rPh sb="5" eb="7">
      <t>シンコク</t>
    </rPh>
    <phoneticPr fontId="1"/>
  </si>
  <si>
    <t>　子ども・子育て支援法施行規則第44条の２において準用する同令第39条第１項第14号に規定する乳児等支援給付費及び特例乳児等支援給付費の請求に関する事項として、以下の通り加算の適用を受けていることに相違ありません。要件に適合しなくなった場合には、要件に適合しなくなった日の翌日から加算されないことを承知し、賃貸借契約に変更があった場合又は以下の内容に変更があった場合は、遅滞なくお知らせいたします。
　当該加算について過大な支払いを受けた場合は、中野区の指示に従い速やかに返還いたします。
　</t>
    <rPh sb="80" eb="82">
      <t>イカ</t>
    </rPh>
    <rPh sb="83" eb="84">
      <t>トオ</t>
    </rPh>
    <rPh sb="85" eb="87">
      <t>カサン</t>
    </rPh>
    <rPh sb="88" eb="90">
      <t>テキヨウ</t>
    </rPh>
    <rPh sb="91" eb="92">
      <t>ウ</t>
    </rPh>
    <rPh sb="99" eb="101">
      <t>ソウイ</t>
    </rPh>
    <rPh sb="149" eb="151">
      <t>ショウチ</t>
    </rPh>
    <rPh sb="165" eb="167">
      <t>バアイ</t>
    </rPh>
    <rPh sb="167" eb="168">
      <t>マタ</t>
    </rPh>
    <rPh sb="169" eb="171">
      <t>イカ</t>
    </rPh>
    <rPh sb="172" eb="174">
      <t>ナイヨウ</t>
    </rPh>
    <rPh sb="175" eb="177">
      <t>ヘンコウ</t>
    </rPh>
    <rPh sb="181" eb="183">
      <t>バアイ</t>
    </rPh>
    <rPh sb="185" eb="187">
      <t>チタイ</t>
    </rPh>
    <rPh sb="190" eb="191">
      <t>シ</t>
    </rPh>
    <rPh sb="201" eb="205">
      <t>トウガイカサン</t>
    </rPh>
    <rPh sb="209" eb="211">
      <t>カダイ</t>
    </rPh>
    <rPh sb="223" eb="225">
      <t>ナカノ</t>
    </rPh>
    <rPh sb="225" eb="226">
      <t>ク</t>
    </rPh>
    <rPh sb="227" eb="229">
      <t>シジ</t>
    </rPh>
    <rPh sb="230" eb="231">
      <t>シタガ</t>
    </rPh>
    <rPh sb="232" eb="233">
      <t>スミ</t>
    </rPh>
    <rPh sb="236" eb="238">
      <t>ヘンカン</t>
    </rPh>
    <phoneticPr fontId="1"/>
  </si>
  <si>
    <t>当日ｷｬﾝｾﾙ</t>
    <rPh sb="0" eb="2">
      <t>トウジツ</t>
    </rPh>
    <phoneticPr fontId="1"/>
  </si>
  <si>
    <t>親子通園</t>
    <rPh sb="0" eb="4">
      <t>オヤコツウエン</t>
    </rPh>
    <phoneticPr fontId="1"/>
  </si>
  <si>
    <t>※　該当なし</t>
    <rPh sb="2" eb="4">
      <t>ガイトウ</t>
    </rPh>
    <phoneticPr fontId="1"/>
  </si>
  <si>
    <t>生活困窮家庭等負担軽減加算：</t>
    <rPh sb="0" eb="2">
      <t>セイカツ</t>
    </rPh>
    <rPh sb="2" eb="4">
      <t>コンキュウ</t>
    </rPh>
    <rPh sb="4" eb="6">
      <t>カテイ</t>
    </rPh>
    <rPh sb="6" eb="7">
      <t>トウ</t>
    </rPh>
    <rPh sb="7" eb="9">
      <t>フタン</t>
    </rPh>
    <rPh sb="9" eb="11">
      <t>ケイゲン</t>
    </rPh>
    <rPh sb="11" eb="13">
      <t>カサン</t>
    </rPh>
    <phoneticPr fontId="1"/>
  </si>
  <si>
    <t>中野区</t>
    <rPh sb="0" eb="3">
      <t>ナカノク</t>
    </rPh>
    <phoneticPr fontId="1"/>
  </si>
  <si>
    <t>利用児童1人につきひと月あたり</t>
    <rPh sb="0" eb="2">
      <t>リヨウ</t>
    </rPh>
    <rPh sb="2" eb="4">
      <t>ジドウ</t>
    </rPh>
    <rPh sb="5" eb="6">
      <t>ニン</t>
    </rPh>
    <phoneticPr fontId="1"/>
  </si>
  <si>
    <t>時間まで</t>
    <rPh sb="0" eb="2">
      <t>ジカン</t>
    </rPh>
    <phoneticPr fontId="1"/>
  </si>
  <si>
    <t>利用児童1人につきひと月あたり</t>
    <rPh sb="0" eb="2">
      <t>リヨウ</t>
    </rPh>
    <rPh sb="2" eb="4">
      <t>ジドウ</t>
    </rPh>
    <rPh sb="5" eb="6">
      <t>リ</t>
    </rPh>
    <rPh sb="11" eb="12">
      <t>ツキ</t>
    </rPh>
    <phoneticPr fontId="1"/>
  </si>
  <si>
    <t>初回面談（事前）</t>
    <rPh sb="0" eb="2">
      <t>ショカイ</t>
    </rPh>
    <rPh sb="2" eb="4">
      <t>メンダン</t>
    </rPh>
    <rPh sb="5" eb="7">
      <t>ジゼン</t>
    </rPh>
    <phoneticPr fontId="1"/>
  </si>
  <si>
    <t>事前面談</t>
    <rPh sb="0" eb="4">
      <t>ジゼンメンダン</t>
    </rPh>
    <phoneticPr fontId="1"/>
  </si>
  <si>
    <t>事後面談</t>
    <rPh sb="0" eb="4">
      <t>ジゴメンダン</t>
    </rPh>
    <phoneticPr fontId="1"/>
  </si>
  <si>
    <t>初回面談実施</t>
    <rPh sb="0" eb="4">
      <t>ショカイメンダン</t>
    </rPh>
    <rPh sb="4" eb="6">
      <t>ジッシ</t>
    </rPh>
    <phoneticPr fontId="1"/>
  </si>
  <si>
    <t>初回面談
（事前）</t>
    <rPh sb="0" eb="2">
      <t>ショカイ</t>
    </rPh>
    <rPh sb="2" eb="4">
      <t>メンダン</t>
    </rPh>
    <rPh sb="6" eb="8">
      <t>ジゼン</t>
    </rPh>
    <phoneticPr fontId="1"/>
  </si>
  <si>
    <t>初回面談
（事後）</t>
    <rPh sb="0" eb="2">
      <t>ショカイ</t>
    </rPh>
    <rPh sb="2" eb="4">
      <t>メンダン</t>
    </rPh>
    <rPh sb="6" eb="8">
      <t>ジゴ</t>
    </rPh>
    <phoneticPr fontId="1"/>
  </si>
  <si>
    <t>　初回の利用に際して事前に面談を行った場合、事前面談の実施日に「〇」を記入してください。加算の対象とする場合は、初回利用の直後に事後面談を実施し、面談記録を残す等、加算の要件を満たすこと。</t>
    <rPh sb="1" eb="3">
      <t>ショカイ</t>
    </rPh>
    <rPh sb="4" eb="6">
      <t>リヨウ</t>
    </rPh>
    <rPh sb="7" eb="8">
      <t>サイ</t>
    </rPh>
    <rPh sb="10" eb="12">
      <t>ジゼン</t>
    </rPh>
    <rPh sb="13" eb="15">
      <t>メンダン</t>
    </rPh>
    <rPh sb="16" eb="17">
      <t>オコナ</t>
    </rPh>
    <rPh sb="19" eb="21">
      <t>バアイ</t>
    </rPh>
    <rPh sb="22" eb="24">
      <t>ジゼン</t>
    </rPh>
    <rPh sb="24" eb="26">
      <t>メンダン</t>
    </rPh>
    <rPh sb="27" eb="30">
      <t>ジッシビ</t>
    </rPh>
    <rPh sb="35" eb="37">
      <t>キニュウ</t>
    </rPh>
    <rPh sb="44" eb="46">
      <t>カサン</t>
    </rPh>
    <rPh sb="47" eb="49">
      <t>タイショウ</t>
    </rPh>
    <rPh sb="52" eb="54">
      <t>バアイ</t>
    </rPh>
    <rPh sb="56" eb="60">
      <t>ショカイリヨウ</t>
    </rPh>
    <rPh sb="61" eb="63">
      <t>チョクゴ</t>
    </rPh>
    <rPh sb="64" eb="68">
      <t>ジゴメンダン</t>
    </rPh>
    <rPh sb="69" eb="71">
      <t>ジッシ</t>
    </rPh>
    <rPh sb="73" eb="77">
      <t>メンダンキロク</t>
    </rPh>
    <rPh sb="78" eb="79">
      <t>ノコ</t>
    </rPh>
    <rPh sb="80" eb="81">
      <t>トウ</t>
    </rPh>
    <rPh sb="82" eb="84">
      <t>カサン</t>
    </rPh>
    <rPh sb="85" eb="87">
      <t>ヨウケン</t>
    </rPh>
    <rPh sb="88" eb="89">
      <t>ミ</t>
    </rPh>
    <phoneticPr fontId="1"/>
  </si>
  <si>
    <t>　事前面談を行い、かつ初回の利用直後に事後面談を行った場合、事後面談の実施日に「〇」を記入し、当該日の備考欄に事前面談実施日を記載してください。加算の対象とする場合、面談記録を残す等、加算の要件を満たすこと。</t>
    <rPh sb="1" eb="3">
      <t>ジゼン</t>
    </rPh>
    <rPh sb="3" eb="5">
      <t>メンダン</t>
    </rPh>
    <rPh sb="6" eb="7">
      <t>オコナ</t>
    </rPh>
    <rPh sb="11" eb="13">
      <t>ショカイ</t>
    </rPh>
    <rPh sb="14" eb="16">
      <t>リヨウ</t>
    </rPh>
    <rPh sb="16" eb="18">
      <t>チョクゴ</t>
    </rPh>
    <rPh sb="19" eb="21">
      <t>ジゴ</t>
    </rPh>
    <rPh sb="21" eb="23">
      <t>メンダン</t>
    </rPh>
    <rPh sb="24" eb="25">
      <t>オコナ</t>
    </rPh>
    <rPh sb="27" eb="29">
      <t>バアイ</t>
    </rPh>
    <rPh sb="30" eb="34">
      <t>ジゴメンダン</t>
    </rPh>
    <rPh sb="35" eb="38">
      <t>ジッシビ</t>
    </rPh>
    <rPh sb="43" eb="45">
      <t>キニュウ</t>
    </rPh>
    <rPh sb="47" eb="50">
      <t>トウガイビ</t>
    </rPh>
    <rPh sb="51" eb="54">
      <t>ビコウラン</t>
    </rPh>
    <rPh sb="55" eb="62">
      <t>ジゼンメンダンジッシビ</t>
    </rPh>
    <rPh sb="63" eb="65">
      <t>キサイ</t>
    </rPh>
    <rPh sb="72" eb="74">
      <t>カサン</t>
    </rPh>
    <rPh sb="75" eb="77">
      <t>タイショウ</t>
    </rPh>
    <rPh sb="80" eb="82">
      <t>バアイ</t>
    </rPh>
    <rPh sb="83" eb="87">
      <t>メンダンキロク</t>
    </rPh>
    <rPh sb="88" eb="89">
      <t>ノコ</t>
    </rPh>
    <rPh sb="90" eb="91">
      <t>ナド</t>
    </rPh>
    <rPh sb="92" eb="94">
      <t>カサン</t>
    </rPh>
    <rPh sb="95" eb="97">
      <t>ヨウケン</t>
    </rPh>
    <rPh sb="98" eb="99">
      <t>ミ</t>
    </rPh>
    <phoneticPr fontId="1"/>
  </si>
  <si>
    <t>　面談を行った場合、実施日に「〇」を記入してください。加算の対象とする場合、面談記録を残す等、加算要件を満たすこと。</t>
    <rPh sb="27" eb="29">
      <t>カサン</t>
    </rPh>
    <rPh sb="30" eb="32">
      <t>タイショウ</t>
    </rPh>
    <rPh sb="35" eb="37">
      <t>バアイ</t>
    </rPh>
    <phoneticPr fontId="1"/>
  </si>
  <si>
    <t>保護者支援面談実施</t>
    <rPh sb="0" eb="3">
      <t>ホゴシャ</t>
    </rPh>
    <rPh sb="3" eb="5">
      <t>シエン</t>
    </rPh>
    <rPh sb="5" eb="7">
      <t>メンダン</t>
    </rPh>
    <rPh sb="7" eb="9">
      <t>ジッシ</t>
    </rPh>
    <phoneticPr fontId="1"/>
  </si>
  <si>
    <t>（事前）10：00～10：30</t>
    <rPh sb="1" eb="3">
      <t>ジゼン</t>
    </rPh>
    <phoneticPr fontId="1"/>
  </si>
  <si>
    <t>中野　太郎</t>
    <rPh sb="0" eb="2">
      <t>ナカノ</t>
    </rPh>
    <rPh sb="3" eb="5">
      <t>タロウ</t>
    </rPh>
    <phoneticPr fontId="1"/>
  </si>
  <si>
    <t>２歳児クラス相当（３歳未満）</t>
  </si>
  <si>
    <t>生活困窮家庭等
負担軽減加算</t>
    <rPh sb="0" eb="2">
      <t>セイカツ</t>
    </rPh>
    <rPh sb="2" eb="4">
      <t>コンキュウ</t>
    </rPh>
    <rPh sb="4" eb="6">
      <t>カテイ</t>
    </rPh>
    <rPh sb="6" eb="7">
      <t>トウ</t>
    </rPh>
    <rPh sb="8" eb="10">
      <t>フタン</t>
    </rPh>
    <rPh sb="10" eb="12">
      <t>ケイゲン</t>
    </rPh>
    <rPh sb="12" eb="14">
      <t>カサン</t>
    </rPh>
    <phoneticPr fontId="1"/>
  </si>
  <si>
    <t>１時間当たりの利用料</t>
    <rPh sb="1" eb="4">
      <t>ジカンア</t>
    </rPh>
    <rPh sb="7" eb="10">
      <t>リヨウリョウ</t>
    </rPh>
    <phoneticPr fontId="1"/>
  </si>
  <si>
    <t>円</t>
    <rPh sb="0" eb="1">
      <t>エン</t>
    </rPh>
    <phoneticPr fontId="1"/>
  </si>
  <si>
    <t>減額を行った額</t>
    <rPh sb="0" eb="2">
      <t>ゲンガク</t>
    </rPh>
    <rPh sb="3" eb="4">
      <t>オコナ</t>
    </rPh>
    <rPh sb="6" eb="7">
      <t>ガク</t>
    </rPh>
    <phoneticPr fontId="1"/>
  </si>
  <si>
    <t>生活保護世帯</t>
    <rPh sb="0" eb="6">
      <t>セイカツホゴセタイ</t>
    </rPh>
    <phoneticPr fontId="1"/>
  </si>
  <si>
    <t>要支援家庭</t>
    <rPh sb="0" eb="5">
      <t>ヨウシエンカテイ</t>
    </rPh>
    <phoneticPr fontId="1"/>
  </si>
  <si>
    <t>低所得世帯
非課税世帯</t>
    <rPh sb="0" eb="5">
      <t>テイショトクセタイ</t>
    </rPh>
    <rPh sb="6" eb="11">
      <t>ヒカゼイセタイ</t>
    </rPh>
    <phoneticPr fontId="1"/>
  </si>
  <si>
    <t>無し</t>
  </si>
  <si>
    <t>減額を行う額</t>
    <rPh sb="0" eb="2">
      <t>ゲンガク</t>
    </rPh>
    <rPh sb="3" eb="4">
      <t>オコナ</t>
    </rPh>
    <rPh sb="5" eb="6">
      <t>ガク</t>
    </rPh>
    <phoneticPr fontId="1"/>
  </si>
  <si>
    <t>０．該当なし</t>
  </si>
  <si>
    <t/>
  </si>
  <si>
    <t>（事前）4月1日10：00～10：30実施済
（事後）11：00～11：30</t>
    <rPh sb="1" eb="3">
      <t>ジゼン</t>
    </rPh>
    <rPh sb="5" eb="6">
      <t>ガツ</t>
    </rPh>
    <rPh sb="7" eb="8">
      <t>ニチ</t>
    </rPh>
    <rPh sb="19" eb="21">
      <t>ジッシ</t>
    </rPh>
    <rPh sb="21" eb="22">
      <t>スミ</t>
    </rPh>
    <rPh sb="24" eb="26">
      <t>ジゴ</t>
    </rPh>
    <phoneticPr fontId="1"/>
  </si>
  <si>
    <t>面談記録シート</t>
    <rPh sb="0" eb="2">
      <t>メンダン</t>
    </rPh>
    <rPh sb="2" eb="4">
      <t>キロク</t>
    </rPh>
    <phoneticPr fontId="1"/>
  </si>
  <si>
    <t>児童氏名</t>
    <rPh sb="0" eb="4">
      <t>ジドウシメイ</t>
    </rPh>
    <phoneticPr fontId="1"/>
  </si>
  <si>
    <t>面談実施日時</t>
    <rPh sb="0" eb="2">
      <t>メンダン</t>
    </rPh>
    <rPh sb="2" eb="4">
      <t>ジッシ</t>
    </rPh>
    <rPh sb="4" eb="6">
      <t>ニチジ</t>
    </rPh>
    <phoneticPr fontId="1"/>
  </si>
  <si>
    <t>区分</t>
    <rPh sb="0" eb="2">
      <t>クブン</t>
    </rPh>
    <phoneticPr fontId="1"/>
  </si>
  <si>
    <t>内容</t>
    <rPh sb="0" eb="2">
      <t>ナイヨウ</t>
    </rPh>
    <phoneticPr fontId="1"/>
  </si>
  <si>
    <t>初回面談（事前）</t>
    <rPh sb="0" eb="4">
      <t>ショカイメンダン</t>
    </rPh>
    <rPh sb="5" eb="7">
      <t>ジゼン</t>
    </rPh>
    <phoneticPr fontId="1"/>
  </si>
  <si>
    <t>初回面談（事後）</t>
    <rPh sb="0" eb="4">
      <t>ショカイメンダン</t>
    </rPh>
    <rPh sb="5" eb="7">
      <t>ジゴ</t>
    </rPh>
    <phoneticPr fontId="1"/>
  </si>
  <si>
    <t>保護者支援面談</t>
    <rPh sb="0" eb="3">
      <t>ホゴシャ</t>
    </rPh>
    <rPh sb="3" eb="7">
      <t>シエンメンダン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</si>
</sst>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 &quot;円&quot;"/>
    <numFmt numFmtId="177" formatCode="[$-F800]dddd\,\ mmmm\ dd\,\ yyyy"/>
    <numFmt numFmtId="178" formatCode="h:mm;@"/>
  </numFmts>
  <fonts count="19" x14ac:knownFonts="1">
    <font>
      <sz val="11"/>
      <color theme="1"/>
      <name val="游ゴシック"/>
      <family val="2"/>
      <charset val="128"/>
      <scheme val="minor"/>
    </font>
    <font>
      <sz val="6"/>
      <name val="游ゴシック"/>
      <family val="2"/>
      <charset val="128"/>
      <scheme val="minor"/>
    </font>
    <font>
      <sz val="11"/>
      <color theme="1"/>
      <name val="BIZ UD明朝 Medium"/>
      <family val="1"/>
      <charset val="128"/>
    </font>
    <font>
      <sz val="10"/>
      <color theme="1"/>
      <name val="BIZ UD明朝 Medium"/>
      <family val="1"/>
      <charset val="128"/>
    </font>
    <font>
      <sz val="11"/>
      <color rgb="FFFF0000"/>
      <name val="BIZ UD明朝 Medium"/>
      <family val="1"/>
      <charset val="128"/>
    </font>
    <font>
      <sz val="10"/>
      <color rgb="FFFF0000"/>
      <name val="BIZ UD明朝 Medium"/>
      <family val="1"/>
      <charset val="128"/>
    </font>
    <font>
      <sz val="9"/>
      <color theme="1"/>
      <name val="BIZ UD明朝 Medium"/>
      <family val="1"/>
      <charset val="128"/>
    </font>
    <font>
      <sz val="11"/>
      <color theme="1"/>
      <name val="BIZ UDゴシック"/>
      <family val="3"/>
      <charset val="128"/>
    </font>
    <font>
      <sz val="12"/>
      <color theme="1"/>
      <name val="BIZ UDゴシック"/>
      <family val="3"/>
      <charset val="128"/>
    </font>
    <font>
      <b/>
      <sz val="9"/>
      <color indexed="81"/>
      <name val="BIZ UDゴシック"/>
      <family val="3"/>
      <charset val="128"/>
    </font>
    <font>
      <b/>
      <sz val="10"/>
      <color theme="5" tint="-0.249977111117893"/>
      <name val="Century"/>
      <family val="1"/>
    </font>
    <font>
      <b/>
      <sz val="10"/>
      <color indexed="81"/>
      <name val="BIZ UDゴシック"/>
      <family val="3"/>
      <charset val="128"/>
    </font>
    <font>
      <b/>
      <sz val="12"/>
      <color theme="1"/>
      <name val="BIZ UDゴシック"/>
      <family val="3"/>
      <charset val="128"/>
    </font>
    <font>
      <b/>
      <sz val="11"/>
      <color theme="1"/>
      <name val="BIZ UD明朝 Medium"/>
      <family val="1"/>
      <charset val="128"/>
    </font>
    <font>
      <b/>
      <sz val="11"/>
      <color theme="1"/>
      <name val="BIZ UDゴシック"/>
      <family val="3"/>
      <charset val="128"/>
    </font>
    <font>
      <sz val="10"/>
      <color rgb="FFFF0000"/>
      <name val="Century"/>
      <family val="1"/>
    </font>
    <font>
      <sz val="9"/>
      <color rgb="FFFF0000"/>
      <name val="BIZ UD明朝 Medium"/>
      <family val="1"/>
      <charset val="128"/>
    </font>
    <font>
      <b/>
      <sz val="12"/>
      <color rgb="FFFF0000"/>
      <name val="BIZ UDゴシック"/>
      <family val="3"/>
      <charset val="128"/>
    </font>
    <font>
      <b/>
      <sz val="11"/>
      <color theme="1"/>
      <name val="BIZ UDPゴシック"/>
      <family val="3"/>
      <charset val="128"/>
    </font>
  </fonts>
  <fills count="3">
    <fill>
      <patternFill patternType="none"/>
    </fill>
    <fill>
      <patternFill patternType="gray125"/>
    </fill>
    <fill>
      <patternFill patternType="solid">
        <fgColor theme="0" tint="-4.9989318521683403E-2"/>
        <bgColor indexed="64"/>
      </patternFill>
    </fill>
  </fills>
  <borders count="46">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dashed">
        <color indexed="64"/>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top style="thin">
        <color indexed="64"/>
      </top>
      <bottom style="dotted">
        <color indexed="64"/>
      </bottom>
      <diagonal/>
    </border>
    <border>
      <left/>
      <right style="thin">
        <color indexed="64"/>
      </right>
      <top style="thin">
        <color indexed="64"/>
      </top>
      <bottom style="dotted">
        <color indexed="64"/>
      </bottom>
      <diagonal/>
    </border>
    <border>
      <left/>
      <right/>
      <top style="thin">
        <color indexed="64"/>
      </top>
      <bottom style="dotted">
        <color indexed="64"/>
      </bottom>
      <diagonal/>
    </border>
    <border>
      <left style="thin">
        <color indexed="64"/>
      </left>
      <right/>
      <top style="dotted">
        <color indexed="64"/>
      </top>
      <bottom style="dotted">
        <color indexed="64"/>
      </bottom>
      <diagonal/>
    </border>
    <border>
      <left/>
      <right style="thin">
        <color indexed="64"/>
      </right>
      <top style="dotted">
        <color indexed="64"/>
      </top>
      <bottom style="dotted">
        <color indexed="64"/>
      </bottom>
      <diagonal/>
    </border>
    <border>
      <left/>
      <right/>
      <top style="dotted">
        <color indexed="64"/>
      </top>
      <bottom style="dotted">
        <color indexed="64"/>
      </bottom>
      <diagonal/>
    </border>
    <border>
      <left style="thin">
        <color indexed="64"/>
      </left>
      <right/>
      <top style="dotted">
        <color indexed="64"/>
      </top>
      <bottom style="thin">
        <color indexed="64"/>
      </bottom>
      <diagonal/>
    </border>
    <border>
      <left/>
      <right style="thin">
        <color indexed="64"/>
      </right>
      <top style="dotted">
        <color indexed="64"/>
      </top>
      <bottom style="thin">
        <color indexed="64"/>
      </bottom>
      <diagonal/>
    </border>
    <border>
      <left/>
      <right/>
      <top style="dotted">
        <color indexed="64"/>
      </top>
      <bottom style="thin">
        <color indexed="64"/>
      </bottom>
      <diagonal/>
    </border>
    <border>
      <left/>
      <right/>
      <top/>
      <bottom style="dotted">
        <color auto="1"/>
      </bottom>
      <diagonal/>
    </border>
    <border>
      <left/>
      <right/>
      <top style="dotted">
        <color indexed="64"/>
      </top>
      <bottom/>
      <diagonal/>
    </border>
    <border>
      <left/>
      <right style="thin">
        <color indexed="64"/>
      </right>
      <top style="dotted">
        <color indexed="64"/>
      </top>
      <bottom/>
      <diagonal/>
    </border>
    <border>
      <left style="thin">
        <color indexed="64"/>
      </left>
      <right style="thin">
        <color indexed="64"/>
      </right>
      <top style="dashed">
        <color indexed="64"/>
      </top>
      <bottom/>
      <diagonal/>
    </border>
    <border>
      <left style="thin">
        <color indexed="64"/>
      </left>
      <right/>
      <top style="dashed">
        <color indexed="64"/>
      </top>
      <bottom/>
      <diagonal/>
    </border>
    <border>
      <left style="dashed">
        <color indexed="64"/>
      </left>
      <right style="thin">
        <color indexed="64"/>
      </right>
      <top style="dashed">
        <color indexed="64"/>
      </top>
      <bottom style="dashed">
        <color indexed="64"/>
      </bottom>
      <diagonal/>
    </border>
    <border>
      <left style="thin">
        <color indexed="64"/>
      </left>
      <right style="dashed">
        <color indexed="64"/>
      </right>
      <top style="dashed">
        <color indexed="64"/>
      </top>
      <bottom style="dashed">
        <color indexed="64"/>
      </bottom>
      <diagonal/>
    </border>
    <border>
      <left style="dashed">
        <color indexed="64"/>
      </left>
      <right/>
      <top style="dashed">
        <color indexed="64"/>
      </top>
      <bottom style="dashed">
        <color indexed="64"/>
      </bottom>
      <diagonal/>
    </border>
  </borders>
  <cellStyleXfs count="1">
    <xf numFmtId="0" fontId="0" fillId="0" borderId="0">
      <alignment vertical="center"/>
    </xf>
  </cellStyleXfs>
  <cellXfs count="252">
    <xf numFmtId="0" fontId="0" fillId="0" borderId="0" xfId="0">
      <alignment vertical="center"/>
    </xf>
    <xf numFmtId="0" fontId="2" fillId="0" borderId="0" xfId="0" applyFont="1" applyAlignment="1">
      <alignment horizontal="center" vertical="center"/>
    </xf>
    <xf numFmtId="0" fontId="2" fillId="0" borderId="0" xfId="0" applyFont="1">
      <alignment vertical="center"/>
    </xf>
    <xf numFmtId="0" fontId="2" fillId="0" borderId="1" xfId="0" applyFont="1" applyBorder="1">
      <alignment vertical="center"/>
    </xf>
    <xf numFmtId="0" fontId="2" fillId="0" borderId="4" xfId="0" applyFont="1" applyBorder="1">
      <alignment vertical="center"/>
    </xf>
    <xf numFmtId="0" fontId="2" fillId="0" borderId="5" xfId="0" applyFont="1" applyBorder="1">
      <alignment vertical="center"/>
    </xf>
    <xf numFmtId="0" fontId="2" fillId="0" borderId="3" xfId="0" applyFont="1" applyBorder="1">
      <alignment vertical="center"/>
    </xf>
    <xf numFmtId="0" fontId="2" fillId="0" borderId="21" xfId="0" applyFont="1" applyBorder="1">
      <alignment vertical="center"/>
    </xf>
    <xf numFmtId="0" fontId="2" fillId="0" borderId="0" xfId="0" applyFont="1" applyAlignment="1" applyProtection="1">
      <alignment horizontal="center" vertical="center"/>
      <protection locked="0"/>
    </xf>
    <xf numFmtId="0" fontId="2" fillId="0" borderId="1" xfId="0" applyFont="1" applyBorder="1" applyProtection="1">
      <alignment vertical="center"/>
      <protection locked="0"/>
    </xf>
    <xf numFmtId="0" fontId="2" fillId="0" borderId="4" xfId="0" applyFont="1" applyBorder="1" applyProtection="1">
      <alignment vertical="center"/>
      <protection locked="0"/>
    </xf>
    <xf numFmtId="0" fontId="2" fillId="0" borderId="0" xfId="0" applyFont="1" applyProtection="1">
      <alignment vertical="center"/>
      <protection locked="0"/>
    </xf>
    <xf numFmtId="0" fontId="3" fillId="0" borderId="0" xfId="0" applyFont="1" applyProtection="1">
      <alignment vertical="center"/>
      <protection locked="0"/>
    </xf>
    <xf numFmtId="0" fontId="3" fillId="0" borderId="0" xfId="0" applyFont="1" applyAlignment="1" applyProtection="1">
      <alignment horizontal="center" vertical="center"/>
      <protection locked="0"/>
    </xf>
    <xf numFmtId="0" fontId="3" fillId="2" borderId="26" xfId="0" applyFont="1" applyFill="1" applyBorder="1" applyAlignment="1">
      <alignment horizontal="center" vertical="center"/>
    </xf>
    <xf numFmtId="0" fontId="3" fillId="0" borderId="20" xfId="0" applyFont="1" applyBorder="1">
      <alignment vertical="center"/>
    </xf>
    <xf numFmtId="0" fontId="3" fillId="0" borderId="21" xfId="0" applyFont="1" applyBorder="1">
      <alignment vertical="center"/>
    </xf>
    <xf numFmtId="0" fontId="3" fillId="0" borderId="14" xfId="0" applyFont="1" applyBorder="1">
      <alignment vertical="center"/>
    </xf>
    <xf numFmtId="0" fontId="3" fillId="0" borderId="15" xfId="0" applyFont="1" applyBorder="1">
      <alignment vertical="center"/>
    </xf>
    <xf numFmtId="0" fontId="3" fillId="0" borderId="23" xfId="0" applyFont="1" applyBorder="1">
      <alignment vertical="center"/>
    </xf>
    <xf numFmtId="0" fontId="3" fillId="0" borderId="24" xfId="0" applyFont="1" applyBorder="1">
      <alignment vertical="center"/>
    </xf>
    <xf numFmtId="0" fontId="3" fillId="0" borderId="22" xfId="0" applyFont="1" applyBorder="1">
      <alignment vertical="center"/>
    </xf>
    <xf numFmtId="0" fontId="3" fillId="0" borderId="16" xfId="0" applyFont="1" applyBorder="1">
      <alignment vertical="center"/>
    </xf>
    <xf numFmtId="0" fontId="3" fillId="0" borderId="25" xfId="0" applyFont="1" applyBorder="1">
      <alignment vertical="center"/>
    </xf>
    <xf numFmtId="0" fontId="3" fillId="0" borderId="27" xfId="0" applyFont="1" applyBorder="1" applyAlignment="1">
      <alignment horizontal="center" vertical="center"/>
    </xf>
    <xf numFmtId="0" fontId="3" fillId="0" borderId="13" xfId="0" applyFont="1" applyBorder="1" applyAlignment="1">
      <alignment horizontal="center" vertical="center"/>
    </xf>
    <xf numFmtId="0" fontId="3" fillId="0" borderId="28" xfId="0" applyFont="1" applyBorder="1" applyAlignment="1">
      <alignment horizontal="center" vertical="center"/>
    </xf>
    <xf numFmtId="0" fontId="3" fillId="0" borderId="4" xfId="0" applyFont="1" applyBorder="1">
      <alignment vertical="center"/>
    </xf>
    <xf numFmtId="0" fontId="3" fillId="0" borderId="5" xfId="0" applyFont="1" applyBorder="1">
      <alignment vertical="center"/>
    </xf>
    <xf numFmtId="0" fontId="3" fillId="0" borderId="0" xfId="0" applyFont="1" applyAlignment="1">
      <alignment horizontal="center" vertical="center"/>
    </xf>
    <xf numFmtId="0" fontId="5" fillId="0" borderId="0" xfId="0" applyFont="1">
      <alignment vertical="center"/>
    </xf>
    <xf numFmtId="0" fontId="4" fillId="0" borderId="0" xfId="0" applyFont="1">
      <alignment vertical="center"/>
    </xf>
    <xf numFmtId="0" fontId="3" fillId="0" borderId="0" xfId="0" applyFont="1">
      <alignment vertical="center"/>
    </xf>
    <xf numFmtId="0" fontId="7" fillId="0" borderId="0" xfId="0" applyFont="1">
      <alignment vertical="center"/>
    </xf>
    <xf numFmtId="0" fontId="2" fillId="0" borderId="31" xfId="0" applyFont="1" applyBorder="1">
      <alignment vertical="center"/>
    </xf>
    <xf numFmtId="0" fontId="2" fillId="0" borderId="31" xfId="0" applyFont="1" applyBorder="1" applyProtection="1">
      <alignment vertical="center"/>
      <protection locked="0"/>
    </xf>
    <xf numFmtId="0" fontId="2" fillId="0" borderId="34" xfId="0" applyFont="1" applyBorder="1">
      <alignment vertical="center"/>
    </xf>
    <xf numFmtId="0" fontId="2" fillId="0" borderId="34" xfId="0" applyFont="1" applyBorder="1" applyProtection="1">
      <alignment vertical="center"/>
      <protection locked="0"/>
    </xf>
    <xf numFmtId="0" fontId="2" fillId="0" borderId="37" xfId="0" applyFont="1" applyBorder="1">
      <alignment vertical="center"/>
    </xf>
    <xf numFmtId="0" fontId="2" fillId="0" borderId="30" xfId="0" applyFont="1" applyBorder="1">
      <alignment vertical="center"/>
    </xf>
    <xf numFmtId="0" fontId="2" fillId="0" borderId="33" xfId="0" applyFont="1" applyBorder="1">
      <alignment vertical="center"/>
    </xf>
    <xf numFmtId="0" fontId="2" fillId="0" borderId="36" xfId="0" applyFont="1" applyBorder="1">
      <alignment vertical="center"/>
    </xf>
    <xf numFmtId="0" fontId="3" fillId="0" borderId="1" xfId="0" applyFont="1" applyBorder="1">
      <alignment vertical="center"/>
    </xf>
    <xf numFmtId="0" fontId="3" fillId="0" borderId="19" xfId="0" applyFont="1" applyBorder="1">
      <alignment vertical="center"/>
    </xf>
    <xf numFmtId="0" fontId="3" fillId="2" borderId="7" xfId="0" applyFont="1" applyFill="1" applyBorder="1" applyAlignment="1">
      <alignment horizontal="center" vertical="center"/>
    </xf>
    <xf numFmtId="0" fontId="3" fillId="0" borderId="12" xfId="0" applyFont="1" applyBorder="1">
      <alignment vertical="center"/>
    </xf>
    <xf numFmtId="0" fontId="2" fillId="0" borderId="38" xfId="0" applyFont="1" applyBorder="1">
      <alignment vertical="center"/>
    </xf>
    <xf numFmtId="0" fontId="2" fillId="0" borderId="39" xfId="0" applyFont="1" applyBorder="1" applyProtection="1">
      <alignment vertical="center"/>
      <protection locked="0"/>
    </xf>
    <xf numFmtId="0" fontId="8" fillId="0" borderId="0" xfId="0" applyFont="1">
      <alignment vertical="center"/>
    </xf>
    <xf numFmtId="0" fontId="3" fillId="2" borderId="1" xfId="0" applyFont="1" applyFill="1" applyBorder="1" applyAlignment="1">
      <alignment horizontal="center" vertical="center"/>
    </xf>
    <xf numFmtId="176" fontId="2" fillId="0" borderId="31" xfId="0" applyNumberFormat="1" applyFont="1" applyBorder="1" applyProtection="1">
      <alignment vertical="center"/>
      <protection locked="0"/>
    </xf>
    <xf numFmtId="0" fontId="3" fillId="0" borderId="0" xfId="0" applyFont="1" applyAlignment="1">
      <alignment horizontal="right" vertical="center"/>
    </xf>
    <xf numFmtId="0" fontId="3" fillId="0" borderId="0" xfId="0" applyFont="1" applyAlignment="1">
      <alignment horizontal="left" vertical="center"/>
    </xf>
    <xf numFmtId="0" fontId="10" fillId="0" borderId="0" xfId="0" applyFont="1" applyAlignment="1" applyProtection="1">
      <alignment horizontal="center" vertical="center"/>
      <protection locked="0"/>
    </xf>
    <xf numFmtId="0" fontId="12" fillId="0" borderId="0" xfId="0" applyFont="1" applyProtection="1">
      <alignment vertical="center"/>
      <protection locked="0"/>
    </xf>
    <xf numFmtId="0" fontId="12" fillId="0" borderId="0" xfId="0" applyFont="1" applyAlignment="1" applyProtection="1">
      <alignment horizontal="center" vertical="center"/>
      <protection locked="0"/>
    </xf>
    <xf numFmtId="0" fontId="2" fillId="0" borderId="39" xfId="0" applyFont="1" applyBorder="1">
      <alignment vertical="center"/>
    </xf>
    <xf numFmtId="0" fontId="2" fillId="0" borderId="40" xfId="0" applyFont="1" applyBorder="1">
      <alignment vertical="center"/>
    </xf>
    <xf numFmtId="176" fontId="3" fillId="0" borderId="4" xfId="0" applyNumberFormat="1" applyFont="1" applyBorder="1">
      <alignment vertical="center"/>
    </xf>
    <xf numFmtId="176" fontId="3" fillId="0" borderId="5" xfId="0" applyNumberFormat="1" applyFont="1" applyBorder="1">
      <alignment vertical="center"/>
    </xf>
    <xf numFmtId="176" fontId="3" fillId="0" borderId="31" xfId="0" applyNumberFormat="1" applyFont="1" applyBorder="1">
      <alignment vertical="center"/>
    </xf>
    <xf numFmtId="176" fontId="3" fillId="0" borderId="30" xfId="0" applyNumberFormat="1" applyFont="1" applyBorder="1">
      <alignment vertical="center"/>
    </xf>
    <xf numFmtId="0" fontId="13" fillId="0" borderId="0" xfId="0" applyFont="1" applyAlignment="1">
      <alignment horizontal="center" vertical="center"/>
    </xf>
    <xf numFmtId="0" fontId="2" fillId="0" borderId="37" xfId="0" applyFont="1" applyBorder="1" applyAlignment="1">
      <alignment horizontal="right" vertical="center"/>
    </xf>
    <xf numFmtId="0" fontId="2" fillId="0" borderId="34" xfId="0" applyFont="1" applyBorder="1" applyAlignment="1">
      <alignment horizontal="right" vertical="center"/>
    </xf>
    <xf numFmtId="0" fontId="2" fillId="0" borderId="31" xfId="0" applyFont="1" applyBorder="1" applyAlignment="1">
      <alignment horizontal="right" vertical="center"/>
    </xf>
    <xf numFmtId="0" fontId="5" fillId="0" borderId="0" xfId="0" applyFont="1" applyAlignment="1" applyProtection="1">
      <alignment horizontal="center" vertical="center"/>
      <protection locked="0"/>
    </xf>
    <xf numFmtId="0" fontId="5" fillId="0" borderId="0" xfId="0" applyFont="1" applyProtection="1">
      <alignment vertical="center"/>
      <protection locked="0"/>
    </xf>
    <xf numFmtId="0" fontId="4" fillId="0" borderId="4" xfId="0" applyFont="1" applyBorder="1" applyProtection="1">
      <alignment vertical="center"/>
      <protection locked="0"/>
    </xf>
    <xf numFmtId="0" fontId="4" fillId="0" borderId="1" xfId="0" applyFont="1" applyBorder="1" applyProtection="1">
      <alignment vertical="center"/>
      <protection locked="0"/>
    </xf>
    <xf numFmtId="0" fontId="17" fillId="0" borderId="0" xfId="0" applyFont="1" applyProtection="1">
      <alignment vertical="center"/>
      <protection locked="0"/>
    </xf>
    <xf numFmtId="0" fontId="17" fillId="0" borderId="0" xfId="0" applyFont="1" applyAlignment="1" applyProtection="1">
      <alignment horizontal="center" vertical="center"/>
      <protection locked="0"/>
    </xf>
    <xf numFmtId="0" fontId="4" fillId="0" borderId="39" xfId="0" applyFont="1" applyBorder="1" applyProtection="1">
      <alignment vertical="center"/>
      <protection locked="0"/>
    </xf>
    <xf numFmtId="176" fontId="2" fillId="0" borderId="31" xfId="0" applyNumberFormat="1" applyFont="1" applyBorder="1" applyAlignment="1">
      <alignment horizontal="left" vertical="center" shrinkToFit="1"/>
    </xf>
    <xf numFmtId="176" fontId="2" fillId="0" borderId="37" xfId="0" applyNumberFormat="1" applyFont="1" applyBorder="1" applyAlignment="1">
      <alignment horizontal="left" vertical="center" shrinkToFit="1"/>
    </xf>
    <xf numFmtId="0" fontId="2" fillId="0" borderId="16" xfId="0" applyFont="1" applyBorder="1">
      <alignment vertical="center"/>
    </xf>
    <xf numFmtId="0" fontId="2" fillId="0" borderId="0" xfId="0" applyFont="1" applyAlignment="1">
      <alignment horizontal="left" vertical="center" indent="1"/>
    </xf>
    <xf numFmtId="0" fontId="2" fillId="0" borderId="0" xfId="0" applyFont="1" applyAlignment="1">
      <alignment horizontal="left" vertical="top" wrapText="1" indent="1"/>
    </xf>
    <xf numFmtId="0" fontId="2" fillId="2" borderId="26" xfId="0" applyFont="1" applyFill="1" applyBorder="1" applyAlignment="1">
      <alignment horizontal="center" vertical="center"/>
    </xf>
    <xf numFmtId="0" fontId="2" fillId="2" borderId="41" xfId="0" applyFont="1" applyFill="1" applyBorder="1" applyAlignment="1">
      <alignment horizontal="center" vertical="center"/>
    </xf>
    <xf numFmtId="0" fontId="2" fillId="2" borderId="28" xfId="0" applyFont="1" applyFill="1" applyBorder="1" applyAlignment="1">
      <alignment horizontal="center" vertical="center"/>
    </xf>
    <xf numFmtId="0" fontId="2" fillId="0" borderId="44" xfId="0" applyFont="1" applyBorder="1" applyAlignment="1">
      <alignment horizontal="center" vertical="center"/>
    </xf>
    <xf numFmtId="0" fontId="2" fillId="0" borderId="45" xfId="0" applyFont="1" applyBorder="1" applyAlignment="1">
      <alignment horizontal="center" vertical="center"/>
    </xf>
    <xf numFmtId="178" fontId="4" fillId="0" borderId="43" xfId="0" applyNumberFormat="1" applyFont="1" applyBorder="1" applyProtection="1">
      <alignment vertical="center"/>
      <protection locked="0"/>
    </xf>
    <xf numFmtId="178" fontId="4" fillId="0" borderId="15" xfId="0" applyNumberFormat="1" applyFont="1" applyBorder="1" applyProtection="1">
      <alignment vertical="center"/>
      <protection locked="0"/>
    </xf>
    <xf numFmtId="0" fontId="3" fillId="0" borderId="14" xfId="0" applyFont="1" applyBorder="1" applyAlignment="1" applyProtection="1">
      <alignment horizontal="center" vertical="center"/>
      <protection locked="0"/>
    </xf>
    <xf numFmtId="0" fontId="3" fillId="0" borderId="16" xfId="0" applyFont="1" applyBorder="1" applyAlignment="1" applyProtection="1">
      <alignment horizontal="center" vertical="center"/>
      <protection locked="0"/>
    </xf>
    <xf numFmtId="20" fontId="5" fillId="0" borderId="14" xfId="0" applyNumberFormat="1" applyFont="1" applyBorder="1" applyAlignment="1" applyProtection="1">
      <alignment horizontal="center" vertical="center"/>
      <protection locked="0"/>
    </xf>
    <xf numFmtId="20" fontId="5" fillId="0" borderId="15" xfId="0" applyNumberFormat="1" applyFont="1" applyBorder="1" applyAlignment="1" applyProtection="1">
      <alignment horizontal="center" vertical="center"/>
      <protection locked="0"/>
    </xf>
    <xf numFmtId="0" fontId="3" fillId="0" borderId="17" xfId="0" applyFont="1" applyBorder="1" applyAlignment="1">
      <alignment horizontal="center" vertical="center"/>
    </xf>
    <xf numFmtId="0" fontId="3" fillId="0" borderId="18" xfId="0" applyFont="1" applyBorder="1" applyAlignment="1">
      <alignment horizontal="center" vertical="center"/>
    </xf>
    <xf numFmtId="0" fontId="3" fillId="0" borderId="6" xfId="0" applyFont="1" applyBorder="1" applyProtection="1">
      <alignment vertical="center"/>
      <protection locked="0"/>
    </xf>
    <xf numFmtId="0" fontId="3" fillId="0" borderId="7" xfId="0" applyFont="1" applyBorder="1" applyProtection="1">
      <alignment vertical="center"/>
      <protection locked="0"/>
    </xf>
    <xf numFmtId="0" fontId="3" fillId="0" borderId="8" xfId="0" applyFont="1" applyBorder="1" applyProtection="1">
      <alignment vertical="center"/>
      <protection locked="0"/>
    </xf>
    <xf numFmtId="0" fontId="3" fillId="0" borderId="9" xfId="0" applyFont="1" applyBorder="1" applyProtection="1">
      <alignment vertical="center"/>
      <protection locked="0"/>
    </xf>
    <xf numFmtId="0" fontId="3" fillId="0" borderId="0" xfId="0" applyFont="1" applyProtection="1">
      <alignment vertical="center"/>
      <protection locked="0"/>
    </xf>
    <xf numFmtId="0" fontId="3" fillId="0" borderId="10" xfId="0" applyFont="1" applyBorder="1" applyProtection="1">
      <alignment vertical="center"/>
      <protection locked="0"/>
    </xf>
    <xf numFmtId="0" fontId="3" fillId="0" borderId="11" xfId="0" applyFont="1" applyBorder="1" applyProtection="1">
      <alignment vertical="center"/>
      <protection locked="0"/>
    </xf>
    <xf numFmtId="0" fontId="3" fillId="0" borderId="1" xfId="0" applyFont="1" applyBorder="1" applyProtection="1">
      <alignment vertical="center"/>
      <protection locked="0"/>
    </xf>
    <xf numFmtId="0" fontId="3" fillId="0" borderId="12" xfId="0" applyFont="1" applyBorder="1" applyProtection="1">
      <alignment vertical="center"/>
      <protection locked="0"/>
    </xf>
    <xf numFmtId="0" fontId="14" fillId="0" borderId="0" xfId="0" applyFont="1" applyAlignment="1">
      <alignment horizontal="center" vertical="center"/>
    </xf>
    <xf numFmtId="0" fontId="3" fillId="0" borderId="0" xfId="0" applyFont="1" applyAlignment="1">
      <alignment horizontal="right" vertical="center"/>
    </xf>
    <xf numFmtId="0" fontId="5" fillId="0" borderId="0" xfId="0" applyFont="1" applyAlignment="1" applyProtection="1">
      <alignment horizontal="center" vertical="center"/>
      <protection locked="0"/>
    </xf>
    <xf numFmtId="0" fontId="6" fillId="2" borderId="3" xfId="0" applyFont="1" applyFill="1" applyBorder="1" applyAlignment="1">
      <alignment horizontal="center" vertical="center" shrinkToFit="1"/>
    </xf>
    <xf numFmtId="0" fontId="6" fillId="2" borderId="4" xfId="0" applyFont="1" applyFill="1" applyBorder="1" applyAlignment="1">
      <alignment horizontal="center" vertical="center" shrinkToFit="1"/>
    </xf>
    <xf numFmtId="0" fontId="3" fillId="0" borderId="4" xfId="0" applyFont="1" applyBorder="1" applyAlignment="1">
      <alignment horizontal="left" vertical="center"/>
    </xf>
    <xf numFmtId="0" fontId="3" fillId="0" borderId="20" xfId="0" applyFont="1" applyBorder="1" applyAlignment="1" applyProtection="1">
      <alignment horizontal="center" vertical="center"/>
      <protection locked="0"/>
    </xf>
    <xf numFmtId="0" fontId="3" fillId="0" borderId="22" xfId="0" applyFont="1" applyBorder="1" applyAlignment="1" applyProtection="1">
      <alignment horizontal="center" vertical="center"/>
      <protection locked="0"/>
    </xf>
    <xf numFmtId="20" fontId="3" fillId="0" borderId="20" xfId="0" applyNumberFormat="1" applyFont="1" applyBorder="1" applyAlignment="1" applyProtection="1">
      <alignment horizontal="center" vertical="center"/>
      <protection locked="0"/>
    </xf>
    <xf numFmtId="20" fontId="3" fillId="0" borderId="21" xfId="0" applyNumberFormat="1" applyFont="1" applyBorder="1" applyAlignment="1" applyProtection="1">
      <alignment horizontal="center" vertical="center"/>
      <protection locked="0"/>
    </xf>
    <xf numFmtId="0" fontId="3" fillId="0" borderId="0" xfId="0" applyFont="1" applyAlignment="1" applyProtection="1">
      <alignment horizontal="center" vertical="center"/>
      <protection locked="0"/>
    </xf>
    <xf numFmtId="0" fontId="3" fillId="0" borderId="1" xfId="0" applyFont="1" applyBorder="1" applyAlignment="1">
      <alignment horizontal="left" vertical="center"/>
    </xf>
    <xf numFmtId="0" fontId="5" fillId="0" borderId="1" xfId="0" applyFont="1" applyBorder="1" applyAlignment="1" applyProtection="1">
      <alignment horizontal="center" vertical="center"/>
      <protection locked="0"/>
    </xf>
    <xf numFmtId="0" fontId="3" fillId="0" borderId="1" xfId="0" applyFont="1" applyBorder="1" applyAlignment="1">
      <alignment horizontal="right" vertical="center"/>
    </xf>
    <xf numFmtId="0" fontId="3" fillId="0" borderId="0" xfId="0" applyFont="1" applyAlignment="1">
      <alignment horizontal="center" vertical="center"/>
    </xf>
    <xf numFmtId="0" fontId="15" fillId="0" borderId="1" xfId="0" applyFont="1" applyBorder="1" applyAlignment="1">
      <alignment horizontal="center" vertical="center"/>
    </xf>
    <xf numFmtId="0" fontId="3" fillId="2" borderId="26" xfId="0" applyFont="1" applyFill="1" applyBorder="1" applyAlignment="1">
      <alignment horizontal="center" vertical="center" wrapText="1"/>
    </xf>
    <xf numFmtId="0" fontId="16" fillId="0" borderId="20" xfId="0" applyFont="1" applyBorder="1" applyAlignment="1" applyProtection="1">
      <alignment horizontal="left" vertical="center"/>
      <protection locked="0"/>
    </xf>
    <xf numFmtId="0" fontId="16" fillId="0" borderId="21" xfId="0" applyFont="1" applyBorder="1" applyAlignment="1" applyProtection="1">
      <alignment horizontal="left" vertical="center"/>
      <protection locked="0"/>
    </xf>
    <xf numFmtId="0" fontId="16" fillId="0" borderId="22" xfId="0" applyFont="1" applyBorder="1" applyAlignment="1" applyProtection="1">
      <alignment horizontal="left" vertical="center"/>
      <protection locked="0"/>
    </xf>
    <xf numFmtId="0" fontId="6" fillId="0" borderId="14" xfId="0" applyFont="1" applyBorder="1" applyAlignment="1" applyProtection="1">
      <alignment horizontal="left" vertical="center"/>
      <protection locked="0"/>
    </xf>
    <xf numFmtId="0" fontId="6" fillId="0" borderId="15" xfId="0" applyFont="1" applyBorder="1" applyAlignment="1" applyProtection="1">
      <alignment horizontal="left" vertical="center"/>
      <protection locked="0"/>
    </xf>
    <xf numFmtId="0" fontId="6" fillId="0" borderId="16" xfId="0" applyFont="1" applyBorder="1" applyAlignment="1" applyProtection="1">
      <alignment horizontal="left" vertical="center"/>
      <protection locked="0"/>
    </xf>
    <xf numFmtId="0" fontId="3" fillId="2" borderId="26" xfId="0" applyFont="1" applyFill="1" applyBorder="1" applyAlignment="1">
      <alignment horizontal="center" vertical="center"/>
    </xf>
    <xf numFmtId="0" fontId="3" fillId="2" borderId="3" xfId="0" applyFont="1" applyFill="1" applyBorder="1" applyAlignment="1">
      <alignment horizontal="center" vertical="center" wrapText="1"/>
    </xf>
    <xf numFmtId="0" fontId="3" fillId="2" borderId="5" xfId="0" applyFont="1" applyFill="1" applyBorder="1" applyAlignment="1">
      <alignment horizontal="center" vertical="center" wrapText="1"/>
    </xf>
    <xf numFmtId="0" fontId="3" fillId="2" borderId="3" xfId="0" applyFont="1" applyFill="1" applyBorder="1" applyAlignment="1">
      <alignment horizontal="center" vertical="center"/>
    </xf>
    <xf numFmtId="0" fontId="3" fillId="2" borderId="4" xfId="0" applyFont="1" applyFill="1" applyBorder="1" applyAlignment="1">
      <alignment horizontal="center" vertical="center"/>
    </xf>
    <xf numFmtId="0" fontId="3" fillId="2" borderId="5" xfId="0" applyFont="1" applyFill="1" applyBorder="1" applyAlignment="1">
      <alignment horizontal="center" vertical="center"/>
    </xf>
    <xf numFmtId="0" fontId="2" fillId="0" borderId="37" xfId="0" applyFont="1" applyBorder="1" applyAlignment="1">
      <alignment horizontal="center" vertical="center"/>
    </xf>
    <xf numFmtId="0" fontId="5" fillId="0" borderId="20" xfId="0" applyFont="1" applyBorder="1" applyAlignment="1" applyProtection="1">
      <alignment horizontal="center" vertical="center"/>
      <protection locked="0"/>
    </xf>
    <xf numFmtId="0" fontId="5" fillId="0" borderId="22" xfId="0" applyFont="1" applyBorder="1" applyAlignment="1" applyProtection="1">
      <alignment horizontal="center" vertical="center"/>
      <protection locked="0"/>
    </xf>
    <xf numFmtId="176" fontId="2" fillId="0" borderId="37" xfId="0" applyNumberFormat="1" applyFont="1" applyBorder="1" applyAlignment="1">
      <alignment horizontal="center" vertical="center" wrapText="1" shrinkToFit="1"/>
    </xf>
    <xf numFmtId="176" fontId="2" fillId="0" borderId="37" xfId="0" applyNumberFormat="1" applyFont="1" applyBorder="1" applyAlignment="1">
      <alignment horizontal="center" vertical="center" shrinkToFit="1"/>
    </xf>
    <xf numFmtId="0" fontId="4" fillId="0" borderId="37" xfId="0" applyFont="1" applyBorder="1" applyAlignment="1" applyProtection="1">
      <alignment horizontal="right" vertical="center" shrinkToFit="1"/>
      <protection locked="0"/>
    </xf>
    <xf numFmtId="0" fontId="2" fillId="0" borderId="2" xfId="0" applyFont="1" applyBorder="1" applyAlignment="1" applyProtection="1">
      <alignment horizontal="left" vertical="center" indent="1"/>
      <protection locked="0"/>
    </xf>
    <xf numFmtId="0" fontId="2" fillId="2" borderId="2" xfId="0" applyFont="1" applyFill="1" applyBorder="1" applyAlignment="1">
      <alignment horizontal="center" vertical="center"/>
    </xf>
    <xf numFmtId="0" fontId="2" fillId="0" borderId="4" xfId="0" applyFont="1" applyBorder="1">
      <alignment vertical="center"/>
    </xf>
    <xf numFmtId="0" fontId="2" fillId="2" borderId="2" xfId="0" applyFont="1" applyFill="1" applyBorder="1" applyAlignment="1">
      <alignment horizontal="center" vertical="center" shrinkToFit="1"/>
    </xf>
    <xf numFmtId="0" fontId="2" fillId="2" borderId="32" xfId="0" applyFont="1" applyFill="1" applyBorder="1">
      <alignment vertical="center"/>
    </xf>
    <xf numFmtId="0" fontId="2" fillId="2" borderId="34" xfId="0" applyFont="1" applyFill="1" applyBorder="1">
      <alignment vertical="center"/>
    </xf>
    <xf numFmtId="0" fontId="2" fillId="2" borderId="33" xfId="0" applyFont="1" applyFill="1" applyBorder="1">
      <alignment vertical="center"/>
    </xf>
    <xf numFmtId="0" fontId="2" fillId="2" borderId="35" xfId="0" applyFont="1" applyFill="1" applyBorder="1">
      <alignment vertical="center"/>
    </xf>
    <xf numFmtId="0" fontId="2" fillId="2" borderId="37" xfId="0" applyFont="1" applyFill="1" applyBorder="1">
      <alignment vertical="center"/>
    </xf>
    <xf numFmtId="0" fontId="2" fillId="2" borderId="36" xfId="0" applyFont="1" applyFill="1" applyBorder="1">
      <alignment vertical="center"/>
    </xf>
    <xf numFmtId="0" fontId="2" fillId="2" borderId="3" xfId="0" applyFont="1" applyFill="1" applyBorder="1" applyAlignment="1">
      <alignment horizontal="center" vertical="center"/>
    </xf>
    <xf numFmtId="0" fontId="2" fillId="2" borderId="4" xfId="0" applyFont="1" applyFill="1" applyBorder="1" applyAlignment="1">
      <alignment horizontal="center" vertical="center"/>
    </xf>
    <xf numFmtId="0" fontId="2" fillId="2" borderId="5" xfId="0" applyFont="1" applyFill="1" applyBorder="1" applyAlignment="1">
      <alignment horizontal="center" vertical="center"/>
    </xf>
    <xf numFmtId="0" fontId="2" fillId="0" borderId="3" xfId="0" applyFont="1" applyBorder="1" applyAlignment="1" applyProtection="1">
      <alignment horizontal="left" vertical="center" indent="1"/>
      <protection locked="0"/>
    </xf>
    <xf numFmtId="0" fontId="2" fillId="0" borderId="4" xfId="0" applyFont="1" applyBorder="1" applyAlignment="1" applyProtection="1">
      <alignment horizontal="left" vertical="center" indent="1"/>
      <protection locked="0"/>
    </xf>
    <xf numFmtId="0" fontId="2" fillId="0" borderId="5" xfId="0" applyFont="1" applyBorder="1" applyAlignment="1" applyProtection="1">
      <alignment horizontal="left" vertical="center" indent="1"/>
      <protection locked="0"/>
    </xf>
    <xf numFmtId="0" fontId="2" fillId="0" borderId="29" xfId="0" applyFont="1" applyBorder="1" applyAlignment="1">
      <alignment horizontal="center" vertical="center"/>
    </xf>
    <xf numFmtId="0" fontId="2" fillId="0" borderId="31" xfId="0" applyFont="1" applyBorder="1" applyAlignment="1">
      <alignment horizontal="center" vertical="center"/>
    </xf>
    <xf numFmtId="0" fontId="2" fillId="0" borderId="32" xfId="0" applyFont="1" applyBorder="1" applyAlignment="1">
      <alignment horizontal="center" vertical="center"/>
    </xf>
    <xf numFmtId="0" fontId="2" fillId="0" borderId="34" xfId="0" applyFont="1" applyBorder="1" applyAlignment="1">
      <alignment horizontal="center" vertical="center"/>
    </xf>
    <xf numFmtId="0" fontId="2" fillId="0" borderId="35" xfId="0" applyFont="1" applyBorder="1" applyAlignment="1">
      <alignment horizontal="center" vertical="center"/>
    </xf>
    <xf numFmtId="0" fontId="2" fillId="0" borderId="4" xfId="0" applyFont="1" applyBorder="1" applyAlignment="1">
      <alignment horizontal="left" vertical="center"/>
    </xf>
    <xf numFmtId="0" fontId="3" fillId="0" borderId="0" xfId="0" applyFont="1" applyAlignment="1">
      <alignment horizontal="left" vertical="center"/>
    </xf>
    <xf numFmtId="0" fontId="3" fillId="0" borderId="0" xfId="0" applyFont="1" applyAlignment="1">
      <alignment horizontal="left" vertical="top" wrapText="1"/>
    </xf>
    <xf numFmtId="176" fontId="4" fillId="0" borderId="29" xfId="0" applyNumberFormat="1" applyFont="1" applyBorder="1" applyAlignment="1" applyProtection="1">
      <alignment horizontal="center" vertical="center"/>
      <protection locked="0"/>
    </xf>
    <xf numFmtId="176" fontId="4" fillId="0" borderId="31" xfId="0" applyNumberFormat="1" applyFont="1" applyBorder="1" applyAlignment="1" applyProtection="1">
      <alignment horizontal="center" vertical="center"/>
      <protection locked="0"/>
    </xf>
    <xf numFmtId="176" fontId="3" fillId="0" borderId="35" xfId="0" applyNumberFormat="1" applyFont="1" applyBorder="1" applyAlignment="1">
      <alignment horizontal="center" vertical="center"/>
    </xf>
    <xf numFmtId="176" fontId="3" fillId="0" borderId="37" xfId="0" applyNumberFormat="1" applyFont="1" applyBorder="1" applyAlignment="1">
      <alignment horizontal="center" vertical="center"/>
    </xf>
    <xf numFmtId="176" fontId="4" fillId="0" borderId="37" xfId="0" applyNumberFormat="1" applyFont="1" applyBorder="1" applyAlignment="1" applyProtection="1">
      <alignment horizontal="left" vertical="center" shrinkToFit="1"/>
      <protection locked="0"/>
    </xf>
    <xf numFmtId="0" fontId="2" fillId="2" borderId="6"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1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5" xfId="0" applyFont="1" applyFill="1" applyBorder="1" applyAlignment="1">
      <alignment horizontal="center" vertical="center" wrapText="1"/>
    </xf>
    <xf numFmtId="176" fontId="4" fillId="0" borderId="3" xfId="0" applyNumberFormat="1" applyFont="1" applyBorder="1" applyAlignment="1" applyProtection="1">
      <alignment horizontal="center" vertical="center"/>
      <protection locked="0"/>
    </xf>
    <xf numFmtId="176" fontId="4" fillId="0" borderId="4" xfId="0" applyNumberFormat="1" applyFont="1" applyBorder="1" applyAlignment="1" applyProtection="1">
      <alignment horizontal="center" vertical="center"/>
      <protection locked="0"/>
    </xf>
    <xf numFmtId="176" fontId="2" fillId="0" borderId="31" xfId="0" applyNumberFormat="1" applyFont="1" applyBorder="1" applyAlignment="1">
      <alignment horizontal="center" vertical="center"/>
    </xf>
    <xf numFmtId="0" fontId="3" fillId="0" borderId="31" xfId="0" applyFont="1" applyBorder="1" applyAlignment="1" applyProtection="1">
      <alignment horizontal="center" vertical="center"/>
      <protection locked="0"/>
    </xf>
    <xf numFmtId="0" fontId="3" fillId="2" borderId="2" xfId="0" applyFont="1" applyFill="1" applyBorder="1" applyAlignment="1">
      <alignment horizontal="center" vertical="center"/>
    </xf>
    <xf numFmtId="20" fontId="3" fillId="0" borderId="15" xfId="0" applyNumberFormat="1" applyFont="1" applyBorder="1" applyAlignment="1" applyProtection="1">
      <alignment horizontal="center" vertical="center"/>
      <protection locked="0"/>
    </xf>
    <xf numFmtId="0" fontId="12" fillId="0" borderId="0" xfId="0" applyFont="1" applyAlignment="1">
      <alignment horizontal="center" vertical="center"/>
    </xf>
    <xf numFmtId="0" fontId="7" fillId="0" borderId="0" xfId="0" applyFont="1">
      <alignment vertical="center"/>
    </xf>
    <xf numFmtId="0" fontId="2" fillId="2" borderId="6" xfId="0" applyFont="1" applyFill="1" applyBorder="1" applyAlignment="1">
      <alignment horizontal="center" vertical="center"/>
    </xf>
    <xf numFmtId="0" fontId="2" fillId="2" borderId="8" xfId="0" applyFont="1" applyFill="1" applyBorder="1" applyAlignment="1">
      <alignment horizontal="center" vertical="center"/>
    </xf>
    <xf numFmtId="0" fontId="2" fillId="2" borderId="9" xfId="0" applyFont="1" applyFill="1" applyBorder="1" applyAlignment="1">
      <alignment horizontal="center" vertical="center"/>
    </xf>
    <xf numFmtId="0" fontId="2" fillId="2" borderId="10" xfId="0" applyFont="1" applyFill="1" applyBorder="1" applyAlignment="1">
      <alignment horizontal="center" vertical="center"/>
    </xf>
    <xf numFmtId="0" fontId="2" fillId="2" borderId="11" xfId="0" applyFont="1" applyFill="1" applyBorder="1" applyAlignment="1">
      <alignment horizontal="center" vertical="center"/>
    </xf>
    <xf numFmtId="0" fontId="2" fillId="2" borderId="12" xfId="0" applyFont="1" applyFill="1" applyBorder="1" applyAlignment="1">
      <alignment horizontal="center" vertical="center"/>
    </xf>
    <xf numFmtId="0" fontId="2" fillId="2" borderId="29" xfId="0" applyFont="1" applyFill="1" applyBorder="1" applyAlignment="1">
      <alignment horizontal="center" vertical="center"/>
    </xf>
    <xf numFmtId="0" fontId="2" fillId="2" borderId="30" xfId="0" applyFont="1" applyFill="1" applyBorder="1" applyAlignment="1">
      <alignment horizontal="center" vertical="center"/>
    </xf>
    <xf numFmtId="0" fontId="2" fillId="2" borderId="32" xfId="0" applyFont="1" applyFill="1" applyBorder="1" applyAlignment="1">
      <alignment horizontal="center" vertical="center"/>
    </xf>
    <xf numFmtId="0" fontId="2" fillId="2" borderId="33" xfId="0" applyFont="1" applyFill="1" applyBorder="1" applyAlignment="1">
      <alignment horizontal="center" vertical="center"/>
    </xf>
    <xf numFmtId="0" fontId="2" fillId="2" borderId="35" xfId="0" applyFont="1" applyFill="1" applyBorder="1" applyAlignment="1">
      <alignment horizontal="center" vertical="center"/>
    </xf>
    <xf numFmtId="0" fontId="2" fillId="2" borderId="36" xfId="0" applyFont="1" applyFill="1" applyBorder="1" applyAlignment="1">
      <alignment horizontal="center" vertical="center"/>
    </xf>
    <xf numFmtId="0" fontId="2" fillId="2" borderId="2" xfId="0" applyFont="1" applyFill="1" applyBorder="1" applyAlignment="1">
      <alignment horizontal="center" vertical="center" wrapText="1"/>
    </xf>
    <xf numFmtId="0" fontId="2" fillId="0" borderId="21" xfId="0" applyFont="1" applyBorder="1">
      <alignment vertical="center"/>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6" fillId="0" borderId="4" xfId="0" applyFont="1" applyBorder="1" applyAlignment="1">
      <alignment horizontal="left" vertical="center"/>
    </xf>
    <xf numFmtId="0" fontId="6" fillId="0" borderId="5" xfId="0" applyFont="1" applyBorder="1" applyAlignment="1">
      <alignment horizontal="left" vertical="center"/>
    </xf>
    <xf numFmtId="0" fontId="2" fillId="2" borderId="29" xfId="0" applyFont="1" applyFill="1" applyBorder="1">
      <alignment vertical="center"/>
    </xf>
    <xf numFmtId="0" fontId="2" fillId="2" borderId="31" xfId="0" applyFont="1" applyFill="1" applyBorder="1">
      <alignment vertical="center"/>
    </xf>
    <xf numFmtId="0" fontId="2" fillId="2" borderId="30" xfId="0" applyFont="1" applyFill="1" applyBorder="1">
      <alignment vertical="center"/>
    </xf>
    <xf numFmtId="176" fontId="2" fillId="0" borderId="3" xfId="0" applyNumberFormat="1" applyFont="1" applyBorder="1" applyAlignment="1" applyProtection="1">
      <alignment horizontal="left" vertical="center" indent="1"/>
      <protection locked="0"/>
    </xf>
    <xf numFmtId="176" fontId="2" fillId="0" borderId="4" xfId="0" applyNumberFormat="1" applyFont="1" applyBorder="1" applyAlignment="1" applyProtection="1">
      <alignment horizontal="left" vertical="center" indent="1"/>
      <protection locked="0"/>
    </xf>
    <xf numFmtId="176" fontId="2" fillId="0" borderId="5" xfId="0" applyNumberFormat="1" applyFont="1" applyBorder="1" applyAlignment="1" applyProtection="1">
      <alignment horizontal="left" vertical="center" indent="1"/>
      <protection locked="0"/>
    </xf>
    <xf numFmtId="20" fontId="3" fillId="0" borderId="14" xfId="0" applyNumberFormat="1" applyFont="1" applyBorder="1" applyAlignment="1" applyProtection="1">
      <alignment horizontal="center" vertical="center"/>
      <protection locked="0"/>
    </xf>
    <xf numFmtId="0" fontId="5" fillId="0" borderId="14" xfId="0" applyFont="1" applyBorder="1" applyAlignment="1" applyProtection="1">
      <alignment horizontal="center" vertical="center"/>
      <protection locked="0"/>
    </xf>
    <xf numFmtId="0" fontId="5" fillId="0" borderId="16" xfId="0" applyFont="1" applyBorder="1" applyAlignment="1" applyProtection="1">
      <alignment horizontal="center" vertical="center"/>
      <protection locked="0"/>
    </xf>
    <xf numFmtId="0" fontId="6" fillId="0" borderId="23" xfId="0" applyFont="1" applyBorder="1" applyAlignment="1" applyProtection="1">
      <alignment horizontal="left" vertical="center"/>
      <protection locked="0"/>
    </xf>
    <xf numFmtId="0" fontId="6" fillId="0" borderId="24" xfId="0" applyFont="1" applyBorder="1" applyAlignment="1" applyProtection="1">
      <alignment horizontal="left" vertical="center"/>
      <protection locked="0"/>
    </xf>
    <xf numFmtId="0" fontId="6" fillId="0" borderId="25" xfId="0" applyFont="1" applyBorder="1" applyAlignment="1" applyProtection="1">
      <alignment horizontal="left" vertical="center"/>
      <protection locked="0"/>
    </xf>
    <xf numFmtId="0" fontId="3" fillId="0" borderId="11" xfId="0" applyFont="1" applyBorder="1" applyAlignment="1">
      <alignment horizontal="right" vertical="center"/>
    </xf>
    <xf numFmtId="0" fontId="3" fillId="2" borderId="6"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1" xfId="0" applyFont="1" applyFill="1" applyBorder="1" applyAlignment="1">
      <alignment horizontal="center" vertical="center"/>
    </xf>
    <xf numFmtId="0" fontId="3" fillId="2" borderId="1" xfId="0" applyFont="1" applyFill="1" applyBorder="1" applyAlignment="1">
      <alignment horizontal="center" vertical="center"/>
    </xf>
    <xf numFmtId="0" fontId="3" fillId="0" borderId="8" xfId="0" applyFont="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pplyProtection="1">
      <alignment horizontal="center" vertical="center"/>
      <protection locked="0"/>
    </xf>
    <xf numFmtId="0" fontId="3" fillId="0" borderId="25" xfId="0" applyFont="1" applyBorder="1" applyAlignment="1" applyProtection="1">
      <alignment horizontal="center" vertical="center"/>
      <protection locked="0"/>
    </xf>
    <xf numFmtId="0" fontId="2" fillId="0" borderId="1" xfId="0" applyFont="1" applyBorder="1" applyAlignment="1">
      <alignment horizontal="center" vertical="center"/>
    </xf>
    <xf numFmtId="0" fontId="16" fillId="0" borderId="14" xfId="0" applyFont="1" applyBorder="1" applyAlignment="1" applyProtection="1">
      <alignment horizontal="left" vertical="center" wrapText="1"/>
      <protection locked="0"/>
    </xf>
    <xf numFmtId="0" fontId="16" fillId="0" borderId="15" xfId="0" applyFont="1" applyBorder="1" applyAlignment="1" applyProtection="1">
      <alignment horizontal="left" vertical="center" wrapText="1"/>
      <protection locked="0"/>
    </xf>
    <xf numFmtId="0" fontId="16" fillId="0" borderId="16" xfId="0" applyFont="1" applyBorder="1" applyAlignment="1" applyProtection="1">
      <alignment horizontal="left" vertical="center" wrapText="1"/>
      <protection locked="0"/>
    </xf>
    <xf numFmtId="0" fontId="3" fillId="0" borderId="4" xfId="0" applyFont="1" applyBorder="1">
      <alignment vertical="center"/>
    </xf>
    <xf numFmtId="0" fontId="3" fillId="0" borderId="4" xfId="0" applyFont="1" applyBorder="1" applyAlignment="1">
      <alignment horizontal="center" vertical="center"/>
    </xf>
    <xf numFmtId="20" fontId="3" fillId="0" borderId="23" xfId="0" applyNumberFormat="1" applyFont="1" applyBorder="1" applyAlignment="1" applyProtection="1">
      <alignment horizontal="center" vertical="center"/>
      <protection locked="0"/>
    </xf>
    <xf numFmtId="20" fontId="3" fillId="0" borderId="24" xfId="0" applyNumberFormat="1" applyFont="1" applyBorder="1" applyAlignment="1" applyProtection="1">
      <alignment horizontal="center" vertical="center"/>
      <protection locked="0"/>
    </xf>
    <xf numFmtId="0" fontId="3" fillId="0" borderId="1" xfId="0" applyFont="1" applyBorder="1" applyAlignment="1" applyProtection="1">
      <alignment horizontal="center" vertical="center"/>
      <protection locked="0"/>
    </xf>
    <xf numFmtId="0" fontId="3" fillId="0" borderId="20" xfId="0" applyFont="1" applyBorder="1" applyAlignment="1">
      <alignment horizontal="center" vertical="center"/>
    </xf>
    <xf numFmtId="0" fontId="3" fillId="0" borderId="21" xfId="0" applyFont="1" applyBorder="1" applyAlignment="1">
      <alignment horizontal="center" vertical="center"/>
    </xf>
    <xf numFmtId="0" fontId="6" fillId="0" borderId="20" xfId="0" applyFont="1" applyBorder="1" applyAlignment="1" applyProtection="1">
      <alignment horizontal="left" vertical="center"/>
      <protection locked="0"/>
    </xf>
    <xf numFmtId="0" fontId="6" fillId="0" borderId="21" xfId="0" applyFont="1" applyBorder="1" applyAlignment="1" applyProtection="1">
      <alignment horizontal="left" vertical="center"/>
      <protection locked="0"/>
    </xf>
    <xf numFmtId="0" fontId="6" fillId="0" borderId="22" xfId="0" applyFont="1" applyBorder="1" applyAlignment="1" applyProtection="1">
      <alignment horizontal="left" vertical="center"/>
      <protection locked="0"/>
    </xf>
    <xf numFmtId="0" fontId="6" fillId="0" borderId="14" xfId="0" applyFont="1" applyBorder="1" applyAlignment="1" applyProtection="1">
      <alignment horizontal="left" vertical="center" wrapText="1"/>
      <protection locked="0"/>
    </xf>
    <xf numFmtId="0" fontId="6" fillId="0" borderId="15" xfId="0" applyFont="1" applyBorder="1" applyAlignment="1" applyProtection="1">
      <alignment horizontal="left" vertical="center" wrapText="1"/>
      <protection locked="0"/>
    </xf>
    <xf numFmtId="0" fontId="6" fillId="0" borderId="16" xfId="0" applyFont="1" applyBorder="1" applyAlignment="1" applyProtection="1">
      <alignment horizontal="left" vertical="center" wrapText="1"/>
      <protection locked="0"/>
    </xf>
    <xf numFmtId="176" fontId="2" fillId="0" borderId="29" xfId="0" applyNumberFormat="1" applyFont="1" applyBorder="1" applyAlignment="1">
      <alignment horizontal="center" vertical="center"/>
    </xf>
    <xf numFmtId="0" fontId="4" fillId="0" borderId="31" xfId="0" applyFont="1" applyBorder="1" applyAlignment="1" applyProtection="1">
      <alignment horizontal="right" vertical="center" shrinkToFit="1"/>
      <protection locked="0"/>
    </xf>
    <xf numFmtId="176" fontId="2" fillId="0" borderId="35" xfId="0" applyNumberFormat="1" applyFont="1" applyBorder="1" applyAlignment="1">
      <alignment horizontal="center" vertical="center"/>
    </xf>
    <xf numFmtId="176" fontId="2" fillId="0" borderId="37" xfId="0" applyNumberFormat="1" applyFont="1" applyBorder="1" applyAlignment="1">
      <alignment horizontal="center" vertical="center"/>
    </xf>
    <xf numFmtId="0" fontId="4" fillId="0" borderId="41" xfId="0" applyFont="1" applyBorder="1" applyAlignment="1" applyProtection="1">
      <alignment horizontal="left" vertical="center" indent="1"/>
      <protection locked="0"/>
    </xf>
    <xf numFmtId="0" fontId="4" fillId="0" borderId="28" xfId="0" applyFont="1" applyBorder="1" applyAlignment="1" applyProtection="1">
      <alignment horizontal="left" vertical="top" wrapText="1" indent="1"/>
      <protection locked="0"/>
    </xf>
    <xf numFmtId="0" fontId="18" fillId="0" borderId="0" xfId="0" applyFont="1" applyAlignment="1">
      <alignment horizontal="center" vertical="center"/>
    </xf>
    <xf numFmtId="0" fontId="4" fillId="0" borderId="26" xfId="0" applyFont="1" applyBorder="1" applyAlignment="1" applyProtection="1">
      <alignment horizontal="left" vertical="center" indent="1"/>
      <protection locked="0"/>
    </xf>
    <xf numFmtId="177" fontId="4" fillId="0" borderId="41" xfId="0" applyNumberFormat="1" applyFont="1" applyBorder="1" applyAlignment="1" applyProtection="1">
      <alignment horizontal="left" vertical="center" indent="1"/>
      <protection locked="0"/>
    </xf>
    <xf numFmtId="177" fontId="4" fillId="0" borderId="42" xfId="0" applyNumberFormat="1" applyFont="1" applyBorder="1" applyAlignment="1" applyProtection="1">
      <alignment horizontal="left" vertical="center" indent="1"/>
      <protection locked="0"/>
    </xf>
    <xf numFmtId="176" fontId="2" fillId="0" borderId="3" xfId="0" applyNumberFormat="1" applyFont="1" applyBorder="1" applyAlignment="1" applyProtection="1">
      <alignment horizontal="center" vertical="center"/>
      <protection locked="0"/>
    </xf>
    <xf numFmtId="176" fontId="2" fillId="0" borderId="4" xfId="0" applyNumberFormat="1" applyFont="1" applyBorder="1" applyAlignment="1" applyProtection="1">
      <alignment horizontal="center" vertical="center"/>
      <protection locked="0"/>
    </xf>
    <xf numFmtId="176" fontId="2" fillId="0" borderId="29" xfId="0" applyNumberFormat="1" applyFont="1" applyBorder="1" applyAlignment="1" applyProtection="1">
      <alignment horizontal="center" vertical="center"/>
      <protection locked="0"/>
    </xf>
    <xf numFmtId="176" fontId="2" fillId="0" borderId="31" xfId="0" applyNumberFormat="1" applyFont="1" applyBorder="1" applyAlignment="1" applyProtection="1">
      <alignment horizontal="center" vertical="center"/>
      <protection locked="0"/>
    </xf>
    <xf numFmtId="176" fontId="2" fillId="0" borderId="37" xfId="0" applyNumberFormat="1" applyFont="1" applyBorder="1" applyAlignment="1" applyProtection="1">
      <alignment horizontal="left" vertical="center" shrinkToFit="1"/>
      <protection locked="0"/>
    </xf>
  </cellXfs>
  <cellStyles count="1">
    <cellStyle name="標準" xfId="0" builtinId="0"/>
  </cellStyles>
  <dxfs count="965">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theme="8" tint="0.79998168889431442"/>
        </patternFill>
      </fill>
    </dxf>
    <dxf>
      <fill>
        <patternFill>
          <bgColor theme="8" tint="0.79998168889431442"/>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theme="8" tint="0.79998168889431442"/>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2CEEF"/>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theme="8" tint="0.79998168889431442"/>
        </patternFill>
      </fill>
    </dxf>
    <dxf>
      <fill>
        <patternFill>
          <bgColor theme="8" tint="0.79998168889431442"/>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theme="8" tint="0.79998168889431442"/>
        </patternFill>
      </fill>
    </dxf>
    <dxf>
      <fill>
        <patternFill>
          <bgColor theme="8" tint="0.79998168889431442"/>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theme="8" tint="0.79998168889431442"/>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2CEEF"/>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theme="8" tint="0.79998168889431442"/>
        </patternFill>
      </fill>
    </dxf>
    <dxf>
      <fill>
        <patternFill>
          <bgColor theme="8" tint="0.79998168889431442"/>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theme="8" tint="0.79998168889431442"/>
        </patternFill>
      </fill>
    </dxf>
    <dxf>
      <fill>
        <patternFill>
          <bgColor theme="8" tint="0.79998168889431442"/>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theme="8" tint="0.79998168889431442"/>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2CEEF"/>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theme="8" tint="0.79998168889431442"/>
        </patternFill>
      </fill>
    </dxf>
    <dxf>
      <fill>
        <patternFill>
          <bgColor theme="8" tint="0.79998168889431442"/>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theme="8" tint="0.79998168889431442"/>
        </patternFill>
      </fill>
    </dxf>
    <dxf>
      <fill>
        <patternFill>
          <bgColor theme="8" tint="0.79998168889431442"/>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theme="8" tint="0.79998168889431442"/>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2CEEF"/>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theme="8" tint="0.79998168889431442"/>
        </patternFill>
      </fill>
    </dxf>
    <dxf>
      <fill>
        <patternFill>
          <bgColor theme="8" tint="0.79998168889431442"/>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theme="8" tint="0.79998168889431442"/>
        </patternFill>
      </fill>
    </dxf>
    <dxf>
      <fill>
        <patternFill>
          <bgColor theme="8" tint="0.79998168889431442"/>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theme="8" tint="0.79998168889431442"/>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2CEEF"/>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theme="8" tint="0.79998168889431442"/>
        </patternFill>
      </fill>
    </dxf>
    <dxf>
      <fill>
        <patternFill>
          <bgColor theme="8" tint="0.79998168889431442"/>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theme="8" tint="0.79998168889431442"/>
        </patternFill>
      </fill>
    </dxf>
    <dxf>
      <fill>
        <patternFill>
          <bgColor theme="8" tint="0.79998168889431442"/>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theme="8" tint="0.79998168889431442"/>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2CEEF"/>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theme="8" tint="0.79998168889431442"/>
        </patternFill>
      </fill>
    </dxf>
    <dxf>
      <fill>
        <patternFill>
          <bgColor theme="8" tint="0.79998168889431442"/>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theme="8" tint="0.79998168889431442"/>
        </patternFill>
      </fill>
    </dxf>
    <dxf>
      <fill>
        <patternFill>
          <bgColor theme="8" tint="0.79998168889431442"/>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theme="8" tint="0.79998168889431442"/>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2CEEF"/>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theme="8" tint="0.79998168889431442"/>
        </patternFill>
      </fill>
    </dxf>
    <dxf>
      <fill>
        <patternFill>
          <bgColor theme="8" tint="0.79998168889431442"/>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theme="8" tint="0.79998168889431442"/>
        </patternFill>
      </fill>
    </dxf>
    <dxf>
      <fill>
        <patternFill>
          <bgColor theme="8" tint="0.79998168889431442"/>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theme="8" tint="0.79998168889431442"/>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2CEEF"/>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theme="8" tint="0.79998168889431442"/>
        </patternFill>
      </fill>
    </dxf>
    <dxf>
      <fill>
        <patternFill>
          <bgColor theme="8" tint="0.79998168889431442"/>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theme="8" tint="0.79998168889431442"/>
        </patternFill>
      </fill>
    </dxf>
    <dxf>
      <fill>
        <patternFill>
          <bgColor theme="8" tint="0.79998168889431442"/>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theme="8" tint="0.79998168889431442"/>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2CEEF"/>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theme="8" tint="0.79998168889431442"/>
        </patternFill>
      </fill>
    </dxf>
    <dxf>
      <fill>
        <patternFill>
          <bgColor theme="8" tint="0.79998168889431442"/>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theme="8" tint="0.79998168889431442"/>
        </patternFill>
      </fill>
    </dxf>
    <dxf>
      <fill>
        <patternFill>
          <bgColor theme="8" tint="0.79998168889431442"/>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theme="8" tint="0.79998168889431442"/>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2CEEF"/>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theme="8" tint="0.79998168889431442"/>
        </patternFill>
      </fill>
    </dxf>
    <dxf>
      <fill>
        <patternFill>
          <bgColor theme="8" tint="0.79998168889431442"/>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theme="8" tint="0.79998168889431442"/>
        </patternFill>
      </fill>
    </dxf>
    <dxf>
      <fill>
        <patternFill>
          <bgColor theme="8" tint="0.79998168889431442"/>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theme="8" tint="0.79998168889431442"/>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2CEEF"/>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theme="8" tint="0.79998168889431442"/>
        </patternFill>
      </fill>
    </dxf>
    <dxf>
      <fill>
        <patternFill>
          <bgColor theme="8" tint="0.79998168889431442"/>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theme="8" tint="0.79998168889431442"/>
        </patternFill>
      </fill>
    </dxf>
    <dxf>
      <fill>
        <patternFill>
          <bgColor theme="8" tint="0.79998168889431442"/>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theme="8" tint="0.79998168889431442"/>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2CEEF"/>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theme="8" tint="0.79998168889431442"/>
        </patternFill>
      </fill>
    </dxf>
    <dxf>
      <fill>
        <patternFill>
          <bgColor theme="8" tint="0.79998168889431442"/>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bgColor rgb="FFF2CEEF"/>
        </patternFill>
      </fill>
    </dxf>
    <dxf>
      <fill>
        <patternFill>
          <fgColor rgb="FFF2CEEF"/>
          <bgColor rgb="FFF2CEEF"/>
        </patternFill>
      </fill>
    </dxf>
    <dxf>
      <fill>
        <patternFill>
          <fgColor rgb="FFF2CEEF"/>
          <bgColor rgb="FFF2CEEF"/>
        </patternFill>
      </fill>
    </dxf>
    <dxf>
      <fill>
        <patternFill>
          <fgColor rgb="FFF2CEEF"/>
          <bgColor rgb="FFF2CEEF"/>
        </patternFill>
      </fill>
    </dxf>
    <dxf>
      <fill>
        <patternFill>
          <fgColor rgb="FFF2CEEF"/>
          <bgColor rgb="FFF2CEEF"/>
        </patternFill>
      </fill>
    </dxf>
    <dxf>
      <fill>
        <patternFill>
          <fgColor rgb="FFF2CEEF"/>
          <bgColor rgb="FFF2CEEF"/>
        </patternFill>
      </fill>
    </dxf>
    <dxf>
      <fill>
        <patternFill>
          <bgColor rgb="FFF2CEEF"/>
        </patternFill>
      </fill>
    </dxf>
    <dxf>
      <fill>
        <patternFill>
          <bgColor rgb="FFF2CEEF"/>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2CEEF"/>
        </patternFill>
      </fill>
    </dxf>
    <dxf>
      <fill>
        <patternFill>
          <bgColor rgb="FFF2CEEF"/>
        </patternFill>
      </fill>
    </dxf>
    <dxf>
      <fill>
        <patternFill>
          <bgColor theme="8" tint="0.79998168889431442"/>
        </patternFill>
      </fill>
    </dxf>
    <dxf>
      <fill>
        <patternFill>
          <bgColor theme="8" tint="0.79998168889431442"/>
        </patternFill>
      </fill>
    </dxf>
    <dxf>
      <fill>
        <patternFill>
          <bgColor rgb="FFF2CEEF"/>
        </patternFill>
      </fill>
    </dxf>
    <dxf>
      <fill>
        <patternFill>
          <bgColor rgb="FFF2CEEF"/>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2CEEF"/>
        </patternFill>
      </fill>
    </dxf>
    <dxf>
      <fill>
        <patternFill>
          <bgColor rgb="FFF2CEEF"/>
        </patternFill>
      </fill>
    </dxf>
    <dxf>
      <fill>
        <patternFill>
          <bgColor rgb="FFF2CEEF"/>
        </patternFill>
      </fill>
    </dxf>
    <dxf>
      <fill>
        <patternFill>
          <bgColor theme="8" tint="0.79998168889431442"/>
        </patternFill>
      </fill>
    </dxf>
    <dxf>
      <fill>
        <patternFill>
          <bgColor rgb="FFF2CEEF"/>
        </patternFill>
      </fill>
    </dxf>
    <dxf>
      <fill>
        <patternFill>
          <bgColor rgb="FFF2CEEF"/>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2CEEF"/>
        </patternFill>
      </fill>
    </dxf>
    <dxf>
      <fill>
        <patternFill>
          <bgColor theme="8" tint="0.79998168889431442"/>
        </patternFill>
      </fill>
    </dxf>
    <dxf>
      <fill>
        <patternFill>
          <bgColor theme="8" tint="0.79998168889431442"/>
        </patternFill>
      </fill>
    </dxf>
    <dxf>
      <fill>
        <patternFill>
          <bgColor rgb="FFF2CEEF"/>
        </patternFill>
      </fill>
    </dxf>
    <dxf>
      <fill>
        <patternFill>
          <bgColor rgb="FFF2CEEF"/>
        </patternFill>
      </fill>
    </dxf>
    <dxf>
      <fill>
        <patternFill>
          <bgColor theme="8" tint="0.79998168889431442"/>
        </patternFill>
      </fill>
    </dxf>
    <dxf>
      <fill>
        <patternFill>
          <bgColor theme="8" tint="0.79998168889431442"/>
        </patternFill>
      </fill>
    </dxf>
    <dxf>
      <fill>
        <patternFill>
          <bgColor rgb="FFF2CEEF"/>
        </patternFill>
      </fill>
    </dxf>
    <dxf>
      <fill>
        <patternFill>
          <bgColor rgb="FFF2CEEF"/>
        </patternFill>
      </fill>
    </dxf>
  </dxfs>
  <tableStyles count="0" defaultTableStyle="TableStyleMedium2" defaultPivotStyle="PivotStyleLight16"/>
  <colors>
    <mruColors>
      <color rgb="FFFFFFF3"/>
      <color rgb="FFFFFFCC"/>
      <color rgb="FFF2CEEF"/>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11</xdr:col>
      <xdr:colOff>96519</xdr:colOff>
      <xdr:row>4</xdr:row>
      <xdr:rowOff>58319</xdr:rowOff>
    </xdr:from>
    <xdr:to>
      <xdr:col>18</xdr:col>
      <xdr:colOff>369234</xdr:colOff>
      <xdr:row>6</xdr:row>
      <xdr:rowOff>54244</xdr:rowOff>
    </xdr:to>
    <xdr:pic>
      <xdr:nvPicPr>
        <xdr:cNvPr id="2" name="図 1">
          <a:extLst>
            <a:ext uri="{FF2B5EF4-FFF2-40B4-BE49-F238E27FC236}">
              <a16:creationId xmlns:a16="http://schemas.microsoft.com/office/drawing/2014/main" id="{9AB85E1B-CCF6-4813-BFC2-0F2729FB0E30}"/>
            </a:ext>
          </a:extLst>
        </xdr:cNvPr>
        <xdr:cNvPicPr>
          <a:picLocks noChangeAspect="1"/>
        </xdr:cNvPicPr>
      </xdr:nvPicPr>
      <xdr:blipFill>
        <a:blip xmlns:r="http://schemas.openxmlformats.org/officeDocument/2006/relationships" r:embed="rId1"/>
        <a:stretch>
          <a:fillRect/>
        </a:stretch>
      </xdr:blipFill>
      <xdr:spPr>
        <a:xfrm>
          <a:off x="6697344" y="858419"/>
          <a:ext cx="4873290" cy="2062850"/>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3CB4DA-FB74-4B5E-A72B-A9A912B06E8E}">
  <sheetPr codeName="Sheet2">
    <tabColor rgb="FF00B0F0"/>
  </sheetPr>
  <dimension ref="A1:AT117"/>
  <sheetViews>
    <sheetView showGridLines="0" tabSelected="1" view="pageBreakPreview" zoomScale="70" zoomScaleNormal="100" zoomScaleSheetLayoutView="70" workbookViewId="0">
      <selection activeCell="E6" sqref="E6:AC6"/>
    </sheetView>
  </sheetViews>
  <sheetFormatPr defaultColWidth="4.33203125" defaultRowHeight="26.25" customHeight="1" x14ac:dyDescent="0.55000000000000004"/>
  <cols>
    <col min="1" max="2" width="4.33203125" style="12"/>
    <col min="3" max="3" width="5.83203125" style="12" bestFit="1" customWidth="1"/>
    <col min="4" max="4" width="4.33203125" style="12"/>
    <col min="5" max="5" width="5" style="12" bestFit="1" customWidth="1"/>
    <col min="6" max="8" width="4.33203125" style="12"/>
    <col min="9" max="9" width="4.33203125" style="12" customWidth="1"/>
    <col min="10" max="11" width="4.33203125" style="12"/>
    <col min="12" max="12" width="5" style="12" bestFit="1" customWidth="1"/>
    <col min="13" max="13" width="4.33203125" style="12"/>
    <col min="14" max="14" width="8.08203125" style="12" bestFit="1" customWidth="1"/>
    <col min="15" max="17" width="4.33203125" style="12"/>
    <col min="18" max="18" width="4.33203125" style="12" customWidth="1"/>
    <col min="19" max="29" width="4.33203125" style="12"/>
    <col min="30" max="30" width="6.5" style="32" bestFit="1" customWidth="1"/>
    <col min="31" max="34" width="4.33203125" style="32"/>
    <col min="35" max="45" width="4.33203125" style="12"/>
    <col min="46" max="46" width="5" style="12" bestFit="1" customWidth="1"/>
    <col min="47" max="16384" width="4.33203125" style="12"/>
  </cols>
  <sheetData>
    <row r="1" spans="1:34" s="8" customFormat="1" ht="26.25" customHeight="1" x14ac:dyDescent="0.55000000000000004">
      <c r="A1" s="179" t="s">
        <v>41</v>
      </c>
      <c r="B1" s="179"/>
      <c r="C1" s="179"/>
      <c r="D1" s="179"/>
      <c r="E1" s="179"/>
      <c r="F1" s="179"/>
      <c r="G1" s="179"/>
      <c r="H1" s="179"/>
      <c r="I1" s="179"/>
      <c r="J1" s="179"/>
      <c r="K1" s="179"/>
      <c r="L1" s="179"/>
      <c r="M1" s="179"/>
      <c r="N1" s="179"/>
      <c r="O1" s="179"/>
      <c r="P1" s="179"/>
      <c r="Q1" s="179"/>
      <c r="R1" s="179"/>
      <c r="S1" s="179"/>
      <c r="T1" s="179"/>
      <c r="U1" s="179"/>
      <c r="V1" s="179"/>
      <c r="W1" s="179"/>
      <c r="X1" s="179"/>
      <c r="Y1" s="179"/>
      <c r="Z1" s="179"/>
      <c r="AA1" s="179"/>
      <c r="AB1" s="179"/>
      <c r="AC1" s="179"/>
      <c r="AD1" s="1"/>
      <c r="AE1" s="1"/>
      <c r="AF1" s="1"/>
      <c r="AG1" s="1"/>
      <c r="AH1" s="1"/>
    </row>
    <row r="2" spans="1:34" s="8" customFormat="1" ht="26.25" customHeight="1" x14ac:dyDescent="0.55000000000000004">
      <c r="A2" s="1"/>
      <c r="B2" s="1"/>
      <c r="C2" s="1"/>
      <c r="D2" s="1"/>
      <c r="E2" s="1"/>
      <c r="F2" s="1"/>
      <c r="G2" s="1"/>
      <c r="H2" s="48"/>
      <c r="I2" s="48"/>
      <c r="J2" s="179" t="s">
        <v>39</v>
      </c>
      <c r="K2" s="179"/>
      <c r="L2" s="179"/>
      <c r="M2" s="179"/>
      <c r="N2" s="70">
        <v>2026</v>
      </c>
      <c r="O2" s="62" t="s">
        <v>64</v>
      </c>
      <c r="P2" s="71">
        <v>4</v>
      </c>
      <c r="Q2" s="179" t="s">
        <v>1</v>
      </c>
      <c r="R2" s="179"/>
      <c r="V2" s="1"/>
      <c r="W2" s="1"/>
      <c r="X2" s="1"/>
      <c r="Y2" s="1"/>
      <c r="Z2" s="1"/>
      <c r="AA2" s="1"/>
      <c r="AB2" s="1"/>
      <c r="AC2" s="1"/>
      <c r="AD2" s="1"/>
      <c r="AE2" s="1"/>
      <c r="AF2" s="1"/>
      <c r="AG2" s="1"/>
      <c r="AH2" s="1"/>
    </row>
    <row r="3" spans="1:34" s="11" customFormat="1" ht="26.25" customHeight="1" x14ac:dyDescent="0.55000000000000004">
      <c r="A3" s="2"/>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row>
    <row r="4" spans="1:34" s="11" customFormat="1" ht="26.25" customHeight="1" x14ac:dyDescent="0.55000000000000004">
      <c r="A4" s="2"/>
      <c r="B4" s="2"/>
      <c r="C4" s="2"/>
      <c r="D4" s="2"/>
      <c r="E4" s="2"/>
      <c r="F4" s="2"/>
      <c r="G4" s="2"/>
      <c r="H4" s="2"/>
      <c r="I4" s="2"/>
      <c r="J4" s="2"/>
      <c r="K4" s="2"/>
      <c r="L4" s="2"/>
      <c r="M4" s="2"/>
      <c r="N4" s="2"/>
      <c r="O4" s="2"/>
      <c r="P4" s="2"/>
      <c r="Q4" s="2"/>
      <c r="T4" s="220" t="s">
        <v>2</v>
      </c>
      <c r="U4" s="220"/>
      <c r="V4" s="220"/>
      <c r="W4" s="220"/>
      <c r="X4" s="69">
        <v>8</v>
      </c>
      <c r="Y4" s="3" t="s">
        <v>0</v>
      </c>
      <c r="Z4" s="69">
        <v>4</v>
      </c>
      <c r="AA4" s="3" t="s">
        <v>3</v>
      </c>
      <c r="AB4" s="69">
        <v>30</v>
      </c>
      <c r="AC4" s="3" t="s">
        <v>61</v>
      </c>
      <c r="AD4" s="2"/>
      <c r="AE4" s="2"/>
      <c r="AF4" s="2"/>
      <c r="AG4" s="2"/>
      <c r="AH4" s="2"/>
    </row>
    <row r="5" spans="1:34" s="11" customFormat="1" ht="26.25" customHeight="1" x14ac:dyDescent="0.55000000000000004">
      <c r="A5" s="180" t="s">
        <v>5</v>
      </c>
      <c r="B5" s="180"/>
      <c r="C5" s="180"/>
      <c r="D5" s="180"/>
      <c r="E5" s="180"/>
      <c r="F5" s="180"/>
      <c r="G5" s="180"/>
      <c r="H5" s="180"/>
      <c r="I5" s="180"/>
      <c r="J5" s="180"/>
      <c r="K5" s="180"/>
      <c r="L5" s="180"/>
      <c r="M5" s="180"/>
      <c r="N5" s="180"/>
      <c r="O5" s="180"/>
      <c r="P5" s="180"/>
      <c r="Q5" s="180"/>
      <c r="R5" s="180"/>
      <c r="S5" s="180"/>
      <c r="T5" s="180"/>
      <c r="U5" s="180"/>
      <c r="V5" s="180"/>
      <c r="W5" s="180"/>
      <c r="X5" s="180"/>
      <c r="Y5" s="180"/>
      <c r="Z5" s="180"/>
      <c r="AA5" s="180"/>
      <c r="AB5" s="180"/>
      <c r="AC5" s="180"/>
      <c r="AD5" s="2"/>
      <c r="AE5" s="2"/>
      <c r="AF5" s="2"/>
      <c r="AG5" s="2"/>
      <c r="AH5" s="2"/>
    </row>
    <row r="6" spans="1:34" s="11" customFormat="1" ht="26.25" customHeight="1" x14ac:dyDescent="0.55000000000000004">
      <c r="A6" s="136" t="s">
        <v>6</v>
      </c>
      <c r="B6" s="136"/>
      <c r="C6" s="136"/>
      <c r="D6" s="136"/>
      <c r="E6" s="135"/>
      <c r="F6" s="135"/>
      <c r="G6" s="135"/>
      <c r="H6" s="135"/>
      <c r="I6" s="135"/>
      <c r="J6" s="135"/>
      <c r="K6" s="135"/>
      <c r="L6" s="135"/>
      <c r="M6" s="135"/>
      <c r="N6" s="135"/>
      <c r="O6" s="135"/>
      <c r="P6" s="135"/>
      <c r="Q6" s="135"/>
      <c r="R6" s="135"/>
      <c r="S6" s="135"/>
      <c r="T6" s="135"/>
      <c r="U6" s="135"/>
      <c r="V6" s="135"/>
      <c r="W6" s="135"/>
      <c r="X6" s="135"/>
      <c r="Y6" s="135"/>
      <c r="Z6" s="135"/>
      <c r="AA6" s="135"/>
      <c r="AB6" s="135"/>
      <c r="AC6" s="135"/>
      <c r="AD6" s="2"/>
      <c r="AE6" s="2"/>
      <c r="AF6" s="2"/>
      <c r="AG6" s="2"/>
      <c r="AH6" s="2"/>
    </row>
    <row r="7" spans="1:34" s="11" customFormat="1" ht="26.25" customHeight="1" x14ac:dyDescent="0.55000000000000004">
      <c r="A7" s="145" t="s">
        <v>56</v>
      </c>
      <c r="B7" s="146"/>
      <c r="C7" s="146"/>
      <c r="D7" s="147"/>
      <c r="E7" s="148"/>
      <c r="F7" s="149"/>
      <c r="G7" s="149"/>
      <c r="H7" s="149"/>
      <c r="I7" s="149"/>
      <c r="J7" s="149"/>
      <c r="K7" s="149"/>
      <c r="L7" s="149"/>
      <c r="M7" s="149"/>
      <c r="N7" s="149"/>
      <c r="O7" s="149"/>
      <c r="P7" s="149"/>
      <c r="Q7" s="149"/>
      <c r="R7" s="149"/>
      <c r="S7" s="149"/>
      <c r="T7" s="149"/>
      <c r="U7" s="149"/>
      <c r="V7" s="149"/>
      <c r="W7" s="149"/>
      <c r="X7" s="149"/>
      <c r="Y7" s="149"/>
      <c r="Z7" s="149"/>
      <c r="AA7" s="149"/>
      <c r="AB7" s="149"/>
      <c r="AC7" s="150"/>
      <c r="AD7" s="2"/>
      <c r="AE7" s="2"/>
      <c r="AF7" s="2"/>
      <c r="AG7" s="2"/>
      <c r="AH7" s="2"/>
    </row>
    <row r="8" spans="1:34" s="11" customFormat="1" ht="26.25" customHeight="1" x14ac:dyDescent="0.55000000000000004">
      <c r="A8" s="124" t="s">
        <v>57</v>
      </c>
      <c r="B8" s="127"/>
      <c r="C8" s="127"/>
      <c r="D8" s="128"/>
      <c r="E8" s="202"/>
      <c r="F8" s="203"/>
      <c r="G8" s="203"/>
      <c r="H8" s="203"/>
      <c r="I8" s="203"/>
      <c r="J8" s="203"/>
      <c r="K8" s="203"/>
      <c r="L8" s="203"/>
      <c r="M8" s="203"/>
      <c r="N8" s="203"/>
      <c r="O8" s="203"/>
      <c r="P8" s="203"/>
      <c r="Q8" s="203"/>
      <c r="R8" s="203"/>
      <c r="S8" s="203"/>
      <c r="T8" s="203"/>
      <c r="U8" s="203"/>
      <c r="V8" s="203"/>
      <c r="W8" s="203"/>
      <c r="X8" s="203"/>
      <c r="Y8" s="203"/>
      <c r="Z8" s="203"/>
      <c r="AA8" s="203"/>
      <c r="AB8" s="203"/>
      <c r="AC8" s="204"/>
      <c r="AD8" s="2"/>
      <c r="AE8" s="2"/>
      <c r="AF8" s="2"/>
      <c r="AG8" s="2"/>
      <c r="AH8" s="2"/>
    </row>
    <row r="9" spans="1:34" s="11" customFormat="1" ht="26.25" customHeight="1" x14ac:dyDescent="0.55000000000000004">
      <c r="A9" s="136" t="s">
        <v>7</v>
      </c>
      <c r="B9" s="136"/>
      <c r="C9" s="136"/>
      <c r="D9" s="136"/>
      <c r="E9" s="6">
        <f>$P$2</f>
        <v>4</v>
      </c>
      <c r="F9" s="4" t="s">
        <v>3</v>
      </c>
      <c r="G9" s="68">
        <v>1</v>
      </c>
      <c r="H9" s="137" t="s">
        <v>8</v>
      </c>
      <c r="I9" s="137"/>
      <c r="J9" s="4">
        <f>$P$2</f>
        <v>4</v>
      </c>
      <c r="K9" s="4" t="s">
        <v>3</v>
      </c>
      <c r="L9" s="68">
        <v>30</v>
      </c>
      <c r="M9" s="137" t="s">
        <v>9</v>
      </c>
      <c r="N9" s="137"/>
      <c r="O9" s="4"/>
      <c r="P9" s="4"/>
      <c r="Q9" s="4"/>
      <c r="R9" s="4"/>
      <c r="S9" s="4"/>
      <c r="T9" s="4"/>
      <c r="U9" s="4"/>
      <c r="V9" s="4"/>
      <c r="W9" s="4"/>
      <c r="X9" s="4"/>
      <c r="Y9" s="4"/>
      <c r="Z9" s="4"/>
      <c r="AA9" s="4"/>
      <c r="AB9" s="4"/>
      <c r="AC9" s="5"/>
      <c r="AD9" s="2"/>
      <c r="AE9" s="2"/>
      <c r="AF9" s="2"/>
      <c r="AG9" s="2"/>
      <c r="AH9" s="2"/>
    </row>
    <row r="10" spans="1:34" s="11" customFormat="1" ht="26.25" customHeight="1" x14ac:dyDescent="0.55000000000000004">
      <c r="A10" s="138" t="s">
        <v>46</v>
      </c>
      <c r="B10" s="138"/>
      <c r="C10" s="138"/>
      <c r="D10" s="138"/>
      <c r="E10" s="4">
        <f>SUM(I10,M10,S10)</f>
        <v>0</v>
      </c>
      <c r="F10" s="137" t="s">
        <v>48</v>
      </c>
      <c r="G10" s="137"/>
      <c r="H10" s="137"/>
      <c r="I10" s="10"/>
      <c r="J10" s="137" t="s">
        <v>49</v>
      </c>
      <c r="K10" s="137"/>
      <c r="L10" s="137"/>
      <c r="M10" s="10"/>
      <c r="N10" s="156" t="s">
        <v>50</v>
      </c>
      <c r="O10" s="156"/>
      <c r="P10" s="10"/>
      <c r="Q10" s="4" t="s">
        <v>51</v>
      </c>
      <c r="R10" s="4"/>
      <c r="S10" s="4"/>
      <c r="T10" s="4"/>
      <c r="U10" s="4"/>
      <c r="V10" s="4"/>
      <c r="W10" s="4"/>
      <c r="X10" s="4"/>
      <c r="Y10" s="4"/>
      <c r="Z10" s="4"/>
      <c r="AA10" s="4"/>
      <c r="AB10" s="4"/>
      <c r="AC10" s="5"/>
      <c r="AD10" s="2"/>
      <c r="AE10" s="2"/>
      <c r="AF10" s="2"/>
      <c r="AG10" s="2"/>
      <c r="AH10" s="2"/>
    </row>
    <row r="11" spans="1:34" s="11" customFormat="1" ht="26.25" customHeight="1" x14ac:dyDescent="0.55000000000000004">
      <c r="A11" s="138" t="s">
        <v>47</v>
      </c>
      <c r="B11" s="138"/>
      <c r="C11" s="138"/>
      <c r="D11" s="138"/>
      <c r="E11" s="4">
        <f>SUM(I11,M11,P11)</f>
        <v>0</v>
      </c>
      <c r="F11" s="137" t="s">
        <v>48</v>
      </c>
      <c r="G11" s="137"/>
      <c r="H11" s="137"/>
      <c r="I11" s="10"/>
      <c r="J11" s="156" t="s">
        <v>49</v>
      </c>
      <c r="K11" s="156"/>
      <c r="L11" s="156"/>
      <c r="M11" s="10"/>
      <c r="N11" s="156" t="s">
        <v>50</v>
      </c>
      <c r="O11" s="156"/>
      <c r="P11" s="10"/>
      <c r="Q11" s="4" t="s">
        <v>51</v>
      </c>
      <c r="R11" s="4"/>
      <c r="U11" s="4"/>
      <c r="V11" s="4"/>
      <c r="W11" s="4"/>
      <c r="X11" s="4"/>
      <c r="Y11" s="4"/>
      <c r="Z11" s="4"/>
      <c r="AA11" s="4"/>
      <c r="AB11" s="4"/>
      <c r="AC11" s="5"/>
      <c r="AD11" s="2"/>
      <c r="AE11" s="2"/>
      <c r="AF11" s="2"/>
      <c r="AG11" s="2"/>
      <c r="AH11" s="2"/>
    </row>
    <row r="12" spans="1:34" s="11" customFormat="1" ht="26.25" customHeight="1" x14ac:dyDescent="0.55000000000000004">
      <c r="A12" s="181" t="s">
        <v>10</v>
      </c>
      <c r="B12" s="182"/>
      <c r="C12" s="187" t="s">
        <v>52</v>
      </c>
      <c r="D12" s="188"/>
      <c r="E12" s="151" t="s">
        <v>95</v>
      </c>
      <c r="F12" s="152"/>
      <c r="G12" s="152"/>
      <c r="H12" s="152"/>
      <c r="I12" s="152"/>
      <c r="J12" s="152"/>
      <c r="K12" s="152"/>
      <c r="L12" s="35"/>
      <c r="M12" s="34" t="s">
        <v>96</v>
      </c>
      <c r="N12" s="34"/>
      <c r="O12" s="34"/>
      <c r="P12" s="34"/>
      <c r="Q12" s="34"/>
      <c r="R12" s="34"/>
      <c r="S12" s="34"/>
      <c r="T12" s="34"/>
      <c r="U12" s="34"/>
      <c r="V12" s="34"/>
      <c r="W12" s="34"/>
      <c r="X12" s="34"/>
      <c r="Y12" s="34"/>
      <c r="Z12" s="34"/>
      <c r="AA12" s="34"/>
      <c r="AB12" s="34"/>
      <c r="AC12" s="39"/>
      <c r="AD12" s="31" t="str">
        <f>IF(OR(ISBLANK($L$12),), "←利用児童１人あたりの利用上限時間が入力されていません。", "")</f>
        <v>←利用児童１人あたりの利用上限時間が入力されていません。</v>
      </c>
      <c r="AE12" s="2"/>
      <c r="AF12" s="2"/>
      <c r="AG12" s="2"/>
      <c r="AH12" s="2"/>
    </row>
    <row r="13" spans="1:34" s="11" customFormat="1" ht="26.25" customHeight="1" x14ac:dyDescent="0.55000000000000004">
      <c r="A13" s="183"/>
      <c r="B13" s="184"/>
      <c r="C13" s="189" t="s">
        <v>53</v>
      </c>
      <c r="D13" s="190"/>
      <c r="E13" s="153" t="s">
        <v>97</v>
      </c>
      <c r="F13" s="154"/>
      <c r="G13" s="154"/>
      <c r="H13" s="154"/>
      <c r="I13" s="154"/>
      <c r="J13" s="154"/>
      <c r="K13" s="154"/>
      <c r="L13" s="37"/>
      <c r="M13" s="36" t="s">
        <v>96</v>
      </c>
      <c r="N13" s="36"/>
      <c r="O13" s="36"/>
      <c r="P13" s="36"/>
      <c r="Q13" s="36"/>
      <c r="R13" s="36"/>
      <c r="S13" s="36"/>
      <c r="T13" s="36"/>
      <c r="U13" s="36"/>
      <c r="V13" s="36"/>
      <c r="W13" s="36"/>
      <c r="X13" s="36"/>
      <c r="Y13" s="36"/>
      <c r="Z13" s="36"/>
      <c r="AA13" s="36"/>
      <c r="AB13" s="36"/>
      <c r="AC13" s="40"/>
      <c r="AD13" s="31" t="str">
        <f>IF(OR(ISBLANK($L$13),), "←利用児童１人あたりの利用上限時間が入力されていません。", "")</f>
        <v>←利用児童１人あたりの利用上限時間が入力されていません。</v>
      </c>
      <c r="AE13" s="2"/>
      <c r="AF13" s="2"/>
      <c r="AG13" s="2"/>
      <c r="AH13" s="2"/>
    </row>
    <row r="14" spans="1:34" s="11" customFormat="1" ht="26.25" customHeight="1" x14ac:dyDescent="0.55000000000000004">
      <c r="A14" s="185"/>
      <c r="B14" s="186"/>
      <c r="C14" s="191" t="s">
        <v>54</v>
      </c>
      <c r="D14" s="192"/>
      <c r="E14" s="155" t="s">
        <v>97</v>
      </c>
      <c r="F14" s="129"/>
      <c r="G14" s="129"/>
      <c r="H14" s="129"/>
      <c r="I14" s="129"/>
      <c r="J14" s="129"/>
      <c r="K14" s="129"/>
      <c r="L14" s="72">
        <v>10</v>
      </c>
      <c r="M14" s="56" t="s">
        <v>96</v>
      </c>
      <c r="N14" s="56"/>
      <c r="O14" s="56"/>
      <c r="P14" s="56"/>
      <c r="Q14" s="56"/>
      <c r="R14" s="56"/>
      <c r="S14" s="56"/>
      <c r="T14" s="56"/>
      <c r="U14" s="56"/>
      <c r="V14" s="56"/>
      <c r="W14" s="56"/>
      <c r="X14" s="56"/>
      <c r="Y14" s="56"/>
      <c r="Z14" s="56"/>
      <c r="AA14" s="56"/>
      <c r="AB14" s="56"/>
      <c r="AC14" s="57"/>
      <c r="AD14" s="31" t="str">
        <f>IF(OR(ISBLANK($L$14),), "←利用児童１人あたりの利用上限時間が入力されていません。", "")</f>
        <v/>
      </c>
      <c r="AE14" s="2"/>
      <c r="AF14" s="2"/>
      <c r="AG14" s="2"/>
      <c r="AH14" s="2"/>
    </row>
    <row r="15" spans="1:34" s="11" customFormat="1" ht="26.25" customHeight="1" x14ac:dyDescent="0.55000000000000004">
      <c r="A15" s="136" t="s">
        <v>12</v>
      </c>
      <c r="B15" s="136"/>
      <c r="C15" s="136"/>
      <c r="D15" s="136"/>
      <c r="E15" s="199" t="s">
        <v>13</v>
      </c>
      <c r="F15" s="200"/>
      <c r="G15" s="200"/>
      <c r="H15" s="201"/>
      <c r="I15" s="65">
        <f>COUNTIFS(A:A,"児童氏名：",D:D,"&lt;&gt;")</f>
        <v>1</v>
      </c>
      <c r="J15" s="34" t="s">
        <v>18</v>
      </c>
      <c r="K15" s="34"/>
      <c r="L15" s="34"/>
      <c r="M15" s="34"/>
      <c r="N15" s="34"/>
      <c r="O15" s="34"/>
      <c r="P15" s="34"/>
      <c r="Q15" s="35"/>
      <c r="R15" s="35"/>
      <c r="S15" s="34"/>
      <c r="T15" s="34"/>
      <c r="U15" s="34"/>
      <c r="V15" s="34"/>
      <c r="W15" s="34"/>
      <c r="X15" s="34"/>
      <c r="Y15" s="34"/>
      <c r="Z15" s="34"/>
      <c r="AA15" s="34"/>
      <c r="AB15" s="34"/>
      <c r="AC15" s="39"/>
      <c r="AD15" s="31"/>
      <c r="AE15" s="2"/>
      <c r="AF15" s="2"/>
      <c r="AG15" s="2"/>
      <c r="AH15" s="2"/>
    </row>
    <row r="16" spans="1:34" s="11" customFormat="1" ht="26.25" customHeight="1" x14ac:dyDescent="0.55000000000000004">
      <c r="A16" s="136"/>
      <c r="B16" s="136"/>
      <c r="C16" s="136"/>
      <c r="D16" s="136"/>
      <c r="E16" s="139" t="s">
        <v>15</v>
      </c>
      <c r="F16" s="140"/>
      <c r="G16" s="140"/>
      <c r="H16" s="141"/>
      <c r="I16" s="64">
        <f>SUMIFS(D:D,A:A,"合計利用回数")</f>
        <v>3</v>
      </c>
      <c r="J16" s="36" t="s">
        <v>38</v>
      </c>
      <c r="K16" s="36"/>
      <c r="L16" s="36"/>
      <c r="M16" s="36"/>
      <c r="N16" s="36"/>
      <c r="O16" s="36"/>
      <c r="P16" s="46"/>
      <c r="Q16" s="37"/>
      <c r="R16" s="37"/>
      <c r="S16" s="36"/>
      <c r="T16" s="36"/>
      <c r="U16" s="36"/>
      <c r="V16" s="36"/>
      <c r="W16" s="36"/>
      <c r="X16" s="36"/>
      <c r="Y16" s="36"/>
      <c r="Z16" s="36"/>
      <c r="AA16" s="36"/>
      <c r="AB16" s="36"/>
      <c r="AC16" s="40"/>
      <c r="AD16" s="2"/>
      <c r="AE16" s="2"/>
      <c r="AF16" s="2"/>
      <c r="AG16" s="2"/>
      <c r="AH16" s="2"/>
    </row>
    <row r="17" spans="1:34" s="11" customFormat="1" ht="26.25" customHeight="1" x14ac:dyDescent="0.55000000000000004">
      <c r="A17" s="136"/>
      <c r="B17" s="136"/>
      <c r="C17" s="136"/>
      <c r="D17" s="136"/>
      <c r="E17" s="142" t="s">
        <v>17</v>
      </c>
      <c r="F17" s="143"/>
      <c r="G17" s="143"/>
      <c r="H17" s="144"/>
      <c r="I17" s="63" t="str">
        <f>IFERROR(TEXT(SUMIFS(N:N, K:K, "合計利用時間"),"0;-0;;@"),"")</f>
        <v>10</v>
      </c>
      <c r="J17" s="38" t="s">
        <v>33</v>
      </c>
      <c r="K17" s="38"/>
      <c r="L17" s="38"/>
      <c r="M17" s="129"/>
      <c r="N17" s="129"/>
      <c r="O17" s="38"/>
      <c r="P17" s="38"/>
      <c r="Q17" s="38"/>
      <c r="R17" s="129"/>
      <c r="S17" s="129"/>
      <c r="T17" s="129"/>
      <c r="U17" s="38"/>
      <c r="V17" s="38"/>
      <c r="W17" s="38"/>
      <c r="X17" s="38"/>
      <c r="Y17" s="38"/>
      <c r="Z17" s="38"/>
      <c r="AA17" s="38"/>
      <c r="AB17" s="38"/>
      <c r="AC17" s="41"/>
      <c r="AD17" s="2"/>
      <c r="AE17" s="2"/>
      <c r="AF17" s="2"/>
      <c r="AG17" s="2"/>
      <c r="AH17" s="2"/>
    </row>
    <row r="18" spans="1:34" s="11" customFormat="1" ht="26.25" customHeight="1" x14ac:dyDescent="0.55000000000000004">
      <c r="A18" s="1"/>
      <c r="B18" s="1"/>
      <c r="C18" s="1"/>
      <c r="D18" s="1"/>
      <c r="E18" s="2"/>
      <c r="F18" s="2"/>
      <c r="G18" s="2"/>
      <c r="H18" s="2"/>
      <c r="I18" s="2"/>
      <c r="J18" s="2"/>
      <c r="K18" s="2"/>
      <c r="L18" s="2"/>
      <c r="M18" s="2"/>
      <c r="N18" s="1"/>
      <c r="O18" s="2"/>
      <c r="P18" s="2"/>
      <c r="Q18" s="2"/>
      <c r="R18" s="1"/>
      <c r="S18" s="1"/>
      <c r="T18" s="1"/>
      <c r="V18" s="2"/>
      <c r="W18" s="2"/>
      <c r="X18" s="2"/>
      <c r="Y18" s="2"/>
      <c r="Z18" s="2"/>
      <c r="AA18" s="2"/>
      <c r="AB18" s="2"/>
      <c r="AC18" s="2"/>
      <c r="AD18" s="2"/>
      <c r="AE18" s="2"/>
      <c r="AF18" s="2"/>
      <c r="AG18" s="2"/>
      <c r="AH18" s="2"/>
    </row>
    <row r="19" spans="1:34" s="11" customFormat="1" ht="26.25" customHeight="1" x14ac:dyDescent="0.55000000000000004">
      <c r="A19" s="33" t="s">
        <v>88</v>
      </c>
      <c r="B19" s="1"/>
      <c r="C19" s="1"/>
      <c r="D19" s="1"/>
      <c r="E19" s="2"/>
      <c r="F19" s="2"/>
      <c r="G19" s="2"/>
      <c r="H19" s="2"/>
      <c r="I19" s="2"/>
      <c r="J19" s="2"/>
      <c r="K19" s="2"/>
      <c r="L19" s="2"/>
      <c r="M19" s="2"/>
      <c r="N19" s="1"/>
      <c r="O19" s="2"/>
      <c r="P19" s="2"/>
      <c r="Q19" s="2"/>
      <c r="R19" s="1"/>
      <c r="S19" s="1"/>
      <c r="T19" s="1"/>
      <c r="V19" s="2"/>
      <c r="W19" s="2"/>
      <c r="X19" s="2"/>
      <c r="Y19" s="2"/>
      <c r="Z19" s="2"/>
      <c r="AA19" s="2"/>
      <c r="AB19" s="2"/>
      <c r="AC19" s="2"/>
      <c r="AD19" s="2"/>
      <c r="AE19" s="2"/>
      <c r="AF19" s="2"/>
      <c r="AG19" s="2"/>
      <c r="AH19" s="2"/>
    </row>
    <row r="20" spans="1:34" s="11" customFormat="1" ht="26.25" customHeight="1" x14ac:dyDescent="0.55000000000000004">
      <c r="A20" s="158" t="s">
        <v>89</v>
      </c>
      <c r="B20" s="158"/>
      <c r="C20" s="158"/>
      <c r="D20" s="158"/>
      <c r="E20" s="158"/>
      <c r="F20" s="158"/>
      <c r="G20" s="158"/>
      <c r="H20" s="158"/>
      <c r="I20" s="158"/>
      <c r="J20" s="158"/>
      <c r="K20" s="158"/>
      <c r="L20" s="158"/>
      <c r="M20" s="158"/>
      <c r="N20" s="158"/>
      <c r="O20" s="158"/>
      <c r="P20" s="158"/>
      <c r="Q20" s="158"/>
      <c r="R20" s="158"/>
      <c r="S20" s="158"/>
      <c r="T20" s="158"/>
      <c r="U20" s="158"/>
      <c r="V20" s="158"/>
      <c r="W20" s="158"/>
      <c r="X20" s="158"/>
      <c r="Y20" s="158"/>
      <c r="Z20" s="158"/>
      <c r="AA20" s="158"/>
      <c r="AB20" s="158"/>
      <c r="AC20" s="158"/>
      <c r="AD20" s="2"/>
      <c r="AE20" s="2"/>
      <c r="AF20" s="2"/>
      <c r="AG20" s="2"/>
      <c r="AH20" s="2"/>
    </row>
    <row r="21" spans="1:34" s="11" customFormat="1" ht="26.25" customHeight="1" x14ac:dyDescent="0.55000000000000004">
      <c r="A21" s="158"/>
      <c r="B21" s="158"/>
      <c r="C21" s="158"/>
      <c r="D21" s="158"/>
      <c r="E21" s="158"/>
      <c r="F21" s="158"/>
      <c r="G21" s="158"/>
      <c r="H21" s="158"/>
      <c r="I21" s="158"/>
      <c r="J21" s="158"/>
      <c r="K21" s="158"/>
      <c r="L21" s="158"/>
      <c r="M21" s="158"/>
      <c r="N21" s="158"/>
      <c r="O21" s="158"/>
      <c r="P21" s="158"/>
      <c r="Q21" s="158"/>
      <c r="R21" s="158"/>
      <c r="S21" s="158"/>
      <c r="T21" s="158"/>
      <c r="U21" s="158"/>
      <c r="V21" s="158"/>
      <c r="W21" s="158"/>
      <c r="X21" s="158"/>
      <c r="Y21" s="158"/>
      <c r="Z21" s="158"/>
      <c r="AA21" s="158"/>
      <c r="AB21" s="158"/>
      <c r="AC21" s="158"/>
      <c r="AD21" s="2"/>
      <c r="AE21" s="2"/>
      <c r="AF21" s="2"/>
      <c r="AG21" s="2"/>
      <c r="AH21" s="2"/>
    </row>
    <row r="22" spans="1:34" s="11" customFormat="1" ht="26.25" customHeight="1" x14ac:dyDescent="0.55000000000000004">
      <c r="A22" s="170" t="s">
        <v>67</v>
      </c>
      <c r="B22" s="171"/>
      <c r="C22" s="171"/>
      <c r="D22" s="172"/>
      <c r="E22" s="173" t="s">
        <v>118</v>
      </c>
      <c r="F22" s="174"/>
      <c r="G22" s="58"/>
      <c r="H22" s="58"/>
      <c r="I22" s="58"/>
      <c r="J22" s="58"/>
      <c r="K22" s="58"/>
      <c r="L22" s="58"/>
      <c r="M22" s="58"/>
      <c r="N22" s="58"/>
      <c r="O22" s="58"/>
      <c r="P22" s="58"/>
      <c r="Q22" s="58"/>
      <c r="R22" s="58"/>
      <c r="S22" s="58"/>
      <c r="T22" s="58"/>
      <c r="U22" s="58"/>
      <c r="V22" s="58"/>
      <c r="W22" s="58"/>
      <c r="X22" s="58"/>
      <c r="Y22" s="58"/>
      <c r="Z22" s="58"/>
      <c r="AA22" s="58"/>
      <c r="AB22" s="58"/>
      <c r="AC22" s="59"/>
      <c r="AD22" s="2"/>
      <c r="AE22" s="2"/>
      <c r="AF22" s="2"/>
      <c r="AG22" s="2"/>
      <c r="AH22" s="2"/>
    </row>
    <row r="23" spans="1:34" s="11" customFormat="1" ht="26.25" customHeight="1" x14ac:dyDescent="0.55000000000000004">
      <c r="A23" s="164" t="s">
        <v>68</v>
      </c>
      <c r="B23" s="165"/>
      <c r="C23" s="165"/>
      <c r="D23" s="166"/>
      <c r="E23" s="159" t="s">
        <v>118</v>
      </c>
      <c r="F23" s="160"/>
      <c r="G23" s="60"/>
      <c r="H23" s="175" t="s">
        <v>83</v>
      </c>
      <c r="I23" s="175"/>
      <c r="J23" s="175"/>
      <c r="K23" s="176"/>
      <c r="L23" s="176"/>
      <c r="M23" s="50"/>
      <c r="N23" s="176"/>
      <c r="O23" s="176"/>
      <c r="P23" s="176"/>
      <c r="Q23" s="176"/>
      <c r="R23" s="50"/>
      <c r="S23" s="60" t="s">
        <v>84</v>
      </c>
      <c r="T23" s="60"/>
      <c r="U23" s="60"/>
      <c r="V23" s="60"/>
      <c r="W23" s="60"/>
      <c r="X23" s="60"/>
      <c r="Y23" s="60"/>
      <c r="Z23" s="60"/>
      <c r="AA23" s="60"/>
      <c r="AB23" s="60"/>
      <c r="AC23" s="61"/>
      <c r="AD23" s="2"/>
      <c r="AE23" s="2"/>
      <c r="AF23" s="2"/>
      <c r="AG23" s="2"/>
      <c r="AH23" s="2"/>
    </row>
    <row r="24" spans="1:34" s="11" customFormat="1" ht="26" customHeight="1" x14ac:dyDescent="0.55000000000000004">
      <c r="A24" s="167"/>
      <c r="B24" s="168"/>
      <c r="C24" s="168"/>
      <c r="D24" s="169"/>
      <c r="E24" s="161" t="s">
        <v>69</v>
      </c>
      <c r="F24" s="162"/>
      <c r="G24" s="163" t="s">
        <v>92</v>
      </c>
      <c r="H24" s="163"/>
      <c r="I24" s="163"/>
      <c r="J24" s="163"/>
      <c r="K24" s="163"/>
      <c r="L24" s="163"/>
      <c r="M24" s="163"/>
      <c r="N24" s="163"/>
      <c r="O24" s="163"/>
      <c r="P24" s="163"/>
      <c r="Q24" s="163"/>
      <c r="R24" s="163"/>
      <c r="S24" s="163"/>
      <c r="T24" s="163"/>
      <c r="U24" s="163"/>
      <c r="V24" s="163"/>
      <c r="W24" s="163"/>
      <c r="X24" s="163"/>
      <c r="Y24" s="163"/>
      <c r="Z24" s="163"/>
      <c r="AA24" s="163"/>
      <c r="AB24" s="163"/>
      <c r="AC24" s="38" t="s">
        <v>70</v>
      </c>
      <c r="AD24" s="2"/>
      <c r="AE24" s="2"/>
      <c r="AF24" s="2"/>
      <c r="AG24" s="2"/>
      <c r="AH24" s="2"/>
    </row>
    <row r="25" spans="1:34" s="11" customFormat="1" ht="26" customHeight="1" x14ac:dyDescent="0.55000000000000004">
      <c r="A25" s="164" t="s">
        <v>111</v>
      </c>
      <c r="B25" s="165"/>
      <c r="C25" s="165"/>
      <c r="D25" s="166"/>
      <c r="E25" s="237" t="s">
        <v>112</v>
      </c>
      <c r="F25" s="175"/>
      <c r="G25" s="175"/>
      <c r="H25" s="175"/>
      <c r="I25" s="175"/>
      <c r="J25" s="238">
        <v>300</v>
      </c>
      <c r="K25" s="238"/>
      <c r="L25" s="73" t="s">
        <v>113</v>
      </c>
      <c r="M25" s="73"/>
      <c r="N25" s="73"/>
      <c r="O25" s="73"/>
      <c r="P25" s="73"/>
      <c r="Q25" s="73"/>
      <c r="R25" s="73"/>
      <c r="S25" s="73"/>
      <c r="T25" s="73"/>
      <c r="U25" s="73"/>
      <c r="V25" s="73"/>
      <c r="W25" s="73"/>
      <c r="X25" s="73"/>
      <c r="Y25" s="73"/>
      <c r="Z25" s="73"/>
      <c r="AA25" s="73"/>
      <c r="AB25" s="73"/>
      <c r="AC25" s="39"/>
      <c r="AD25" s="2"/>
      <c r="AE25" s="2"/>
      <c r="AF25" s="2"/>
      <c r="AG25" s="2"/>
      <c r="AH25" s="2"/>
    </row>
    <row r="26" spans="1:34" s="11" customFormat="1" ht="26" customHeight="1" x14ac:dyDescent="0.55000000000000004">
      <c r="A26" s="167"/>
      <c r="B26" s="168"/>
      <c r="C26" s="168"/>
      <c r="D26" s="169"/>
      <c r="E26" s="239" t="s">
        <v>114</v>
      </c>
      <c r="F26" s="240"/>
      <c r="G26" s="240"/>
      <c r="H26" s="240"/>
      <c r="I26" s="240" t="s">
        <v>115</v>
      </c>
      <c r="J26" s="240"/>
      <c r="K26" s="240"/>
      <c r="L26" s="134">
        <v>300</v>
      </c>
      <c r="M26" s="134"/>
      <c r="N26" s="74" t="s">
        <v>113</v>
      </c>
      <c r="O26" s="132" t="s">
        <v>117</v>
      </c>
      <c r="P26" s="133"/>
      <c r="Q26" s="133"/>
      <c r="R26" s="134">
        <v>200</v>
      </c>
      <c r="S26" s="134"/>
      <c r="T26" s="74" t="s">
        <v>113</v>
      </c>
      <c r="U26" s="133" t="s">
        <v>116</v>
      </c>
      <c r="V26" s="133"/>
      <c r="W26" s="133"/>
      <c r="X26" s="134">
        <v>200</v>
      </c>
      <c r="Y26" s="134"/>
      <c r="Z26" s="74" t="s">
        <v>113</v>
      </c>
      <c r="AA26" s="74"/>
      <c r="AB26" s="74"/>
      <c r="AC26" s="41"/>
      <c r="AD26" s="2"/>
      <c r="AE26" s="2"/>
      <c r="AF26" s="2"/>
      <c r="AG26" s="2"/>
      <c r="AH26" s="2"/>
    </row>
    <row r="27" spans="1:34" s="11" customFormat="1" ht="26.25" customHeight="1" x14ac:dyDescent="0.55000000000000004">
      <c r="A27" s="1"/>
      <c r="B27" s="1"/>
      <c r="C27" s="1"/>
      <c r="D27" s="1"/>
      <c r="E27" s="2"/>
      <c r="F27" s="2"/>
      <c r="G27" s="2"/>
      <c r="H27" s="2"/>
      <c r="I27" s="2"/>
      <c r="J27" s="2"/>
      <c r="K27" s="2"/>
      <c r="L27" s="2"/>
      <c r="M27" s="2"/>
      <c r="N27" s="2"/>
      <c r="O27" s="2"/>
      <c r="P27" s="2"/>
      <c r="Q27" s="2"/>
      <c r="R27" s="2"/>
      <c r="S27" s="2"/>
      <c r="T27" s="2"/>
      <c r="U27" s="2"/>
      <c r="V27" s="2"/>
      <c r="W27" s="2"/>
      <c r="X27" s="2"/>
      <c r="Y27" s="2"/>
      <c r="Z27" s="2"/>
      <c r="AA27" s="2"/>
      <c r="AB27" s="2"/>
      <c r="AC27" s="2"/>
      <c r="AD27" s="2"/>
      <c r="AE27" s="2"/>
      <c r="AF27" s="2"/>
      <c r="AG27" s="2"/>
      <c r="AH27" s="2"/>
    </row>
    <row r="28" spans="1:34" s="11" customFormat="1" ht="26.25" customHeight="1" x14ac:dyDescent="0.55000000000000004">
      <c r="A28" s="33" t="s">
        <v>71</v>
      </c>
      <c r="B28" s="2"/>
      <c r="C28" s="2"/>
      <c r="D28" s="2"/>
      <c r="E28" s="2"/>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2"/>
      <c r="AH28" s="2"/>
    </row>
    <row r="29" spans="1:34" s="11" customFormat="1" ht="26.25" customHeight="1" x14ac:dyDescent="0.55000000000000004">
      <c r="A29" s="136" t="s">
        <v>21</v>
      </c>
      <c r="B29" s="136"/>
      <c r="C29" s="136"/>
      <c r="D29" s="136"/>
      <c r="E29" s="4">
        <f>SUMIFS(C:C,A:A,"親子通園")</f>
        <v>1</v>
      </c>
      <c r="F29" s="137" t="s">
        <v>20</v>
      </c>
      <c r="G29" s="137"/>
      <c r="H29" s="137"/>
      <c r="I29" s="4">
        <f>COUNTIFS(A:A,"親子通園",C:C,"&gt;0")</f>
        <v>1</v>
      </c>
      <c r="J29" s="4" t="s">
        <v>14</v>
      </c>
      <c r="K29" s="197" t="s">
        <v>63</v>
      </c>
      <c r="L29" s="197"/>
      <c r="M29" s="197"/>
      <c r="N29" s="197"/>
      <c r="O29" s="197"/>
      <c r="P29" s="197"/>
      <c r="Q29" s="197"/>
      <c r="R29" s="197"/>
      <c r="S29" s="197"/>
      <c r="T29" s="197"/>
      <c r="U29" s="197"/>
      <c r="V29" s="197"/>
      <c r="W29" s="197"/>
      <c r="X29" s="197"/>
      <c r="Y29" s="197"/>
      <c r="Z29" s="197"/>
      <c r="AA29" s="197"/>
      <c r="AB29" s="197"/>
      <c r="AC29" s="198"/>
      <c r="AD29" s="2"/>
      <c r="AE29" s="2"/>
      <c r="AF29" s="2"/>
      <c r="AG29" s="2"/>
      <c r="AH29" s="2"/>
    </row>
    <row r="30" spans="1:34" s="11" customFormat="1" ht="26.25" customHeight="1" x14ac:dyDescent="0.55000000000000004">
      <c r="A30" s="193" t="s">
        <v>102</v>
      </c>
      <c r="B30" s="136"/>
      <c r="C30" s="136"/>
      <c r="D30" s="136"/>
      <c r="E30" s="7">
        <f>SUMIFS(O:O,N:N,"事前面談")</f>
        <v>1</v>
      </c>
      <c r="F30" s="194" t="s">
        <v>20</v>
      </c>
      <c r="G30" s="194"/>
      <c r="H30" s="194"/>
      <c r="I30" s="7">
        <f>COUNTIFS(N:N,"事前面談",O:O,"&gt;0")</f>
        <v>1</v>
      </c>
      <c r="J30" s="7" t="s">
        <v>14</v>
      </c>
      <c r="K30" s="195" t="s">
        <v>104</v>
      </c>
      <c r="L30" s="195"/>
      <c r="M30" s="195"/>
      <c r="N30" s="195"/>
      <c r="O30" s="195"/>
      <c r="P30" s="195"/>
      <c r="Q30" s="195"/>
      <c r="R30" s="195"/>
      <c r="S30" s="195"/>
      <c r="T30" s="195"/>
      <c r="U30" s="195"/>
      <c r="V30" s="195"/>
      <c r="W30" s="195"/>
      <c r="X30" s="195"/>
      <c r="Y30" s="195"/>
      <c r="Z30" s="195"/>
      <c r="AA30" s="195"/>
      <c r="AB30" s="195"/>
      <c r="AC30" s="196"/>
      <c r="AD30" s="2"/>
      <c r="AE30" s="2"/>
      <c r="AF30" s="2"/>
      <c r="AG30" s="2"/>
      <c r="AH30" s="2"/>
    </row>
    <row r="31" spans="1:34" s="11" customFormat="1" ht="26.25" customHeight="1" x14ac:dyDescent="0.55000000000000004">
      <c r="A31" s="193" t="s">
        <v>103</v>
      </c>
      <c r="B31" s="136"/>
      <c r="C31" s="136"/>
      <c r="D31" s="136"/>
      <c r="E31" s="7">
        <f>SUMIFS(S:S,Q:Q,"事後面談")</f>
        <v>1</v>
      </c>
      <c r="F31" s="194" t="s">
        <v>20</v>
      </c>
      <c r="G31" s="194"/>
      <c r="H31" s="194"/>
      <c r="I31" s="7">
        <f>COUNTIFS(Q:Q,"事後面談",S:S,"&gt;0")</f>
        <v>1</v>
      </c>
      <c r="J31" s="7" t="s">
        <v>14</v>
      </c>
      <c r="K31" s="195" t="s">
        <v>105</v>
      </c>
      <c r="L31" s="195"/>
      <c r="M31" s="195"/>
      <c r="N31" s="195"/>
      <c r="O31" s="195"/>
      <c r="P31" s="195"/>
      <c r="Q31" s="195"/>
      <c r="R31" s="195"/>
      <c r="S31" s="195"/>
      <c r="T31" s="195"/>
      <c r="U31" s="195"/>
      <c r="V31" s="195"/>
      <c r="W31" s="195"/>
      <c r="X31" s="195"/>
      <c r="Y31" s="195"/>
      <c r="Z31" s="195"/>
      <c r="AA31" s="195"/>
      <c r="AB31" s="195"/>
      <c r="AC31" s="196"/>
      <c r="AD31" s="2"/>
      <c r="AE31" s="2"/>
      <c r="AF31" s="2"/>
      <c r="AG31" s="2"/>
      <c r="AH31" s="2"/>
    </row>
    <row r="32" spans="1:34" s="11" customFormat="1" ht="26.25" customHeight="1" x14ac:dyDescent="0.55000000000000004">
      <c r="A32" s="136" t="s">
        <v>42</v>
      </c>
      <c r="B32" s="136"/>
      <c r="C32" s="136"/>
      <c r="D32" s="136"/>
      <c r="E32" s="6">
        <f>SUMIFS(I:I,F:F,"保護者支援面談実施")</f>
        <v>0</v>
      </c>
      <c r="F32" s="137" t="s">
        <v>20</v>
      </c>
      <c r="G32" s="137"/>
      <c r="H32" s="137"/>
      <c r="I32" s="4">
        <f>COUNTIFS(F:F,"保護者支援面談実施",I:I,"&gt;0")</f>
        <v>0</v>
      </c>
      <c r="J32" s="4" t="s">
        <v>14</v>
      </c>
      <c r="K32" s="195" t="s">
        <v>106</v>
      </c>
      <c r="L32" s="195"/>
      <c r="M32" s="195"/>
      <c r="N32" s="195"/>
      <c r="O32" s="195"/>
      <c r="P32" s="195"/>
      <c r="Q32" s="195"/>
      <c r="R32" s="195"/>
      <c r="S32" s="195"/>
      <c r="T32" s="195"/>
      <c r="U32" s="195"/>
      <c r="V32" s="195"/>
      <c r="W32" s="195"/>
      <c r="X32" s="195"/>
      <c r="Y32" s="195"/>
      <c r="Z32" s="195"/>
      <c r="AA32" s="195"/>
      <c r="AB32" s="195"/>
      <c r="AC32" s="196"/>
      <c r="AD32" s="2"/>
      <c r="AE32" s="2"/>
      <c r="AF32" s="2"/>
      <c r="AG32" s="2"/>
      <c r="AH32" s="2"/>
    </row>
    <row r="33" spans="1:46" s="11" customFormat="1" ht="26.25" customHeight="1" x14ac:dyDescent="0.55000000000000004">
      <c r="A33" s="1"/>
      <c r="B33" s="1"/>
      <c r="C33" s="1"/>
      <c r="D33" s="1"/>
      <c r="E33" s="2"/>
      <c r="F33" s="2"/>
      <c r="G33" s="2"/>
      <c r="H33" s="2"/>
      <c r="I33" s="2"/>
      <c r="J33" s="2"/>
      <c r="K33" s="1"/>
      <c r="L33" s="1"/>
      <c r="M33" s="1"/>
      <c r="N33" s="1"/>
      <c r="O33" s="1"/>
      <c r="P33" s="1"/>
      <c r="Q33" s="1"/>
      <c r="R33" s="1"/>
      <c r="S33" s="1"/>
      <c r="T33" s="1"/>
      <c r="U33" s="1"/>
      <c r="V33" s="1"/>
      <c r="W33" s="1"/>
      <c r="X33" s="1"/>
      <c r="Y33" s="1"/>
      <c r="Z33" s="1"/>
      <c r="AA33" s="1"/>
      <c r="AB33" s="1"/>
      <c r="AC33" s="1"/>
      <c r="AD33" s="2"/>
      <c r="AE33" s="2"/>
      <c r="AF33" s="2"/>
      <c r="AG33" s="2"/>
      <c r="AH33" s="2"/>
    </row>
    <row r="34" spans="1:46" s="11" customFormat="1" ht="26.25" customHeight="1" x14ac:dyDescent="0.55000000000000004">
      <c r="A34" s="180" t="s">
        <v>72</v>
      </c>
      <c r="B34" s="180"/>
      <c r="C34" s="180"/>
      <c r="D34" s="180"/>
      <c r="E34" s="180"/>
      <c r="F34" s="180"/>
      <c r="G34" s="180"/>
      <c r="H34" s="180"/>
      <c r="I34" s="180"/>
      <c r="J34" s="180"/>
      <c r="K34" s="180"/>
      <c r="L34" s="180"/>
      <c r="M34" s="180"/>
      <c r="N34" s="180"/>
      <c r="O34" s="180"/>
      <c r="P34" s="180"/>
      <c r="Q34" s="180"/>
      <c r="R34" s="180"/>
      <c r="S34" s="180"/>
      <c r="T34" s="180"/>
      <c r="U34" s="180"/>
      <c r="V34" s="180"/>
      <c r="W34" s="180"/>
      <c r="X34" s="180"/>
      <c r="Y34" s="180"/>
      <c r="Z34" s="180"/>
      <c r="AA34" s="180"/>
      <c r="AB34" s="180"/>
      <c r="AC34" s="180"/>
      <c r="AD34" s="2"/>
      <c r="AE34" s="2"/>
      <c r="AF34" s="2"/>
      <c r="AG34" s="2"/>
      <c r="AH34" s="2"/>
      <c r="AT34" s="12"/>
    </row>
    <row r="35" spans="1:46" s="11" customFormat="1" ht="26.25" customHeight="1" x14ac:dyDescent="0.55000000000000004">
      <c r="A35" s="91"/>
      <c r="B35" s="92"/>
      <c r="C35" s="92"/>
      <c r="D35" s="92"/>
      <c r="E35" s="92"/>
      <c r="F35" s="92"/>
      <c r="G35" s="92"/>
      <c r="H35" s="92"/>
      <c r="I35" s="92"/>
      <c r="J35" s="92"/>
      <c r="K35" s="92"/>
      <c r="L35" s="92"/>
      <c r="M35" s="92"/>
      <c r="N35" s="92"/>
      <c r="O35" s="92"/>
      <c r="P35" s="92"/>
      <c r="Q35" s="92"/>
      <c r="R35" s="92"/>
      <c r="S35" s="92"/>
      <c r="T35" s="92"/>
      <c r="U35" s="92"/>
      <c r="V35" s="92"/>
      <c r="W35" s="92"/>
      <c r="X35" s="92"/>
      <c r="Y35" s="92"/>
      <c r="Z35" s="92"/>
      <c r="AA35" s="92"/>
      <c r="AB35" s="92"/>
      <c r="AC35" s="93"/>
      <c r="AD35" s="2"/>
      <c r="AE35" s="2"/>
      <c r="AF35" s="2"/>
      <c r="AG35" s="2"/>
      <c r="AH35" s="2"/>
    </row>
    <row r="36" spans="1:46" s="11" customFormat="1" ht="26.25" customHeight="1" x14ac:dyDescent="0.55000000000000004">
      <c r="A36" s="94"/>
      <c r="B36" s="95"/>
      <c r="C36" s="95"/>
      <c r="D36" s="95"/>
      <c r="E36" s="95"/>
      <c r="F36" s="95"/>
      <c r="G36" s="95"/>
      <c r="H36" s="95"/>
      <c r="I36" s="95"/>
      <c r="J36" s="95"/>
      <c r="K36" s="95"/>
      <c r="L36" s="95"/>
      <c r="M36" s="95"/>
      <c r="N36" s="95"/>
      <c r="O36" s="95"/>
      <c r="P36" s="95"/>
      <c r="Q36" s="95"/>
      <c r="R36" s="95"/>
      <c r="S36" s="95"/>
      <c r="T36" s="95"/>
      <c r="U36" s="95"/>
      <c r="V36" s="95"/>
      <c r="W36" s="95"/>
      <c r="X36" s="95"/>
      <c r="Y36" s="95"/>
      <c r="Z36" s="95"/>
      <c r="AA36" s="95"/>
      <c r="AB36" s="95"/>
      <c r="AC36" s="96"/>
      <c r="AD36" s="2"/>
      <c r="AE36" s="2"/>
      <c r="AF36" s="2"/>
      <c r="AG36" s="2"/>
      <c r="AH36" s="2"/>
    </row>
    <row r="37" spans="1:46" s="11" customFormat="1" ht="26.25" customHeight="1" x14ac:dyDescent="0.55000000000000004">
      <c r="A37" s="97"/>
      <c r="B37" s="98"/>
      <c r="C37" s="98"/>
      <c r="D37" s="98"/>
      <c r="E37" s="98"/>
      <c r="F37" s="98"/>
      <c r="G37" s="98"/>
      <c r="H37" s="98"/>
      <c r="I37" s="98"/>
      <c r="J37" s="98"/>
      <c r="K37" s="98"/>
      <c r="L37" s="98"/>
      <c r="M37" s="98"/>
      <c r="N37" s="98"/>
      <c r="O37" s="98"/>
      <c r="P37" s="98"/>
      <c r="Q37" s="98"/>
      <c r="R37" s="98"/>
      <c r="S37" s="98"/>
      <c r="T37" s="98"/>
      <c r="U37" s="98"/>
      <c r="V37" s="98"/>
      <c r="W37" s="98"/>
      <c r="X37" s="98"/>
      <c r="Y37" s="98"/>
      <c r="Z37" s="98"/>
      <c r="AA37" s="98"/>
      <c r="AB37" s="98"/>
      <c r="AC37" s="99"/>
      <c r="AD37" s="2"/>
      <c r="AE37" s="2"/>
      <c r="AF37" s="2"/>
      <c r="AG37" s="2"/>
      <c r="AH37" s="2"/>
    </row>
    <row r="38" spans="1:46" s="11" customFormat="1" ht="26.25" customHeight="1" x14ac:dyDescent="0.55000000000000004">
      <c r="A38" s="2" t="s">
        <v>22</v>
      </c>
      <c r="B38" s="2"/>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row>
    <row r="39" spans="1:46" s="11" customFormat="1" ht="26.25" customHeight="1" x14ac:dyDescent="0.55000000000000004">
      <c r="A39" s="2"/>
      <c r="B39" s="2"/>
      <c r="C39" s="2"/>
      <c r="D39" s="2"/>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c r="AH39" s="2"/>
    </row>
    <row r="40" spans="1:46" s="11" customFormat="1" ht="26.25" customHeight="1" x14ac:dyDescent="0.55000000000000004">
      <c r="A40" s="100" t="str">
        <f>"（別紙）中野区乳児等通園支援事業　利用状況報告書（"&amp;$N$2&amp;"年"&amp;P2&amp;"月分）"</f>
        <v>（別紙）中野区乳児等通園支援事業　利用状況報告書（2026年4月分）</v>
      </c>
      <c r="B40" s="100"/>
      <c r="C40" s="100"/>
      <c r="D40" s="100"/>
      <c r="E40" s="100"/>
      <c r="F40" s="100"/>
      <c r="G40" s="100"/>
      <c r="H40" s="100"/>
      <c r="I40" s="100"/>
      <c r="J40" s="100"/>
      <c r="K40" s="100"/>
      <c r="L40" s="100"/>
      <c r="M40" s="100"/>
      <c r="N40" s="100"/>
      <c r="O40" s="100"/>
      <c r="P40" s="100"/>
      <c r="Q40" s="100"/>
      <c r="R40" s="100"/>
      <c r="S40" s="100"/>
      <c r="T40" s="100"/>
      <c r="U40" s="100"/>
      <c r="V40" s="100"/>
      <c r="W40" s="100"/>
      <c r="X40" s="100"/>
      <c r="Y40" s="100"/>
      <c r="Z40" s="100"/>
      <c r="AA40" s="100"/>
      <c r="AB40" s="100"/>
      <c r="AC40" s="100"/>
      <c r="AD40" s="2"/>
      <c r="AE40" s="2"/>
      <c r="AF40" s="2"/>
      <c r="AG40" s="2"/>
      <c r="AH40" s="2"/>
    </row>
    <row r="41" spans="1:46" ht="26.25" customHeight="1" x14ac:dyDescent="0.55000000000000004">
      <c r="A41" s="101" t="s">
        <v>23</v>
      </c>
      <c r="B41" s="101"/>
      <c r="C41" s="101"/>
      <c r="D41" s="102" t="s">
        <v>109</v>
      </c>
      <c r="E41" s="102"/>
      <c r="F41" s="102"/>
      <c r="G41" s="102"/>
      <c r="H41" s="102"/>
      <c r="I41" s="102"/>
      <c r="J41" s="114" t="s">
        <v>43</v>
      </c>
      <c r="K41" s="114"/>
      <c r="L41" s="114"/>
      <c r="M41" s="67" t="s">
        <v>85</v>
      </c>
      <c r="N41" s="67">
        <v>2023</v>
      </c>
      <c r="O41" s="29" t="s">
        <v>0</v>
      </c>
      <c r="P41" s="66">
        <v>8</v>
      </c>
      <c r="Q41" s="29" t="s">
        <v>3</v>
      </c>
      <c r="R41" s="67">
        <v>5</v>
      </c>
      <c r="S41" s="29" t="s">
        <v>4</v>
      </c>
      <c r="T41" s="29" t="s">
        <v>19</v>
      </c>
      <c r="U41" s="32" t="s">
        <v>40</v>
      </c>
      <c r="V41" s="32"/>
      <c r="W41" s="102" t="s">
        <v>110</v>
      </c>
      <c r="X41" s="102"/>
      <c r="Y41" s="102"/>
      <c r="Z41" s="102"/>
      <c r="AA41" s="102"/>
      <c r="AB41" s="102"/>
      <c r="AC41" s="32" t="s">
        <v>19</v>
      </c>
    </row>
    <row r="42" spans="1:46" ht="26.25" customHeight="1" x14ac:dyDescent="0.55000000000000004">
      <c r="A42" s="101" t="s">
        <v>24</v>
      </c>
      <c r="B42" s="101"/>
      <c r="C42" s="101"/>
      <c r="D42" s="32" t="s">
        <v>87</v>
      </c>
      <c r="E42" s="32" cm="1">
        <f t="array" ref="E42">_xlfn.IFS(W41="０歳児クラス相当",$L$12,W41="１歳児クラス相当",$L$13,W41="２歳児クラス相当（３歳未満）",$L$14,W41="２歳児クラス相当（３歳誕生月）",$L$14,W41="",0)</f>
        <v>10</v>
      </c>
      <c r="F42" s="114" t="s">
        <v>11</v>
      </c>
      <c r="G42" s="114"/>
      <c r="H42" s="29"/>
      <c r="I42" s="32"/>
      <c r="J42" s="114"/>
      <c r="K42" s="114"/>
      <c r="L42" s="32"/>
      <c r="M42" s="114"/>
      <c r="N42" s="114"/>
      <c r="O42" s="32"/>
      <c r="P42" s="157" t="s">
        <v>62</v>
      </c>
      <c r="Q42" s="157"/>
      <c r="R42" s="157"/>
      <c r="S42" s="102" t="s">
        <v>118</v>
      </c>
      <c r="T42" s="102"/>
      <c r="U42" s="102"/>
      <c r="V42" s="157" t="s">
        <v>65</v>
      </c>
      <c r="W42" s="157"/>
      <c r="X42" s="110"/>
      <c r="Y42" s="110"/>
      <c r="Z42" s="110"/>
      <c r="AA42" s="110"/>
      <c r="AB42" s="110"/>
      <c r="AC42" s="32" t="s">
        <v>19</v>
      </c>
    </row>
    <row r="43" spans="1:46" s="13" customFormat="1" ht="26.25" customHeight="1" x14ac:dyDescent="0.55000000000000004">
      <c r="A43" s="32"/>
      <c r="B43" s="114" t="s">
        <v>66</v>
      </c>
      <c r="C43" s="114"/>
      <c r="D43" s="114"/>
      <c r="E43" s="114" t="s">
        <v>94</v>
      </c>
      <c r="F43" s="114"/>
      <c r="G43" s="114"/>
      <c r="H43" s="114"/>
      <c r="I43" s="29" t="s">
        <v>19</v>
      </c>
      <c r="J43" s="113" t="s">
        <v>93</v>
      </c>
      <c r="K43" s="113"/>
      <c r="L43" s="113"/>
      <c r="M43" s="113"/>
      <c r="N43" s="113"/>
      <c r="O43" s="102" t="s">
        <v>120</v>
      </c>
      <c r="P43" s="102"/>
      <c r="Q43" s="102"/>
      <c r="R43" s="102"/>
      <c r="S43" s="102"/>
      <c r="T43" s="32"/>
      <c r="U43" s="111" t="s">
        <v>86</v>
      </c>
      <c r="V43" s="111"/>
      <c r="W43" s="112" t="s">
        <v>120</v>
      </c>
      <c r="X43" s="112"/>
      <c r="Y43" s="112"/>
      <c r="Z43" s="112"/>
      <c r="AA43" s="112"/>
      <c r="AB43" s="112"/>
      <c r="AC43" s="12"/>
      <c r="AD43" s="29"/>
      <c r="AE43" s="29"/>
      <c r="AF43" s="29"/>
      <c r="AG43" s="29"/>
      <c r="AH43" s="29"/>
    </row>
    <row r="44" spans="1:46" s="13" customFormat="1" ht="26.25" customHeight="1" x14ac:dyDescent="0.55000000000000004">
      <c r="A44" s="123" t="s">
        <v>25</v>
      </c>
      <c r="B44" s="123"/>
      <c r="C44" s="14" t="s">
        <v>26</v>
      </c>
      <c r="D44" s="123" t="s">
        <v>90</v>
      </c>
      <c r="E44" s="123"/>
      <c r="F44" s="123" t="s">
        <v>27</v>
      </c>
      <c r="G44" s="123"/>
      <c r="H44" s="123"/>
      <c r="I44" s="123"/>
      <c r="J44" s="123"/>
      <c r="K44" s="123"/>
      <c r="L44" s="177" t="s">
        <v>28</v>
      </c>
      <c r="M44" s="177"/>
      <c r="N44" s="177"/>
      <c r="O44" s="123" t="s">
        <v>29</v>
      </c>
      <c r="P44" s="123"/>
      <c r="Q44" s="116" t="s">
        <v>98</v>
      </c>
      <c r="R44" s="116"/>
      <c r="S44" s="116" t="s">
        <v>45</v>
      </c>
      <c r="T44" s="116"/>
      <c r="U44" s="124" t="s">
        <v>55</v>
      </c>
      <c r="V44" s="125"/>
      <c r="W44" s="126" t="s">
        <v>30</v>
      </c>
      <c r="X44" s="127"/>
      <c r="Y44" s="127"/>
      <c r="Z44" s="127"/>
      <c r="AA44" s="127"/>
      <c r="AB44" s="127"/>
      <c r="AC44" s="128"/>
      <c r="AD44" s="29"/>
      <c r="AE44" s="29"/>
      <c r="AF44" s="29"/>
      <c r="AG44" s="29"/>
      <c r="AH44" s="29"/>
    </row>
    <row r="45" spans="1:46" ht="26.25" customHeight="1" x14ac:dyDescent="0.55000000000000004">
      <c r="A45" s="15">
        <v>1</v>
      </c>
      <c r="B45" s="21" t="s">
        <v>4</v>
      </c>
      <c r="C45" s="24" t="str">
        <f>TEXT(DATE($N$2,$P$2,A45),"aaa")</f>
        <v>水</v>
      </c>
      <c r="D45" s="106"/>
      <c r="E45" s="107"/>
      <c r="F45" s="108"/>
      <c r="G45" s="109"/>
      <c r="H45" s="16" t="s">
        <v>31</v>
      </c>
      <c r="I45" s="109"/>
      <c r="J45" s="109"/>
      <c r="K45" s="21" t="s">
        <v>32</v>
      </c>
      <c r="L45" s="89" t="str">
        <f t="shared" ref="L45" si="0">IF(OR(F45="",I45=""),"",MIN(MAX(ROUNDDOWN((I45-F45)*24*2,0)/2,0),$E$42))</f>
        <v/>
      </c>
      <c r="M45" s="90"/>
      <c r="N45" s="43" t="s">
        <v>33</v>
      </c>
      <c r="O45" s="106"/>
      <c r="P45" s="107"/>
      <c r="Q45" s="130" t="s">
        <v>44</v>
      </c>
      <c r="R45" s="131"/>
      <c r="S45" s="106"/>
      <c r="T45" s="107"/>
      <c r="U45" s="106"/>
      <c r="V45" s="107"/>
      <c r="W45" s="117" t="s">
        <v>108</v>
      </c>
      <c r="X45" s="118"/>
      <c r="Y45" s="118"/>
      <c r="Z45" s="118"/>
      <c r="AA45" s="118"/>
      <c r="AB45" s="118"/>
      <c r="AC45" s="119"/>
    </row>
    <row r="46" spans="1:46" ht="26.25" customHeight="1" x14ac:dyDescent="0.55000000000000004">
      <c r="A46" s="17">
        <v>2</v>
      </c>
      <c r="B46" s="22" t="s">
        <v>4</v>
      </c>
      <c r="C46" s="25" t="str">
        <f>TEXT(DATE($N$2,$P$2,A46),"aaa")</f>
        <v>木</v>
      </c>
      <c r="D46" s="85"/>
      <c r="E46" s="86"/>
      <c r="F46" s="205"/>
      <c r="G46" s="178"/>
      <c r="H46" s="18" t="s">
        <v>31</v>
      </c>
      <c r="I46" s="178"/>
      <c r="J46" s="178"/>
      <c r="K46" s="22" t="s">
        <v>32</v>
      </c>
      <c r="L46" s="89" t="str">
        <f t="shared" ref="L46" si="1">IF(OR(F46="",I46=""),"",MIN(MAX(ROUNDDOWN((I46-F46)*24*2,0)/2,0),$E$42))</f>
        <v/>
      </c>
      <c r="M46" s="90"/>
      <c r="N46" s="22" t="s">
        <v>33</v>
      </c>
      <c r="O46" s="85"/>
      <c r="P46" s="86"/>
      <c r="Q46" s="85"/>
      <c r="R46" s="86"/>
      <c r="S46" s="85"/>
      <c r="T46" s="86"/>
      <c r="U46" s="85"/>
      <c r="V46" s="86"/>
      <c r="W46" s="120"/>
      <c r="X46" s="121"/>
      <c r="Y46" s="121"/>
      <c r="Z46" s="121"/>
      <c r="AA46" s="121"/>
      <c r="AB46" s="121"/>
      <c r="AC46" s="122"/>
    </row>
    <row r="47" spans="1:46" ht="26.25" customHeight="1" x14ac:dyDescent="0.55000000000000004">
      <c r="A47" s="17">
        <v>3</v>
      </c>
      <c r="B47" s="22" t="s">
        <v>34</v>
      </c>
      <c r="C47" s="25" t="str">
        <f t="shared" ref="C47:C75" si="2">TEXT(DATE($N$2,$P$2,A47),"aaa")</f>
        <v>金</v>
      </c>
      <c r="D47" s="85"/>
      <c r="E47" s="86"/>
      <c r="F47" s="87">
        <v>0.375</v>
      </c>
      <c r="G47" s="88"/>
      <c r="H47" s="18" t="s">
        <v>31</v>
      </c>
      <c r="I47" s="88">
        <v>0.45833333333333331</v>
      </c>
      <c r="J47" s="88"/>
      <c r="K47" s="22" t="s">
        <v>32</v>
      </c>
      <c r="L47" s="89">
        <f>IF(OR(F47="",I47=""),"",MIN(MAX(ROUNDDOWN((I47-F47)*24*2,0)/2,0),$E$42))</f>
        <v>2</v>
      </c>
      <c r="M47" s="90"/>
      <c r="N47" s="22" t="s">
        <v>33</v>
      </c>
      <c r="O47" s="206" t="s">
        <v>44</v>
      </c>
      <c r="P47" s="207"/>
      <c r="Q47" s="85"/>
      <c r="R47" s="86"/>
      <c r="S47" s="206" t="s">
        <v>44</v>
      </c>
      <c r="T47" s="207"/>
      <c r="U47" s="85"/>
      <c r="V47" s="86"/>
      <c r="W47" s="221" t="s">
        <v>122</v>
      </c>
      <c r="X47" s="222"/>
      <c r="Y47" s="222"/>
      <c r="Z47" s="222"/>
      <c r="AA47" s="222"/>
      <c r="AB47" s="222"/>
      <c r="AC47" s="223"/>
    </row>
    <row r="48" spans="1:46" ht="26.25" customHeight="1" x14ac:dyDescent="0.55000000000000004">
      <c r="A48" s="17">
        <v>4</v>
      </c>
      <c r="B48" s="22" t="s">
        <v>34</v>
      </c>
      <c r="C48" s="25" t="str">
        <f t="shared" si="2"/>
        <v>土</v>
      </c>
      <c r="D48" s="85"/>
      <c r="E48" s="86"/>
      <c r="F48" s="205"/>
      <c r="G48" s="178"/>
      <c r="H48" s="18" t="s">
        <v>31</v>
      </c>
      <c r="I48" s="178"/>
      <c r="J48" s="178"/>
      <c r="K48" s="22" t="s">
        <v>32</v>
      </c>
      <c r="L48" s="89" t="str">
        <f>IF(OR(F48="",I48=""),"",MIN(MAX(ROUNDDOWN((I48-F48)*24*2,0)/2,0),$E$42))</f>
        <v/>
      </c>
      <c r="M48" s="90"/>
      <c r="N48" s="22" t="s">
        <v>33</v>
      </c>
      <c r="O48" s="85"/>
      <c r="P48" s="86"/>
      <c r="Q48" s="85"/>
      <c r="R48" s="86"/>
      <c r="S48" s="85"/>
      <c r="T48" s="86"/>
      <c r="U48" s="85"/>
      <c r="V48" s="86"/>
      <c r="W48" s="120"/>
      <c r="X48" s="121"/>
      <c r="Y48" s="121"/>
      <c r="Z48" s="121"/>
      <c r="AA48" s="121"/>
      <c r="AB48" s="121"/>
      <c r="AC48" s="122"/>
    </row>
    <row r="49" spans="1:29" ht="26.25" customHeight="1" x14ac:dyDescent="0.55000000000000004">
      <c r="A49" s="17">
        <v>5</v>
      </c>
      <c r="B49" s="22" t="s">
        <v>34</v>
      </c>
      <c r="C49" s="25" t="str">
        <f t="shared" si="2"/>
        <v>日</v>
      </c>
      <c r="D49" s="85"/>
      <c r="E49" s="86"/>
      <c r="F49" s="205"/>
      <c r="G49" s="178"/>
      <c r="H49" s="18" t="s">
        <v>31</v>
      </c>
      <c r="I49" s="178"/>
      <c r="J49" s="178"/>
      <c r="K49" s="22" t="s">
        <v>32</v>
      </c>
      <c r="L49" s="89" t="str">
        <f t="shared" ref="L49:L74" si="3">IF(OR(F49="",I49=""),"",MIN(MAX(ROUNDDOWN((I49-F49)*24*2,0)/2,0),$E$42))</f>
        <v/>
      </c>
      <c r="M49" s="90"/>
      <c r="N49" s="22" t="s">
        <v>33</v>
      </c>
      <c r="O49" s="85"/>
      <c r="P49" s="86"/>
      <c r="Q49" s="85"/>
      <c r="R49" s="86"/>
      <c r="S49" s="85"/>
      <c r="T49" s="86"/>
      <c r="U49" s="85"/>
      <c r="V49" s="86"/>
      <c r="W49" s="120"/>
      <c r="X49" s="121"/>
      <c r="Y49" s="121"/>
      <c r="Z49" s="121"/>
      <c r="AA49" s="121"/>
      <c r="AB49" s="121"/>
      <c r="AC49" s="122"/>
    </row>
    <row r="50" spans="1:29" ht="26.25" customHeight="1" x14ac:dyDescent="0.55000000000000004">
      <c r="A50" s="17">
        <v>6</v>
      </c>
      <c r="B50" s="22" t="s">
        <v>34</v>
      </c>
      <c r="C50" s="25" t="str">
        <f t="shared" si="2"/>
        <v>月</v>
      </c>
      <c r="D50" s="206" t="s">
        <v>44</v>
      </c>
      <c r="E50" s="207"/>
      <c r="F50" s="87">
        <v>0.375</v>
      </c>
      <c r="G50" s="88"/>
      <c r="H50" s="18" t="s">
        <v>31</v>
      </c>
      <c r="I50" s="88">
        <v>0.45833333333333331</v>
      </c>
      <c r="J50" s="88"/>
      <c r="K50" s="22" t="s">
        <v>32</v>
      </c>
      <c r="L50" s="89">
        <f t="shared" si="3"/>
        <v>2</v>
      </c>
      <c r="M50" s="90"/>
      <c r="N50" s="22" t="s">
        <v>33</v>
      </c>
      <c r="O50" s="85"/>
      <c r="P50" s="86"/>
      <c r="Q50" s="85"/>
      <c r="R50" s="86"/>
      <c r="S50" s="85"/>
      <c r="T50" s="86"/>
      <c r="U50" s="85"/>
      <c r="V50" s="86"/>
      <c r="W50" s="120"/>
      <c r="X50" s="121"/>
      <c r="Y50" s="121"/>
      <c r="Z50" s="121"/>
      <c r="AA50" s="121"/>
      <c r="AB50" s="121"/>
      <c r="AC50" s="122"/>
    </row>
    <row r="51" spans="1:29" ht="26.25" customHeight="1" x14ac:dyDescent="0.55000000000000004">
      <c r="A51" s="17">
        <v>7</v>
      </c>
      <c r="B51" s="22" t="s">
        <v>34</v>
      </c>
      <c r="C51" s="25" t="str">
        <f t="shared" si="2"/>
        <v>火</v>
      </c>
      <c r="D51" s="85"/>
      <c r="E51" s="86"/>
      <c r="F51" s="205"/>
      <c r="G51" s="178"/>
      <c r="H51" s="18" t="s">
        <v>31</v>
      </c>
      <c r="I51" s="178"/>
      <c r="J51" s="178"/>
      <c r="K51" s="22" t="s">
        <v>32</v>
      </c>
      <c r="L51" s="89" t="str">
        <f t="shared" si="3"/>
        <v/>
      </c>
      <c r="M51" s="90"/>
      <c r="N51" s="22" t="s">
        <v>33</v>
      </c>
      <c r="O51" s="85"/>
      <c r="P51" s="86"/>
      <c r="Q51" s="85"/>
      <c r="R51" s="86"/>
      <c r="S51" s="85"/>
      <c r="T51" s="86"/>
      <c r="U51" s="85"/>
      <c r="V51" s="86"/>
      <c r="W51" s="120"/>
      <c r="X51" s="121"/>
      <c r="Y51" s="121"/>
      <c r="Z51" s="121"/>
      <c r="AA51" s="121"/>
      <c r="AB51" s="121"/>
      <c r="AC51" s="122"/>
    </row>
    <row r="52" spans="1:29" ht="26.25" customHeight="1" x14ac:dyDescent="0.55000000000000004">
      <c r="A52" s="17">
        <v>8</v>
      </c>
      <c r="B52" s="22" t="s">
        <v>34</v>
      </c>
      <c r="C52" s="25" t="str">
        <f t="shared" si="2"/>
        <v>水</v>
      </c>
      <c r="D52" s="85"/>
      <c r="E52" s="86"/>
      <c r="F52" s="205"/>
      <c r="G52" s="178"/>
      <c r="H52" s="18" t="s">
        <v>31</v>
      </c>
      <c r="I52" s="178"/>
      <c r="J52" s="178"/>
      <c r="K52" s="22" t="s">
        <v>32</v>
      </c>
      <c r="L52" s="89" t="str">
        <f t="shared" si="3"/>
        <v/>
      </c>
      <c r="M52" s="90"/>
      <c r="N52" s="22" t="s">
        <v>33</v>
      </c>
      <c r="O52" s="85"/>
      <c r="P52" s="86"/>
      <c r="Q52" s="85"/>
      <c r="R52" s="86"/>
      <c r="S52" s="85"/>
      <c r="T52" s="86"/>
      <c r="U52" s="85"/>
      <c r="V52" s="86"/>
      <c r="W52" s="120"/>
      <c r="X52" s="121"/>
      <c r="Y52" s="121"/>
      <c r="Z52" s="121"/>
      <c r="AA52" s="121"/>
      <c r="AB52" s="121"/>
      <c r="AC52" s="122"/>
    </row>
    <row r="53" spans="1:29" ht="26.25" customHeight="1" x14ac:dyDescent="0.55000000000000004">
      <c r="A53" s="17">
        <v>9</v>
      </c>
      <c r="B53" s="22" t="s">
        <v>34</v>
      </c>
      <c r="C53" s="25" t="str">
        <f t="shared" si="2"/>
        <v>木</v>
      </c>
      <c r="D53" s="85"/>
      <c r="E53" s="86"/>
      <c r="F53" s="205"/>
      <c r="G53" s="178"/>
      <c r="H53" s="18" t="s">
        <v>31</v>
      </c>
      <c r="I53" s="178"/>
      <c r="J53" s="178"/>
      <c r="K53" s="22" t="s">
        <v>32</v>
      </c>
      <c r="L53" s="89" t="str">
        <f t="shared" si="3"/>
        <v/>
      </c>
      <c r="M53" s="90"/>
      <c r="N53" s="22" t="s">
        <v>33</v>
      </c>
      <c r="O53" s="85"/>
      <c r="P53" s="86"/>
      <c r="Q53" s="85"/>
      <c r="R53" s="86"/>
      <c r="S53" s="85"/>
      <c r="T53" s="86"/>
      <c r="U53" s="85"/>
      <c r="V53" s="86"/>
      <c r="W53" s="120"/>
      <c r="X53" s="121"/>
      <c r="Y53" s="121"/>
      <c r="Z53" s="121"/>
      <c r="AA53" s="121"/>
      <c r="AB53" s="121"/>
      <c r="AC53" s="122"/>
    </row>
    <row r="54" spans="1:29" ht="26.25" customHeight="1" x14ac:dyDescent="0.55000000000000004">
      <c r="A54" s="17">
        <v>10</v>
      </c>
      <c r="B54" s="22" t="s">
        <v>34</v>
      </c>
      <c r="C54" s="25" t="str">
        <f t="shared" si="2"/>
        <v>金</v>
      </c>
      <c r="D54" s="85"/>
      <c r="E54" s="86"/>
      <c r="F54" s="205"/>
      <c r="G54" s="178"/>
      <c r="H54" s="18" t="s">
        <v>31</v>
      </c>
      <c r="I54" s="178"/>
      <c r="J54" s="178"/>
      <c r="K54" s="22" t="s">
        <v>32</v>
      </c>
      <c r="L54" s="89" t="str">
        <f t="shared" si="3"/>
        <v/>
      </c>
      <c r="M54" s="90"/>
      <c r="N54" s="22" t="s">
        <v>33</v>
      </c>
      <c r="O54" s="85"/>
      <c r="P54" s="86"/>
      <c r="Q54" s="85"/>
      <c r="R54" s="86"/>
      <c r="S54" s="85"/>
      <c r="T54" s="86"/>
      <c r="U54" s="85"/>
      <c r="V54" s="86"/>
      <c r="W54" s="120"/>
      <c r="X54" s="121"/>
      <c r="Y54" s="121"/>
      <c r="Z54" s="121"/>
      <c r="AA54" s="121"/>
      <c r="AB54" s="121"/>
      <c r="AC54" s="122"/>
    </row>
    <row r="55" spans="1:29" ht="26.25" customHeight="1" x14ac:dyDescent="0.55000000000000004">
      <c r="A55" s="17">
        <v>11</v>
      </c>
      <c r="B55" s="22" t="s">
        <v>34</v>
      </c>
      <c r="C55" s="25" t="str">
        <f t="shared" si="2"/>
        <v>土</v>
      </c>
      <c r="D55" s="85"/>
      <c r="E55" s="86"/>
      <c r="F55" s="205"/>
      <c r="G55" s="178"/>
      <c r="H55" s="18" t="s">
        <v>31</v>
      </c>
      <c r="I55" s="178"/>
      <c r="J55" s="178"/>
      <c r="K55" s="22" t="s">
        <v>32</v>
      </c>
      <c r="L55" s="89" t="str">
        <f t="shared" si="3"/>
        <v/>
      </c>
      <c r="M55" s="90"/>
      <c r="N55" s="22" t="s">
        <v>33</v>
      </c>
      <c r="O55" s="85"/>
      <c r="P55" s="86"/>
      <c r="Q55" s="85"/>
      <c r="R55" s="86"/>
      <c r="S55" s="85"/>
      <c r="T55" s="86"/>
      <c r="U55" s="85"/>
      <c r="V55" s="86"/>
      <c r="W55" s="120"/>
      <c r="X55" s="121"/>
      <c r="Y55" s="121"/>
      <c r="Z55" s="121"/>
      <c r="AA55" s="121"/>
      <c r="AB55" s="121"/>
      <c r="AC55" s="122"/>
    </row>
    <row r="56" spans="1:29" ht="26.25" customHeight="1" x14ac:dyDescent="0.55000000000000004">
      <c r="A56" s="17">
        <v>12</v>
      </c>
      <c r="B56" s="22" t="s">
        <v>34</v>
      </c>
      <c r="C56" s="25" t="str">
        <f t="shared" si="2"/>
        <v>日</v>
      </c>
      <c r="D56" s="85"/>
      <c r="E56" s="86"/>
      <c r="F56" s="205"/>
      <c r="G56" s="178"/>
      <c r="H56" s="18" t="s">
        <v>31</v>
      </c>
      <c r="I56" s="178"/>
      <c r="J56" s="178"/>
      <c r="K56" s="22" t="s">
        <v>32</v>
      </c>
      <c r="L56" s="89" t="str">
        <f t="shared" si="3"/>
        <v/>
      </c>
      <c r="M56" s="90"/>
      <c r="N56" s="22" t="s">
        <v>33</v>
      </c>
      <c r="O56" s="85"/>
      <c r="P56" s="86"/>
      <c r="Q56" s="85"/>
      <c r="R56" s="86"/>
      <c r="S56" s="85"/>
      <c r="T56" s="86"/>
      <c r="U56" s="85"/>
      <c r="V56" s="86"/>
      <c r="W56" s="120"/>
      <c r="X56" s="121"/>
      <c r="Y56" s="121"/>
      <c r="Z56" s="121"/>
      <c r="AA56" s="121"/>
      <c r="AB56" s="121"/>
      <c r="AC56" s="122"/>
    </row>
    <row r="57" spans="1:29" ht="26.25" customHeight="1" x14ac:dyDescent="0.55000000000000004">
      <c r="A57" s="17">
        <v>13</v>
      </c>
      <c r="B57" s="22" t="s">
        <v>34</v>
      </c>
      <c r="C57" s="25" t="str">
        <f t="shared" si="2"/>
        <v>月</v>
      </c>
      <c r="D57" s="85"/>
      <c r="E57" s="86"/>
      <c r="F57" s="205"/>
      <c r="G57" s="178"/>
      <c r="H57" s="18" t="s">
        <v>31</v>
      </c>
      <c r="I57" s="178"/>
      <c r="J57" s="178"/>
      <c r="K57" s="22" t="s">
        <v>32</v>
      </c>
      <c r="L57" s="89" t="str">
        <f t="shared" si="3"/>
        <v/>
      </c>
      <c r="M57" s="90"/>
      <c r="N57" s="22" t="s">
        <v>33</v>
      </c>
      <c r="O57" s="85"/>
      <c r="P57" s="86"/>
      <c r="Q57" s="85"/>
      <c r="R57" s="86"/>
      <c r="S57" s="85"/>
      <c r="T57" s="86"/>
      <c r="U57" s="85"/>
      <c r="V57" s="86"/>
      <c r="W57" s="120"/>
      <c r="X57" s="121"/>
      <c r="Y57" s="121"/>
      <c r="Z57" s="121"/>
      <c r="AA57" s="121"/>
      <c r="AB57" s="121"/>
      <c r="AC57" s="122"/>
    </row>
    <row r="58" spans="1:29" ht="26.25" customHeight="1" x14ac:dyDescent="0.55000000000000004">
      <c r="A58" s="17">
        <v>14</v>
      </c>
      <c r="B58" s="22" t="s">
        <v>34</v>
      </c>
      <c r="C58" s="25" t="str">
        <f t="shared" si="2"/>
        <v>火</v>
      </c>
      <c r="D58" s="85"/>
      <c r="E58" s="86"/>
      <c r="F58" s="205"/>
      <c r="G58" s="178"/>
      <c r="H58" s="18" t="s">
        <v>31</v>
      </c>
      <c r="I58" s="178"/>
      <c r="J58" s="178"/>
      <c r="K58" s="22" t="s">
        <v>32</v>
      </c>
      <c r="L58" s="89" t="str">
        <f t="shared" si="3"/>
        <v/>
      </c>
      <c r="M58" s="90"/>
      <c r="N58" s="22" t="s">
        <v>33</v>
      </c>
      <c r="O58" s="85"/>
      <c r="P58" s="86"/>
      <c r="Q58" s="85"/>
      <c r="R58" s="86"/>
      <c r="S58" s="85"/>
      <c r="T58" s="86"/>
      <c r="U58" s="85"/>
      <c r="V58" s="86"/>
      <c r="W58" s="120"/>
      <c r="X58" s="121"/>
      <c r="Y58" s="121"/>
      <c r="Z58" s="121"/>
      <c r="AA58" s="121"/>
      <c r="AB58" s="121"/>
      <c r="AC58" s="122"/>
    </row>
    <row r="59" spans="1:29" ht="26.25" customHeight="1" x14ac:dyDescent="0.55000000000000004">
      <c r="A59" s="17">
        <v>15</v>
      </c>
      <c r="B59" s="22" t="s">
        <v>34</v>
      </c>
      <c r="C59" s="25" t="str">
        <f t="shared" si="2"/>
        <v>水</v>
      </c>
      <c r="D59" s="85"/>
      <c r="E59" s="86"/>
      <c r="F59" s="205"/>
      <c r="G59" s="178"/>
      <c r="H59" s="18" t="s">
        <v>31</v>
      </c>
      <c r="I59" s="178"/>
      <c r="J59" s="178"/>
      <c r="K59" s="22" t="s">
        <v>32</v>
      </c>
      <c r="L59" s="89" t="str">
        <f t="shared" si="3"/>
        <v/>
      </c>
      <c r="M59" s="90"/>
      <c r="N59" s="22" t="s">
        <v>33</v>
      </c>
      <c r="O59" s="85"/>
      <c r="P59" s="86"/>
      <c r="Q59" s="85"/>
      <c r="R59" s="86"/>
      <c r="S59" s="85"/>
      <c r="T59" s="86"/>
      <c r="U59" s="85"/>
      <c r="V59" s="86"/>
      <c r="W59" s="120"/>
      <c r="X59" s="121"/>
      <c r="Y59" s="121"/>
      <c r="Z59" s="121"/>
      <c r="AA59" s="121"/>
      <c r="AB59" s="121"/>
      <c r="AC59" s="122"/>
    </row>
    <row r="60" spans="1:29" ht="26.25" customHeight="1" x14ac:dyDescent="0.55000000000000004">
      <c r="A60" s="17">
        <v>16</v>
      </c>
      <c r="B60" s="22" t="s">
        <v>34</v>
      </c>
      <c r="C60" s="25" t="str">
        <f t="shared" si="2"/>
        <v>木</v>
      </c>
      <c r="D60" s="85"/>
      <c r="E60" s="86"/>
      <c r="F60" s="205"/>
      <c r="G60" s="178"/>
      <c r="H60" s="18" t="s">
        <v>31</v>
      </c>
      <c r="I60" s="178"/>
      <c r="J60" s="178"/>
      <c r="K60" s="22" t="s">
        <v>32</v>
      </c>
      <c r="L60" s="89" t="str">
        <f t="shared" si="3"/>
        <v/>
      </c>
      <c r="M60" s="90"/>
      <c r="N60" s="22" t="s">
        <v>33</v>
      </c>
      <c r="O60" s="85"/>
      <c r="P60" s="86"/>
      <c r="Q60" s="85"/>
      <c r="R60" s="86"/>
      <c r="S60" s="85"/>
      <c r="T60" s="86"/>
      <c r="U60" s="85"/>
      <c r="V60" s="86"/>
      <c r="W60" s="120"/>
      <c r="X60" s="121"/>
      <c r="Y60" s="121"/>
      <c r="Z60" s="121"/>
      <c r="AA60" s="121"/>
      <c r="AB60" s="121"/>
      <c r="AC60" s="122"/>
    </row>
    <row r="61" spans="1:29" ht="26.25" customHeight="1" x14ac:dyDescent="0.55000000000000004">
      <c r="A61" s="17">
        <v>17</v>
      </c>
      <c r="B61" s="22" t="s">
        <v>34</v>
      </c>
      <c r="C61" s="25" t="str">
        <f t="shared" si="2"/>
        <v>金</v>
      </c>
      <c r="D61" s="85"/>
      <c r="E61" s="86"/>
      <c r="F61" s="87">
        <v>0.375</v>
      </c>
      <c r="G61" s="88"/>
      <c r="H61" s="18" t="s">
        <v>31</v>
      </c>
      <c r="I61" s="88">
        <v>0.625</v>
      </c>
      <c r="J61" s="88"/>
      <c r="K61" s="22" t="s">
        <v>32</v>
      </c>
      <c r="L61" s="89">
        <f t="shared" si="3"/>
        <v>6</v>
      </c>
      <c r="M61" s="90"/>
      <c r="N61" s="22" t="s">
        <v>33</v>
      </c>
      <c r="O61" s="85"/>
      <c r="P61" s="86"/>
      <c r="Q61" s="85"/>
      <c r="R61" s="86"/>
      <c r="S61" s="85"/>
      <c r="T61" s="86"/>
      <c r="U61" s="85"/>
      <c r="V61" s="86"/>
      <c r="W61" s="120"/>
      <c r="X61" s="121"/>
      <c r="Y61" s="121"/>
      <c r="Z61" s="121"/>
      <c r="AA61" s="121"/>
      <c r="AB61" s="121"/>
      <c r="AC61" s="122"/>
    </row>
    <row r="62" spans="1:29" ht="26.25" customHeight="1" x14ac:dyDescent="0.55000000000000004">
      <c r="A62" s="17">
        <v>18</v>
      </c>
      <c r="B62" s="22" t="s">
        <v>34</v>
      </c>
      <c r="C62" s="25" t="str">
        <f t="shared" si="2"/>
        <v>土</v>
      </c>
      <c r="D62" s="85"/>
      <c r="E62" s="86"/>
      <c r="F62" s="205"/>
      <c r="G62" s="178"/>
      <c r="H62" s="18" t="s">
        <v>31</v>
      </c>
      <c r="I62" s="178"/>
      <c r="J62" s="178"/>
      <c r="K62" s="22" t="s">
        <v>32</v>
      </c>
      <c r="L62" s="89" t="str">
        <f t="shared" si="3"/>
        <v/>
      </c>
      <c r="M62" s="90"/>
      <c r="N62" s="22" t="s">
        <v>33</v>
      </c>
      <c r="O62" s="85"/>
      <c r="P62" s="86"/>
      <c r="Q62" s="85"/>
      <c r="R62" s="86"/>
      <c r="S62" s="85"/>
      <c r="T62" s="86"/>
      <c r="U62" s="85"/>
      <c r="V62" s="86"/>
      <c r="W62" s="120"/>
      <c r="X62" s="121"/>
      <c r="Y62" s="121"/>
      <c r="Z62" s="121"/>
      <c r="AA62" s="121"/>
      <c r="AB62" s="121"/>
      <c r="AC62" s="122"/>
    </row>
    <row r="63" spans="1:29" ht="26.25" customHeight="1" x14ac:dyDescent="0.55000000000000004">
      <c r="A63" s="17">
        <v>19</v>
      </c>
      <c r="B63" s="22" t="s">
        <v>34</v>
      </c>
      <c r="C63" s="25" t="str">
        <f t="shared" si="2"/>
        <v>日</v>
      </c>
      <c r="D63" s="85"/>
      <c r="E63" s="86"/>
      <c r="F63" s="205"/>
      <c r="G63" s="178"/>
      <c r="H63" s="18" t="s">
        <v>31</v>
      </c>
      <c r="I63" s="178"/>
      <c r="J63" s="178"/>
      <c r="K63" s="22" t="s">
        <v>32</v>
      </c>
      <c r="L63" s="89" t="str">
        <f t="shared" si="3"/>
        <v/>
      </c>
      <c r="M63" s="90"/>
      <c r="N63" s="22" t="s">
        <v>33</v>
      </c>
      <c r="O63" s="85"/>
      <c r="P63" s="86"/>
      <c r="Q63" s="85"/>
      <c r="R63" s="86"/>
      <c r="S63" s="85"/>
      <c r="T63" s="86"/>
      <c r="U63" s="85"/>
      <c r="V63" s="86"/>
      <c r="W63" s="120"/>
      <c r="X63" s="121"/>
      <c r="Y63" s="121"/>
      <c r="Z63" s="121"/>
      <c r="AA63" s="121"/>
      <c r="AB63" s="121"/>
      <c r="AC63" s="122"/>
    </row>
    <row r="64" spans="1:29" ht="26.25" customHeight="1" x14ac:dyDescent="0.55000000000000004">
      <c r="A64" s="17">
        <v>20</v>
      </c>
      <c r="B64" s="22" t="s">
        <v>34</v>
      </c>
      <c r="C64" s="25" t="str">
        <f t="shared" si="2"/>
        <v>月</v>
      </c>
      <c r="D64" s="85"/>
      <c r="E64" s="86"/>
      <c r="F64" s="205"/>
      <c r="G64" s="178"/>
      <c r="H64" s="18" t="s">
        <v>31</v>
      </c>
      <c r="I64" s="178"/>
      <c r="J64" s="178"/>
      <c r="K64" s="22" t="s">
        <v>32</v>
      </c>
      <c r="L64" s="89" t="str">
        <f t="shared" si="3"/>
        <v/>
      </c>
      <c r="M64" s="90"/>
      <c r="N64" s="22" t="s">
        <v>33</v>
      </c>
      <c r="O64" s="85"/>
      <c r="P64" s="86"/>
      <c r="Q64" s="85"/>
      <c r="R64" s="86"/>
      <c r="S64" s="85"/>
      <c r="T64" s="86"/>
      <c r="U64" s="85"/>
      <c r="V64" s="86"/>
      <c r="W64" s="120"/>
      <c r="X64" s="121"/>
      <c r="Y64" s="121"/>
      <c r="Z64" s="121"/>
      <c r="AA64" s="121"/>
      <c r="AB64" s="121"/>
      <c r="AC64" s="122"/>
    </row>
    <row r="65" spans="1:30" ht="26.25" customHeight="1" x14ac:dyDescent="0.55000000000000004">
      <c r="A65" s="17">
        <v>21</v>
      </c>
      <c r="B65" s="22" t="s">
        <v>34</v>
      </c>
      <c r="C65" s="25" t="str">
        <f t="shared" si="2"/>
        <v>火</v>
      </c>
      <c r="D65" s="85"/>
      <c r="E65" s="86"/>
      <c r="F65" s="205"/>
      <c r="G65" s="178"/>
      <c r="H65" s="18" t="s">
        <v>31</v>
      </c>
      <c r="I65" s="178"/>
      <c r="J65" s="178"/>
      <c r="K65" s="22" t="s">
        <v>32</v>
      </c>
      <c r="L65" s="89" t="str">
        <f t="shared" si="3"/>
        <v/>
      </c>
      <c r="M65" s="90"/>
      <c r="N65" s="22" t="s">
        <v>33</v>
      </c>
      <c r="O65" s="85"/>
      <c r="P65" s="86"/>
      <c r="Q65" s="85"/>
      <c r="R65" s="86"/>
      <c r="S65" s="85"/>
      <c r="T65" s="86"/>
      <c r="U65" s="85"/>
      <c r="V65" s="86"/>
      <c r="W65" s="120"/>
      <c r="X65" s="121"/>
      <c r="Y65" s="121"/>
      <c r="Z65" s="121"/>
      <c r="AA65" s="121"/>
      <c r="AB65" s="121"/>
      <c r="AC65" s="122"/>
    </row>
    <row r="66" spans="1:30" ht="26.25" customHeight="1" x14ac:dyDescent="0.55000000000000004">
      <c r="A66" s="17">
        <v>22</v>
      </c>
      <c r="B66" s="22" t="s">
        <v>34</v>
      </c>
      <c r="C66" s="25" t="str">
        <f t="shared" si="2"/>
        <v>水</v>
      </c>
      <c r="D66" s="85"/>
      <c r="E66" s="86"/>
      <c r="F66" s="205"/>
      <c r="G66" s="178"/>
      <c r="H66" s="18" t="s">
        <v>31</v>
      </c>
      <c r="I66" s="178"/>
      <c r="J66" s="178"/>
      <c r="K66" s="22" t="s">
        <v>32</v>
      </c>
      <c r="L66" s="89" t="str">
        <f t="shared" si="3"/>
        <v/>
      </c>
      <c r="M66" s="90"/>
      <c r="N66" s="22" t="s">
        <v>33</v>
      </c>
      <c r="O66" s="85"/>
      <c r="P66" s="86"/>
      <c r="Q66" s="85"/>
      <c r="R66" s="86"/>
      <c r="S66" s="85"/>
      <c r="T66" s="86"/>
      <c r="U66" s="85"/>
      <c r="V66" s="86"/>
      <c r="W66" s="120"/>
      <c r="X66" s="121"/>
      <c r="Y66" s="121"/>
      <c r="Z66" s="121"/>
      <c r="AA66" s="121"/>
      <c r="AB66" s="121"/>
      <c r="AC66" s="122"/>
    </row>
    <row r="67" spans="1:30" ht="26.25" customHeight="1" x14ac:dyDescent="0.55000000000000004">
      <c r="A67" s="17">
        <v>23</v>
      </c>
      <c r="B67" s="22" t="s">
        <v>34</v>
      </c>
      <c r="C67" s="25" t="str">
        <f t="shared" si="2"/>
        <v>木</v>
      </c>
      <c r="D67" s="85"/>
      <c r="E67" s="86"/>
      <c r="F67" s="205"/>
      <c r="G67" s="178"/>
      <c r="H67" s="18" t="s">
        <v>31</v>
      </c>
      <c r="I67" s="178"/>
      <c r="J67" s="178"/>
      <c r="K67" s="22" t="s">
        <v>32</v>
      </c>
      <c r="L67" s="89" t="str">
        <f t="shared" si="3"/>
        <v/>
      </c>
      <c r="M67" s="90"/>
      <c r="N67" s="22" t="s">
        <v>33</v>
      </c>
      <c r="O67" s="85"/>
      <c r="P67" s="86"/>
      <c r="Q67" s="85"/>
      <c r="R67" s="86"/>
      <c r="S67" s="85"/>
      <c r="T67" s="86"/>
      <c r="U67" s="85"/>
      <c r="V67" s="86"/>
      <c r="W67" s="120"/>
      <c r="X67" s="121"/>
      <c r="Y67" s="121"/>
      <c r="Z67" s="121"/>
      <c r="AA67" s="121"/>
      <c r="AB67" s="121"/>
      <c r="AC67" s="122"/>
    </row>
    <row r="68" spans="1:30" ht="26.25" customHeight="1" x14ac:dyDescent="0.55000000000000004">
      <c r="A68" s="17">
        <v>24</v>
      </c>
      <c r="B68" s="22" t="s">
        <v>34</v>
      </c>
      <c r="C68" s="25" t="str">
        <f t="shared" si="2"/>
        <v>金</v>
      </c>
      <c r="D68" s="85"/>
      <c r="E68" s="86"/>
      <c r="F68" s="205"/>
      <c r="G68" s="178"/>
      <c r="H68" s="18" t="s">
        <v>31</v>
      </c>
      <c r="I68" s="178"/>
      <c r="J68" s="178"/>
      <c r="K68" s="22" t="s">
        <v>32</v>
      </c>
      <c r="L68" s="89" t="str">
        <f t="shared" si="3"/>
        <v/>
      </c>
      <c r="M68" s="90"/>
      <c r="N68" s="22" t="s">
        <v>33</v>
      </c>
      <c r="O68" s="85"/>
      <c r="P68" s="86"/>
      <c r="Q68" s="85"/>
      <c r="R68" s="86"/>
      <c r="S68" s="85"/>
      <c r="T68" s="86"/>
      <c r="U68" s="85"/>
      <c r="V68" s="86"/>
      <c r="W68" s="120"/>
      <c r="X68" s="121"/>
      <c r="Y68" s="121"/>
      <c r="Z68" s="121"/>
      <c r="AA68" s="121"/>
      <c r="AB68" s="121"/>
      <c r="AC68" s="122"/>
    </row>
    <row r="69" spans="1:30" ht="26.25" customHeight="1" x14ac:dyDescent="0.55000000000000004">
      <c r="A69" s="17">
        <v>25</v>
      </c>
      <c r="B69" s="22" t="s">
        <v>34</v>
      </c>
      <c r="C69" s="25" t="str">
        <f t="shared" si="2"/>
        <v>土</v>
      </c>
      <c r="D69" s="85"/>
      <c r="E69" s="86"/>
      <c r="F69" s="205"/>
      <c r="G69" s="178"/>
      <c r="H69" s="18" t="s">
        <v>31</v>
      </c>
      <c r="I69" s="178"/>
      <c r="J69" s="178"/>
      <c r="K69" s="22" t="s">
        <v>32</v>
      </c>
      <c r="L69" s="89" t="str">
        <f t="shared" si="3"/>
        <v/>
      </c>
      <c r="M69" s="90"/>
      <c r="N69" s="22" t="s">
        <v>33</v>
      </c>
      <c r="O69" s="85"/>
      <c r="P69" s="86"/>
      <c r="Q69" s="85"/>
      <c r="R69" s="86"/>
      <c r="S69" s="85"/>
      <c r="T69" s="86"/>
      <c r="U69" s="85"/>
      <c r="V69" s="86"/>
      <c r="W69" s="120"/>
      <c r="X69" s="121"/>
      <c r="Y69" s="121"/>
      <c r="Z69" s="121"/>
      <c r="AA69" s="121"/>
      <c r="AB69" s="121"/>
      <c r="AC69" s="122"/>
    </row>
    <row r="70" spans="1:30" ht="26.25" customHeight="1" x14ac:dyDescent="0.55000000000000004">
      <c r="A70" s="17">
        <v>26</v>
      </c>
      <c r="B70" s="22" t="s">
        <v>34</v>
      </c>
      <c r="C70" s="25" t="str">
        <f t="shared" si="2"/>
        <v>日</v>
      </c>
      <c r="D70" s="85"/>
      <c r="E70" s="86"/>
      <c r="F70" s="205"/>
      <c r="G70" s="178"/>
      <c r="H70" s="18" t="s">
        <v>31</v>
      </c>
      <c r="I70" s="178"/>
      <c r="J70" s="178"/>
      <c r="K70" s="22" t="s">
        <v>32</v>
      </c>
      <c r="L70" s="89" t="str">
        <f t="shared" si="3"/>
        <v/>
      </c>
      <c r="M70" s="90"/>
      <c r="N70" s="22" t="s">
        <v>33</v>
      </c>
      <c r="O70" s="85"/>
      <c r="P70" s="86"/>
      <c r="Q70" s="85"/>
      <c r="R70" s="86"/>
      <c r="S70" s="85"/>
      <c r="T70" s="86"/>
      <c r="U70" s="85"/>
      <c r="V70" s="86"/>
      <c r="W70" s="120"/>
      <c r="X70" s="121"/>
      <c r="Y70" s="121"/>
      <c r="Z70" s="121"/>
      <c r="AA70" s="121"/>
      <c r="AB70" s="121"/>
      <c r="AC70" s="122"/>
    </row>
    <row r="71" spans="1:30" ht="26.25" customHeight="1" x14ac:dyDescent="0.55000000000000004">
      <c r="A71" s="17">
        <v>27</v>
      </c>
      <c r="B71" s="22" t="s">
        <v>34</v>
      </c>
      <c r="C71" s="25" t="str">
        <f t="shared" si="2"/>
        <v>月</v>
      </c>
      <c r="D71" s="85"/>
      <c r="E71" s="86"/>
      <c r="F71" s="205"/>
      <c r="G71" s="178"/>
      <c r="H71" s="18" t="s">
        <v>31</v>
      </c>
      <c r="I71" s="178"/>
      <c r="J71" s="178"/>
      <c r="K71" s="22" t="s">
        <v>32</v>
      </c>
      <c r="L71" s="89" t="str">
        <f t="shared" si="3"/>
        <v/>
      </c>
      <c r="M71" s="90"/>
      <c r="N71" s="22" t="s">
        <v>33</v>
      </c>
      <c r="O71" s="85"/>
      <c r="P71" s="86"/>
      <c r="Q71" s="85"/>
      <c r="R71" s="86"/>
      <c r="S71" s="85"/>
      <c r="T71" s="86"/>
      <c r="U71" s="85"/>
      <c r="V71" s="86"/>
      <c r="W71" s="120"/>
      <c r="X71" s="121"/>
      <c r="Y71" s="121"/>
      <c r="Z71" s="121"/>
      <c r="AA71" s="121"/>
      <c r="AB71" s="121"/>
      <c r="AC71" s="122"/>
    </row>
    <row r="72" spans="1:30" ht="26.25" customHeight="1" x14ac:dyDescent="0.55000000000000004">
      <c r="A72" s="17">
        <v>28</v>
      </c>
      <c r="B72" s="22" t="s">
        <v>34</v>
      </c>
      <c r="C72" s="25" t="str">
        <f t="shared" si="2"/>
        <v>火</v>
      </c>
      <c r="D72" s="85"/>
      <c r="E72" s="86"/>
      <c r="F72" s="205"/>
      <c r="G72" s="178"/>
      <c r="H72" s="18" t="s">
        <v>31</v>
      </c>
      <c r="I72" s="178"/>
      <c r="J72" s="178"/>
      <c r="K72" s="22" t="s">
        <v>32</v>
      </c>
      <c r="L72" s="89" t="str">
        <f t="shared" si="3"/>
        <v/>
      </c>
      <c r="M72" s="90"/>
      <c r="N72" s="22" t="s">
        <v>33</v>
      </c>
      <c r="O72" s="85"/>
      <c r="P72" s="86"/>
      <c r="Q72" s="85"/>
      <c r="R72" s="86"/>
      <c r="S72" s="85"/>
      <c r="T72" s="86"/>
      <c r="U72" s="85"/>
      <c r="V72" s="86"/>
      <c r="W72" s="120"/>
      <c r="X72" s="121"/>
      <c r="Y72" s="121"/>
      <c r="Z72" s="121"/>
      <c r="AA72" s="121"/>
      <c r="AB72" s="121"/>
      <c r="AC72" s="122"/>
    </row>
    <row r="73" spans="1:30" ht="26.25" customHeight="1" x14ac:dyDescent="0.55000000000000004">
      <c r="A73" s="17">
        <v>29</v>
      </c>
      <c r="B73" s="22" t="s">
        <v>34</v>
      </c>
      <c r="C73" s="25" t="str">
        <f t="shared" si="2"/>
        <v>水</v>
      </c>
      <c r="D73" s="85"/>
      <c r="E73" s="86"/>
      <c r="F73" s="205"/>
      <c r="G73" s="178"/>
      <c r="H73" s="18" t="s">
        <v>31</v>
      </c>
      <c r="I73" s="178"/>
      <c r="J73" s="178"/>
      <c r="K73" s="22" t="s">
        <v>32</v>
      </c>
      <c r="L73" s="89" t="str">
        <f t="shared" si="3"/>
        <v/>
      </c>
      <c r="M73" s="90"/>
      <c r="N73" s="22" t="s">
        <v>33</v>
      </c>
      <c r="O73" s="85"/>
      <c r="P73" s="86"/>
      <c r="Q73" s="85"/>
      <c r="R73" s="86"/>
      <c r="S73" s="85"/>
      <c r="T73" s="86"/>
      <c r="U73" s="85"/>
      <c r="V73" s="86"/>
      <c r="W73" s="120"/>
      <c r="X73" s="121"/>
      <c r="Y73" s="121"/>
      <c r="Z73" s="121"/>
      <c r="AA73" s="121"/>
      <c r="AB73" s="121"/>
      <c r="AC73" s="122"/>
    </row>
    <row r="74" spans="1:30" ht="26.25" customHeight="1" x14ac:dyDescent="0.55000000000000004">
      <c r="A74" s="17">
        <v>30</v>
      </c>
      <c r="B74" s="22" t="s">
        <v>34</v>
      </c>
      <c r="C74" s="25" t="str">
        <f t="shared" si="2"/>
        <v>木</v>
      </c>
      <c r="D74" s="85"/>
      <c r="E74" s="86"/>
      <c r="F74" s="205"/>
      <c r="G74" s="178"/>
      <c r="H74" s="18" t="s">
        <v>31</v>
      </c>
      <c r="I74" s="178"/>
      <c r="J74" s="178"/>
      <c r="K74" s="22" t="s">
        <v>32</v>
      </c>
      <c r="L74" s="89" t="str">
        <f t="shared" si="3"/>
        <v/>
      </c>
      <c r="M74" s="90"/>
      <c r="N74" s="22" t="s">
        <v>33</v>
      </c>
      <c r="O74" s="85"/>
      <c r="P74" s="86"/>
      <c r="Q74" s="85"/>
      <c r="R74" s="86"/>
      <c r="S74" s="85"/>
      <c r="T74" s="86"/>
      <c r="U74" s="85"/>
      <c r="V74" s="86"/>
      <c r="W74" s="120"/>
      <c r="X74" s="121"/>
      <c r="Y74" s="121"/>
      <c r="Z74" s="121"/>
      <c r="AA74" s="121"/>
      <c r="AB74" s="121"/>
      <c r="AC74" s="122"/>
    </row>
    <row r="75" spans="1:30" ht="26.25" customHeight="1" x14ac:dyDescent="0.55000000000000004">
      <c r="A75" s="19">
        <v>31</v>
      </c>
      <c r="B75" s="23" t="s">
        <v>34</v>
      </c>
      <c r="C75" s="26" t="str">
        <f t="shared" si="2"/>
        <v>金</v>
      </c>
      <c r="D75" s="218"/>
      <c r="E75" s="219"/>
      <c r="F75" s="226"/>
      <c r="G75" s="227"/>
      <c r="H75" s="20" t="s">
        <v>31</v>
      </c>
      <c r="I75" s="227"/>
      <c r="J75" s="227"/>
      <c r="K75" s="23" t="s">
        <v>32</v>
      </c>
      <c r="L75" s="89" t="str">
        <f t="shared" ref="L75" si="4">IF(OR(F75="",I75=""),"",MIN(MAX(ROUNDDOWN((I75-F75)*24*2,0)/2,0),$E$42))</f>
        <v/>
      </c>
      <c r="M75" s="90"/>
      <c r="N75" s="23" t="s">
        <v>33</v>
      </c>
      <c r="O75" s="218"/>
      <c r="P75" s="219"/>
      <c r="Q75" s="218"/>
      <c r="R75" s="219"/>
      <c r="S75" s="218"/>
      <c r="T75" s="219"/>
      <c r="U75" s="218"/>
      <c r="V75" s="219"/>
      <c r="W75" s="208"/>
      <c r="X75" s="209"/>
      <c r="Y75" s="209"/>
      <c r="Z75" s="209"/>
      <c r="AA75" s="209"/>
      <c r="AB75" s="209"/>
      <c r="AC75" s="210"/>
    </row>
    <row r="76" spans="1:30" ht="26.25" customHeight="1" x14ac:dyDescent="0.55000000000000004">
      <c r="A76" s="126" t="s">
        <v>35</v>
      </c>
      <c r="B76" s="127"/>
      <c r="C76" s="127"/>
      <c r="D76" s="27">
        <f>COUNTIF(L45:M75,"&gt;0")</f>
        <v>3</v>
      </c>
      <c r="E76" s="224" t="s">
        <v>36</v>
      </c>
      <c r="F76" s="224"/>
      <c r="G76" s="224"/>
      <c r="H76" s="224"/>
      <c r="I76" s="27">
        <f>COUNTIF(D45:E75,"○")</f>
        <v>1</v>
      </c>
      <c r="J76" s="28" t="s">
        <v>16</v>
      </c>
      <c r="K76" s="126" t="s">
        <v>101</v>
      </c>
      <c r="L76" s="127"/>
      <c r="M76" s="127"/>
      <c r="N76" s="27" t="s">
        <v>99</v>
      </c>
      <c r="O76" s="27">
        <f>COUNTIF(Q45:R74,"○")</f>
        <v>1</v>
      </c>
      <c r="P76" s="27" t="s">
        <v>38</v>
      </c>
      <c r="Q76" s="225" t="s">
        <v>100</v>
      </c>
      <c r="R76" s="225"/>
      <c r="S76" s="27">
        <f>COUNTIF(S45:T75,"○")</f>
        <v>1</v>
      </c>
      <c r="T76" s="27" t="s">
        <v>38</v>
      </c>
      <c r="U76" s="27"/>
      <c r="V76" s="27"/>
      <c r="W76" s="28"/>
      <c r="X76" s="212" t="s">
        <v>37</v>
      </c>
      <c r="Y76" s="213"/>
      <c r="Z76" s="213"/>
      <c r="AA76" s="44"/>
      <c r="AB76" s="44"/>
      <c r="AC76" s="216" t="str">
        <f>IF(W43="３．要支援家庭のこども加算","●","×")</f>
        <v>×</v>
      </c>
      <c r="AD76" s="30"/>
    </row>
    <row r="77" spans="1:30" ht="26.25" customHeight="1" x14ac:dyDescent="0.55000000000000004">
      <c r="A77" s="126" t="s">
        <v>91</v>
      </c>
      <c r="B77" s="127"/>
      <c r="C77" s="27">
        <f>COUNTIF(O45:P75,"○")</f>
        <v>1</v>
      </c>
      <c r="D77" s="105" t="s">
        <v>38</v>
      </c>
      <c r="E77" s="105"/>
      <c r="F77" s="103" t="s">
        <v>107</v>
      </c>
      <c r="G77" s="104"/>
      <c r="H77" s="104"/>
      <c r="I77" s="27">
        <f>COUNTIF(U45:V75,"○")</f>
        <v>0</v>
      </c>
      <c r="J77" s="28" t="s">
        <v>38</v>
      </c>
      <c r="K77" s="211" t="s">
        <v>60</v>
      </c>
      <c r="L77" s="113"/>
      <c r="M77" s="113"/>
      <c r="N77" s="42">
        <f>IF(SUM(L45:M75)&gt;E42, E42, SUM(L45:M75))</f>
        <v>10</v>
      </c>
      <c r="O77" s="111" t="s">
        <v>58</v>
      </c>
      <c r="P77" s="111"/>
      <c r="Q77" s="111"/>
      <c r="R77" s="111"/>
      <c r="S77" s="42">
        <f>SUMIFS(L45:M75,D45:E75,"○")</f>
        <v>2</v>
      </c>
      <c r="T77" s="42" t="s">
        <v>59</v>
      </c>
      <c r="U77" s="115"/>
      <c r="V77" s="115"/>
      <c r="W77" s="45"/>
      <c r="X77" s="214"/>
      <c r="Y77" s="215"/>
      <c r="Z77" s="215"/>
      <c r="AA77" s="49"/>
      <c r="AB77" s="49"/>
      <c r="AC77" s="217"/>
    </row>
    <row r="78" spans="1:30" ht="26.25" customHeight="1" x14ac:dyDescent="0.55000000000000004">
      <c r="A78" s="29"/>
      <c r="B78" s="29"/>
      <c r="C78" s="29"/>
      <c r="D78" s="32"/>
      <c r="E78" s="32"/>
      <c r="F78" s="29"/>
      <c r="G78" s="29"/>
      <c r="H78" s="29"/>
      <c r="I78" s="32"/>
      <c r="J78" s="32"/>
      <c r="K78" s="51"/>
      <c r="L78" s="51"/>
      <c r="M78" s="51"/>
      <c r="N78" s="32"/>
      <c r="O78" s="52"/>
      <c r="P78" s="52"/>
      <c r="Q78" s="52"/>
      <c r="R78" s="52"/>
      <c r="S78" s="32"/>
      <c r="T78" s="32"/>
      <c r="U78" s="53"/>
      <c r="V78" s="53"/>
      <c r="W78" s="32"/>
      <c r="X78" s="29"/>
      <c r="Y78" s="29"/>
      <c r="Z78" s="29"/>
      <c r="AA78" s="29"/>
      <c r="AB78" s="29"/>
      <c r="AC78" s="29"/>
    </row>
    <row r="79" spans="1:30" ht="26.25" customHeight="1" x14ac:dyDescent="0.55000000000000004">
      <c r="A79" s="100" t="str">
        <f>"（別紙）中野区乳児等通園支援事業　利用状況報告書（"&amp;$N$2&amp;"年"&amp;P43&amp;"月分）"</f>
        <v>（別紙）中野区乳児等通園支援事業　利用状況報告書（2026年月分）</v>
      </c>
      <c r="B79" s="100"/>
      <c r="C79" s="100"/>
      <c r="D79" s="100"/>
      <c r="E79" s="100"/>
      <c r="F79" s="100"/>
      <c r="G79" s="100"/>
      <c r="H79" s="100"/>
      <c r="I79" s="100"/>
      <c r="J79" s="100"/>
      <c r="K79" s="100"/>
      <c r="L79" s="100"/>
      <c r="M79" s="100"/>
      <c r="N79" s="100"/>
      <c r="O79" s="100"/>
      <c r="P79" s="100"/>
      <c r="Q79" s="100"/>
      <c r="R79" s="100"/>
      <c r="S79" s="100"/>
      <c r="T79" s="100"/>
      <c r="U79" s="100"/>
      <c r="V79" s="100"/>
      <c r="W79" s="100"/>
      <c r="X79" s="100"/>
      <c r="Y79" s="100"/>
      <c r="Z79" s="100"/>
      <c r="AA79" s="100"/>
      <c r="AB79" s="100"/>
      <c r="AC79" s="100"/>
    </row>
    <row r="80" spans="1:30" ht="26.25" customHeight="1" x14ac:dyDescent="0.55000000000000004">
      <c r="A80" s="101" t="s">
        <v>23</v>
      </c>
      <c r="B80" s="101"/>
      <c r="C80" s="101"/>
      <c r="D80" s="110"/>
      <c r="E80" s="110"/>
      <c r="F80" s="110"/>
      <c r="G80" s="110"/>
      <c r="H80" s="110"/>
      <c r="I80" s="110"/>
      <c r="J80" s="114" t="s">
        <v>43</v>
      </c>
      <c r="K80" s="114"/>
      <c r="L80" s="114"/>
      <c r="O80" s="29" t="s">
        <v>0</v>
      </c>
      <c r="P80" s="13"/>
      <c r="Q80" s="29" t="s">
        <v>3</v>
      </c>
      <c r="S80" s="29" t="s">
        <v>4</v>
      </c>
      <c r="T80" s="29" t="s">
        <v>19</v>
      </c>
      <c r="U80" s="32" t="s">
        <v>40</v>
      </c>
      <c r="V80" s="32"/>
      <c r="W80" s="110"/>
      <c r="X80" s="110"/>
      <c r="Y80" s="110"/>
      <c r="Z80" s="110"/>
      <c r="AA80" s="110"/>
      <c r="AB80" s="110"/>
      <c r="AC80" s="32" t="s">
        <v>19</v>
      </c>
    </row>
    <row r="81" spans="1:29" ht="26.25" customHeight="1" x14ac:dyDescent="0.55000000000000004">
      <c r="A81" s="101" t="s">
        <v>24</v>
      </c>
      <c r="B81" s="101"/>
      <c r="C81" s="101"/>
      <c r="D81" s="32" t="s">
        <v>87</v>
      </c>
      <c r="E81" s="32" cm="1">
        <f t="array" ref="E81">_xlfn.IFS(W80="０歳児クラス相当",$L$12,W80="１歳児クラス相当",$L$13,W80="２歳児クラス相当（３歳未満）",$L$14,W80="２歳児クラス相当（３歳誕生月）",$L$14,W80="",0)</f>
        <v>0</v>
      </c>
      <c r="F81" s="114" t="s">
        <v>11</v>
      </c>
      <c r="G81" s="114"/>
      <c r="H81" s="29"/>
      <c r="I81" s="32"/>
      <c r="J81" s="114"/>
      <c r="K81" s="114"/>
      <c r="L81" s="32"/>
      <c r="M81" s="114"/>
      <c r="N81" s="114"/>
      <c r="O81" s="32"/>
      <c r="P81" s="157" t="s">
        <v>62</v>
      </c>
      <c r="Q81" s="157"/>
      <c r="R81" s="157"/>
      <c r="S81" s="110"/>
      <c r="T81" s="110"/>
      <c r="U81" s="110"/>
      <c r="V81" s="157" t="s">
        <v>65</v>
      </c>
      <c r="W81" s="157"/>
      <c r="X81" s="110"/>
      <c r="Y81" s="110"/>
      <c r="Z81" s="110"/>
      <c r="AA81" s="110"/>
      <c r="AB81" s="110"/>
      <c r="AC81" s="32" t="s">
        <v>19</v>
      </c>
    </row>
    <row r="82" spans="1:29" ht="26.25" customHeight="1" x14ac:dyDescent="0.55000000000000004">
      <c r="A82" s="32"/>
      <c r="B82" s="114" t="s">
        <v>66</v>
      </c>
      <c r="C82" s="114"/>
      <c r="D82" s="114"/>
      <c r="E82" s="114" t="s">
        <v>94</v>
      </c>
      <c r="F82" s="114"/>
      <c r="G82" s="114"/>
      <c r="H82" s="114"/>
      <c r="I82" s="29" t="s">
        <v>19</v>
      </c>
      <c r="J82" s="113" t="s">
        <v>93</v>
      </c>
      <c r="K82" s="113"/>
      <c r="L82" s="113"/>
      <c r="M82" s="113"/>
      <c r="N82" s="113"/>
      <c r="O82" s="110"/>
      <c r="P82" s="110"/>
      <c r="Q82" s="110"/>
      <c r="R82" s="110"/>
      <c r="S82" s="110"/>
      <c r="T82" s="32"/>
      <c r="U82" s="111" t="s">
        <v>86</v>
      </c>
      <c r="V82" s="111"/>
      <c r="W82" s="228"/>
      <c r="X82" s="228"/>
      <c r="Y82" s="228"/>
      <c r="Z82" s="228"/>
      <c r="AA82" s="228"/>
      <c r="AB82" s="228"/>
    </row>
    <row r="83" spans="1:29" ht="26.25" customHeight="1" x14ac:dyDescent="0.55000000000000004">
      <c r="A83" s="123" t="s">
        <v>25</v>
      </c>
      <c r="B83" s="123"/>
      <c r="C83" s="14" t="s">
        <v>26</v>
      </c>
      <c r="D83" s="123" t="s">
        <v>90</v>
      </c>
      <c r="E83" s="123"/>
      <c r="F83" s="123" t="s">
        <v>27</v>
      </c>
      <c r="G83" s="123"/>
      <c r="H83" s="123"/>
      <c r="I83" s="123"/>
      <c r="J83" s="123"/>
      <c r="K83" s="123"/>
      <c r="L83" s="177" t="s">
        <v>28</v>
      </c>
      <c r="M83" s="177"/>
      <c r="N83" s="177"/>
      <c r="O83" s="123" t="s">
        <v>29</v>
      </c>
      <c r="P83" s="123"/>
      <c r="Q83" s="116" t="s">
        <v>98</v>
      </c>
      <c r="R83" s="116"/>
      <c r="S83" s="116" t="s">
        <v>45</v>
      </c>
      <c r="T83" s="116"/>
      <c r="U83" s="124" t="s">
        <v>55</v>
      </c>
      <c r="V83" s="125"/>
      <c r="W83" s="126" t="s">
        <v>30</v>
      </c>
      <c r="X83" s="127"/>
      <c r="Y83" s="127"/>
      <c r="Z83" s="127"/>
      <c r="AA83" s="127"/>
      <c r="AB83" s="127"/>
      <c r="AC83" s="128"/>
    </row>
    <row r="84" spans="1:29" ht="26.25" customHeight="1" x14ac:dyDescent="0.55000000000000004">
      <c r="A84" s="15">
        <v>1</v>
      </c>
      <c r="B84" s="21" t="s">
        <v>4</v>
      </c>
      <c r="C84" s="24" t="str">
        <f>TEXT(DATE($N$2,$P$2,A84),"aaa")</f>
        <v>水</v>
      </c>
      <c r="D84" s="106"/>
      <c r="E84" s="107"/>
      <c r="F84" s="108"/>
      <c r="G84" s="109"/>
      <c r="H84" s="16" t="s">
        <v>31</v>
      </c>
      <c r="I84" s="109"/>
      <c r="J84" s="109"/>
      <c r="K84" s="21" t="s">
        <v>32</v>
      </c>
      <c r="L84" s="229" t="str">
        <f>IF(OR(F84="",I84=""),"",MIN(MAX(ROUNDDOWN((I84-F84)*24*2,0)/2,0),$E$81))</f>
        <v/>
      </c>
      <c r="M84" s="230"/>
      <c r="N84" s="43" t="s">
        <v>33</v>
      </c>
      <c r="O84" s="106"/>
      <c r="P84" s="107"/>
      <c r="Q84" s="106"/>
      <c r="R84" s="107"/>
      <c r="S84" s="106"/>
      <c r="T84" s="107"/>
      <c r="U84" s="106"/>
      <c r="V84" s="107"/>
      <c r="W84" s="231"/>
      <c r="X84" s="232"/>
      <c r="Y84" s="232"/>
      <c r="Z84" s="232"/>
      <c r="AA84" s="232"/>
      <c r="AB84" s="232"/>
      <c r="AC84" s="233"/>
    </row>
    <row r="85" spans="1:29" ht="26.25" customHeight="1" x14ac:dyDescent="0.55000000000000004">
      <c r="A85" s="17">
        <v>2</v>
      </c>
      <c r="B85" s="22" t="s">
        <v>4</v>
      </c>
      <c r="C85" s="25" t="str">
        <f>TEXT(DATE($N$2,$P$2,A85),"aaa")</f>
        <v>木</v>
      </c>
      <c r="D85" s="85"/>
      <c r="E85" s="86"/>
      <c r="F85" s="205"/>
      <c r="G85" s="178"/>
      <c r="H85" s="18" t="s">
        <v>31</v>
      </c>
      <c r="I85" s="178"/>
      <c r="J85" s="178"/>
      <c r="K85" s="22" t="s">
        <v>32</v>
      </c>
      <c r="L85" s="89" t="str">
        <f>IF(OR(F85="",I85=""),"",MIN(MAX(ROUNDDOWN((I85-F85)*24*2,0)/2,0),$E$81))</f>
        <v/>
      </c>
      <c r="M85" s="90"/>
      <c r="N85" s="22" t="s">
        <v>33</v>
      </c>
      <c r="O85" s="85"/>
      <c r="P85" s="86"/>
      <c r="Q85" s="85"/>
      <c r="R85" s="86"/>
      <c r="S85" s="85"/>
      <c r="T85" s="86"/>
      <c r="U85" s="85"/>
      <c r="V85" s="86"/>
      <c r="W85" s="120"/>
      <c r="X85" s="121"/>
      <c r="Y85" s="121"/>
      <c r="Z85" s="121"/>
      <c r="AA85" s="121"/>
      <c r="AB85" s="121"/>
      <c r="AC85" s="122"/>
    </row>
    <row r="86" spans="1:29" ht="26.25" customHeight="1" x14ac:dyDescent="0.55000000000000004">
      <c r="A86" s="17">
        <v>3</v>
      </c>
      <c r="B86" s="22" t="s">
        <v>34</v>
      </c>
      <c r="C86" s="25" t="str">
        <f t="shared" ref="C86:C114" si="5">TEXT(DATE($N$2,$P$2,A86),"aaa")</f>
        <v>金</v>
      </c>
      <c r="D86" s="85"/>
      <c r="E86" s="86"/>
      <c r="F86" s="205"/>
      <c r="G86" s="178"/>
      <c r="H86" s="18" t="s">
        <v>31</v>
      </c>
      <c r="I86" s="178"/>
      <c r="J86" s="178"/>
      <c r="K86" s="22" t="s">
        <v>32</v>
      </c>
      <c r="L86" s="89" t="str">
        <f t="shared" ref="L86:L113" si="6">IF(OR(F86="",I86=""),"",MIN(MAX(ROUNDDOWN((I86-F86)*24*2,0)/2,0),$E$81))</f>
        <v/>
      </c>
      <c r="M86" s="90"/>
      <c r="N86" s="22" t="s">
        <v>33</v>
      </c>
      <c r="O86" s="85"/>
      <c r="P86" s="86"/>
      <c r="Q86" s="85"/>
      <c r="R86" s="86"/>
      <c r="S86" s="85"/>
      <c r="T86" s="86"/>
      <c r="U86" s="85"/>
      <c r="V86" s="86"/>
      <c r="W86" s="234"/>
      <c r="X86" s="235"/>
      <c r="Y86" s="235"/>
      <c r="Z86" s="235"/>
      <c r="AA86" s="235"/>
      <c r="AB86" s="235"/>
      <c r="AC86" s="236"/>
    </row>
    <row r="87" spans="1:29" ht="26.25" customHeight="1" x14ac:dyDescent="0.55000000000000004">
      <c r="A87" s="17">
        <v>4</v>
      </c>
      <c r="B87" s="22" t="s">
        <v>34</v>
      </c>
      <c r="C87" s="25" t="str">
        <f t="shared" si="5"/>
        <v>土</v>
      </c>
      <c r="D87" s="85"/>
      <c r="E87" s="86"/>
      <c r="F87" s="205"/>
      <c r="G87" s="178"/>
      <c r="H87" s="18" t="s">
        <v>31</v>
      </c>
      <c r="I87" s="178"/>
      <c r="J87" s="178"/>
      <c r="K87" s="22" t="s">
        <v>32</v>
      </c>
      <c r="L87" s="89" t="str">
        <f t="shared" si="6"/>
        <v/>
      </c>
      <c r="M87" s="90"/>
      <c r="N87" s="22" t="s">
        <v>33</v>
      </c>
      <c r="O87" s="85"/>
      <c r="P87" s="86"/>
      <c r="Q87" s="85"/>
      <c r="R87" s="86"/>
      <c r="S87" s="85"/>
      <c r="T87" s="86"/>
      <c r="U87" s="85"/>
      <c r="V87" s="86"/>
      <c r="W87" s="120"/>
      <c r="X87" s="121"/>
      <c r="Y87" s="121"/>
      <c r="Z87" s="121"/>
      <c r="AA87" s="121"/>
      <c r="AB87" s="121"/>
      <c r="AC87" s="122"/>
    </row>
    <row r="88" spans="1:29" ht="26.25" customHeight="1" x14ac:dyDescent="0.55000000000000004">
      <c r="A88" s="17">
        <v>5</v>
      </c>
      <c r="B88" s="22" t="s">
        <v>34</v>
      </c>
      <c r="C88" s="25" t="str">
        <f t="shared" si="5"/>
        <v>日</v>
      </c>
      <c r="D88" s="85"/>
      <c r="E88" s="86"/>
      <c r="F88" s="205"/>
      <c r="G88" s="178"/>
      <c r="H88" s="18" t="s">
        <v>31</v>
      </c>
      <c r="I88" s="178"/>
      <c r="J88" s="178"/>
      <c r="K88" s="22" t="s">
        <v>32</v>
      </c>
      <c r="L88" s="89" t="str">
        <f t="shared" si="6"/>
        <v/>
      </c>
      <c r="M88" s="90"/>
      <c r="N88" s="22" t="s">
        <v>33</v>
      </c>
      <c r="O88" s="85"/>
      <c r="P88" s="86"/>
      <c r="Q88" s="85"/>
      <c r="R88" s="86"/>
      <c r="S88" s="85"/>
      <c r="T88" s="86"/>
      <c r="U88" s="85"/>
      <c r="V88" s="86"/>
      <c r="W88" s="120"/>
      <c r="X88" s="121"/>
      <c r="Y88" s="121"/>
      <c r="Z88" s="121"/>
      <c r="AA88" s="121"/>
      <c r="AB88" s="121"/>
      <c r="AC88" s="122"/>
    </row>
    <row r="89" spans="1:29" ht="26.25" customHeight="1" x14ac:dyDescent="0.55000000000000004">
      <c r="A89" s="17">
        <v>6</v>
      </c>
      <c r="B89" s="22" t="s">
        <v>34</v>
      </c>
      <c r="C89" s="25" t="str">
        <f t="shared" si="5"/>
        <v>月</v>
      </c>
      <c r="D89" s="85"/>
      <c r="E89" s="86"/>
      <c r="F89" s="205"/>
      <c r="G89" s="178"/>
      <c r="H89" s="18" t="s">
        <v>31</v>
      </c>
      <c r="I89" s="178"/>
      <c r="J89" s="178"/>
      <c r="K89" s="22" t="s">
        <v>32</v>
      </c>
      <c r="L89" s="89" t="str">
        <f t="shared" si="6"/>
        <v/>
      </c>
      <c r="M89" s="90"/>
      <c r="N89" s="22" t="s">
        <v>33</v>
      </c>
      <c r="O89" s="85"/>
      <c r="P89" s="86"/>
      <c r="Q89" s="85"/>
      <c r="R89" s="86"/>
      <c r="S89" s="85"/>
      <c r="T89" s="86"/>
      <c r="U89" s="85"/>
      <c r="V89" s="86"/>
      <c r="W89" s="120"/>
      <c r="X89" s="121"/>
      <c r="Y89" s="121"/>
      <c r="Z89" s="121"/>
      <c r="AA89" s="121"/>
      <c r="AB89" s="121"/>
      <c r="AC89" s="122"/>
    </row>
    <row r="90" spans="1:29" ht="26.25" customHeight="1" x14ac:dyDescent="0.55000000000000004">
      <c r="A90" s="17">
        <v>7</v>
      </c>
      <c r="B90" s="22" t="s">
        <v>34</v>
      </c>
      <c r="C90" s="25" t="str">
        <f t="shared" si="5"/>
        <v>火</v>
      </c>
      <c r="D90" s="85"/>
      <c r="E90" s="86"/>
      <c r="F90" s="205"/>
      <c r="G90" s="178"/>
      <c r="H90" s="18" t="s">
        <v>31</v>
      </c>
      <c r="I90" s="178"/>
      <c r="J90" s="178"/>
      <c r="K90" s="22" t="s">
        <v>32</v>
      </c>
      <c r="L90" s="89" t="str">
        <f t="shared" si="6"/>
        <v/>
      </c>
      <c r="M90" s="90"/>
      <c r="N90" s="22" t="s">
        <v>33</v>
      </c>
      <c r="O90" s="85"/>
      <c r="P90" s="86"/>
      <c r="Q90" s="85"/>
      <c r="R90" s="86"/>
      <c r="S90" s="85"/>
      <c r="T90" s="86"/>
      <c r="U90" s="85"/>
      <c r="V90" s="86"/>
      <c r="W90" s="120"/>
      <c r="X90" s="121"/>
      <c r="Y90" s="121"/>
      <c r="Z90" s="121"/>
      <c r="AA90" s="121"/>
      <c r="AB90" s="121"/>
      <c r="AC90" s="122"/>
    </row>
    <row r="91" spans="1:29" ht="26.25" customHeight="1" x14ac:dyDescent="0.55000000000000004">
      <c r="A91" s="17">
        <v>8</v>
      </c>
      <c r="B91" s="22" t="s">
        <v>34</v>
      </c>
      <c r="C91" s="25" t="str">
        <f t="shared" si="5"/>
        <v>水</v>
      </c>
      <c r="D91" s="85"/>
      <c r="E91" s="86"/>
      <c r="F91" s="205"/>
      <c r="G91" s="178"/>
      <c r="H91" s="18" t="s">
        <v>31</v>
      </c>
      <c r="I91" s="178"/>
      <c r="J91" s="178"/>
      <c r="K91" s="22" t="s">
        <v>32</v>
      </c>
      <c r="L91" s="89" t="str">
        <f t="shared" si="6"/>
        <v/>
      </c>
      <c r="M91" s="90"/>
      <c r="N91" s="22" t="s">
        <v>33</v>
      </c>
      <c r="O91" s="85"/>
      <c r="P91" s="86"/>
      <c r="Q91" s="85"/>
      <c r="R91" s="86"/>
      <c r="S91" s="85"/>
      <c r="T91" s="86"/>
      <c r="U91" s="85"/>
      <c r="V91" s="86"/>
      <c r="W91" s="120"/>
      <c r="X91" s="121"/>
      <c r="Y91" s="121"/>
      <c r="Z91" s="121"/>
      <c r="AA91" s="121"/>
      <c r="AB91" s="121"/>
      <c r="AC91" s="122"/>
    </row>
    <row r="92" spans="1:29" ht="26.25" customHeight="1" x14ac:dyDescent="0.55000000000000004">
      <c r="A92" s="17">
        <v>9</v>
      </c>
      <c r="B92" s="22" t="s">
        <v>34</v>
      </c>
      <c r="C92" s="25" t="str">
        <f t="shared" si="5"/>
        <v>木</v>
      </c>
      <c r="D92" s="85"/>
      <c r="E92" s="86"/>
      <c r="F92" s="205"/>
      <c r="G92" s="178"/>
      <c r="H92" s="18" t="s">
        <v>31</v>
      </c>
      <c r="I92" s="178"/>
      <c r="J92" s="178"/>
      <c r="K92" s="22" t="s">
        <v>32</v>
      </c>
      <c r="L92" s="89" t="str">
        <f t="shared" si="6"/>
        <v/>
      </c>
      <c r="M92" s="90"/>
      <c r="N92" s="22" t="s">
        <v>33</v>
      </c>
      <c r="O92" s="85"/>
      <c r="P92" s="86"/>
      <c r="Q92" s="85"/>
      <c r="R92" s="86"/>
      <c r="S92" s="85"/>
      <c r="T92" s="86"/>
      <c r="U92" s="85"/>
      <c r="V92" s="86"/>
      <c r="W92" s="120"/>
      <c r="X92" s="121"/>
      <c r="Y92" s="121"/>
      <c r="Z92" s="121"/>
      <c r="AA92" s="121"/>
      <c r="AB92" s="121"/>
      <c r="AC92" s="122"/>
    </row>
    <row r="93" spans="1:29" ht="26.25" customHeight="1" x14ac:dyDescent="0.55000000000000004">
      <c r="A93" s="17">
        <v>10</v>
      </c>
      <c r="B93" s="22" t="s">
        <v>34</v>
      </c>
      <c r="C93" s="25" t="str">
        <f t="shared" si="5"/>
        <v>金</v>
      </c>
      <c r="D93" s="85"/>
      <c r="E93" s="86"/>
      <c r="F93" s="205"/>
      <c r="G93" s="178"/>
      <c r="H93" s="18" t="s">
        <v>31</v>
      </c>
      <c r="I93" s="178"/>
      <c r="J93" s="178"/>
      <c r="K93" s="22" t="s">
        <v>32</v>
      </c>
      <c r="L93" s="89" t="str">
        <f t="shared" si="6"/>
        <v/>
      </c>
      <c r="M93" s="90"/>
      <c r="N93" s="22" t="s">
        <v>33</v>
      </c>
      <c r="O93" s="85"/>
      <c r="P93" s="86"/>
      <c r="Q93" s="85"/>
      <c r="R93" s="86"/>
      <c r="S93" s="85"/>
      <c r="T93" s="86"/>
      <c r="U93" s="85"/>
      <c r="V93" s="86"/>
      <c r="W93" s="120"/>
      <c r="X93" s="121"/>
      <c r="Y93" s="121"/>
      <c r="Z93" s="121"/>
      <c r="AA93" s="121"/>
      <c r="AB93" s="121"/>
      <c r="AC93" s="122"/>
    </row>
    <row r="94" spans="1:29" ht="26.25" customHeight="1" x14ac:dyDescent="0.55000000000000004">
      <c r="A94" s="17">
        <v>11</v>
      </c>
      <c r="B94" s="22" t="s">
        <v>34</v>
      </c>
      <c r="C94" s="25" t="str">
        <f t="shared" si="5"/>
        <v>土</v>
      </c>
      <c r="D94" s="85"/>
      <c r="E94" s="86"/>
      <c r="F94" s="205"/>
      <c r="G94" s="178"/>
      <c r="H94" s="18" t="s">
        <v>31</v>
      </c>
      <c r="I94" s="178"/>
      <c r="J94" s="178"/>
      <c r="K94" s="22" t="s">
        <v>32</v>
      </c>
      <c r="L94" s="89" t="str">
        <f t="shared" si="6"/>
        <v/>
      </c>
      <c r="M94" s="90"/>
      <c r="N94" s="22" t="s">
        <v>33</v>
      </c>
      <c r="O94" s="85"/>
      <c r="P94" s="86"/>
      <c r="Q94" s="85"/>
      <c r="R94" s="86"/>
      <c r="S94" s="85"/>
      <c r="T94" s="86"/>
      <c r="U94" s="85"/>
      <c r="V94" s="86"/>
      <c r="W94" s="120"/>
      <c r="X94" s="121"/>
      <c r="Y94" s="121"/>
      <c r="Z94" s="121"/>
      <c r="AA94" s="121"/>
      <c r="AB94" s="121"/>
      <c r="AC94" s="122"/>
    </row>
    <row r="95" spans="1:29" ht="26.25" customHeight="1" x14ac:dyDescent="0.55000000000000004">
      <c r="A95" s="17">
        <v>12</v>
      </c>
      <c r="B95" s="22" t="s">
        <v>34</v>
      </c>
      <c r="C95" s="25" t="str">
        <f t="shared" si="5"/>
        <v>日</v>
      </c>
      <c r="D95" s="85"/>
      <c r="E95" s="86"/>
      <c r="F95" s="205"/>
      <c r="G95" s="178"/>
      <c r="H95" s="18" t="s">
        <v>31</v>
      </c>
      <c r="I95" s="178"/>
      <c r="J95" s="178"/>
      <c r="K95" s="22" t="s">
        <v>32</v>
      </c>
      <c r="L95" s="89" t="str">
        <f t="shared" si="6"/>
        <v/>
      </c>
      <c r="M95" s="90"/>
      <c r="N95" s="22" t="s">
        <v>33</v>
      </c>
      <c r="O95" s="85"/>
      <c r="P95" s="86"/>
      <c r="Q95" s="85"/>
      <c r="R95" s="86"/>
      <c r="S95" s="85"/>
      <c r="T95" s="86"/>
      <c r="U95" s="85"/>
      <c r="V95" s="86"/>
      <c r="W95" s="120"/>
      <c r="X95" s="121"/>
      <c r="Y95" s="121"/>
      <c r="Z95" s="121"/>
      <c r="AA95" s="121"/>
      <c r="AB95" s="121"/>
      <c r="AC95" s="122"/>
    </row>
    <row r="96" spans="1:29" ht="26.25" customHeight="1" x14ac:dyDescent="0.55000000000000004">
      <c r="A96" s="17">
        <v>13</v>
      </c>
      <c r="B96" s="22" t="s">
        <v>34</v>
      </c>
      <c r="C96" s="25" t="str">
        <f t="shared" si="5"/>
        <v>月</v>
      </c>
      <c r="D96" s="85"/>
      <c r="E96" s="86"/>
      <c r="F96" s="205"/>
      <c r="G96" s="178"/>
      <c r="H96" s="18" t="s">
        <v>31</v>
      </c>
      <c r="I96" s="178"/>
      <c r="J96" s="178"/>
      <c r="K96" s="22" t="s">
        <v>32</v>
      </c>
      <c r="L96" s="89" t="str">
        <f t="shared" si="6"/>
        <v/>
      </c>
      <c r="M96" s="90"/>
      <c r="N96" s="22" t="s">
        <v>33</v>
      </c>
      <c r="O96" s="85"/>
      <c r="P96" s="86"/>
      <c r="Q96" s="85"/>
      <c r="R96" s="86"/>
      <c r="S96" s="85"/>
      <c r="T96" s="86"/>
      <c r="U96" s="85"/>
      <c r="V96" s="86"/>
      <c r="W96" s="120"/>
      <c r="X96" s="121"/>
      <c r="Y96" s="121"/>
      <c r="Z96" s="121"/>
      <c r="AA96" s="121"/>
      <c r="AB96" s="121"/>
      <c r="AC96" s="122"/>
    </row>
    <row r="97" spans="1:29" ht="26.25" customHeight="1" x14ac:dyDescent="0.55000000000000004">
      <c r="A97" s="17">
        <v>14</v>
      </c>
      <c r="B97" s="22" t="s">
        <v>34</v>
      </c>
      <c r="C97" s="25" t="str">
        <f t="shared" si="5"/>
        <v>火</v>
      </c>
      <c r="D97" s="85"/>
      <c r="E97" s="86"/>
      <c r="F97" s="205"/>
      <c r="G97" s="178"/>
      <c r="H97" s="18" t="s">
        <v>31</v>
      </c>
      <c r="I97" s="178"/>
      <c r="J97" s="178"/>
      <c r="K97" s="22" t="s">
        <v>32</v>
      </c>
      <c r="L97" s="89" t="str">
        <f t="shared" si="6"/>
        <v/>
      </c>
      <c r="M97" s="90"/>
      <c r="N97" s="22" t="s">
        <v>33</v>
      </c>
      <c r="O97" s="85"/>
      <c r="P97" s="86"/>
      <c r="Q97" s="85"/>
      <c r="R97" s="86"/>
      <c r="S97" s="85"/>
      <c r="T97" s="86"/>
      <c r="U97" s="85"/>
      <c r="V97" s="86"/>
      <c r="W97" s="120"/>
      <c r="X97" s="121"/>
      <c r="Y97" s="121"/>
      <c r="Z97" s="121"/>
      <c r="AA97" s="121"/>
      <c r="AB97" s="121"/>
      <c r="AC97" s="122"/>
    </row>
    <row r="98" spans="1:29" ht="26.25" customHeight="1" x14ac:dyDescent="0.55000000000000004">
      <c r="A98" s="17">
        <v>15</v>
      </c>
      <c r="B98" s="22" t="s">
        <v>34</v>
      </c>
      <c r="C98" s="25" t="str">
        <f t="shared" si="5"/>
        <v>水</v>
      </c>
      <c r="D98" s="85"/>
      <c r="E98" s="86"/>
      <c r="F98" s="205"/>
      <c r="G98" s="178"/>
      <c r="H98" s="18" t="s">
        <v>31</v>
      </c>
      <c r="I98" s="178"/>
      <c r="J98" s="178"/>
      <c r="K98" s="22" t="s">
        <v>32</v>
      </c>
      <c r="L98" s="89" t="str">
        <f t="shared" si="6"/>
        <v/>
      </c>
      <c r="M98" s="90"/>
      <c r="N98" s="22" t="s">
        <v>33</v>
      </c>
      <c r="O98" s="85"/>
      <c r="P98" s="86"/>
      <c r="Q98" s="85"/>
      <c r="R98" s="86"/>
      <c r="S98" s="85"/>
      <c r="T98" s="86"/>
      <c r="U98" s="85"/>
      <c r="V98" s="86"/>
      <c r="W98" s="120"/>
      <c r="X98" s="121"/>
      <c r="Y98" s="121"/>
      <c r="Z98" s="121"/>
      <c r="AA98" s="121"/>
      <c r="AB98" s="121"/>
      <c r="AC98" s="122"/>
    </row>
    <row r="99" spans="1:29" ht="26.25" customHeight="1" x14ac:dyDescent="0.55000000000000004">
      <c r="A99" s="17">
        <v>16</v>
      </c>
      <c r="B99" s="22" t="s">
        <v>34</v>
      </c>
      <c r="C99" s="25" t="str">
        <f t="shared" si="5"/>
        <v>木</v>
      </c>
      <c r="D99" s="85"/>
      <c r="E99" s="86"/>
      <c r="F99" s="205"/>
      <c r="G99" s="178"/>
      <c r="H99" s="18" t="s">
        <v>31</v>
      </c>
      <c r="I99" s="178"/>
      <c r="J99" s="178"/>
      <c r="K99" s="22" t="s">
        <v>32</v>
      </c>
      <c r="L99" s="89" t="str">
        <f t="shared" si="6"/>
        <v/>
      </c>
      <c r="M99" s="90"/>
      <c r="N99" s="22" t="s">
        <v>33</v>
      </c>
      <c r="O99" s="85"/>
      <c r="P99" s="86"/>
      <c r="Q99" s="85"/>
      <c r="R99" s="86"/>
      <c r="S99" s="85"/>
      <c r="T99" s="86"/>
      <c r="U99" s="85"/>
      <c r="V99" s="86"/>
      <c r="W99" s="120"/>
      <c r="X99" s="121"/>
      <c r="Y99" s="121"/>
      <c r="Z99" s="121"/>
      <c r="AA99" s="121"/>
      <c r="AB99" s="121"/>
      <c r="AC99" s="122"/>
    </row>
    <row r="100" spans="1:29" ht="26.25" customHeight="1" x14ac:dyDescent="0.55000000000000004">
      <c r="A100" s="17">
        <v>17</v>
      </c>
      <c r="B100" s="22" t="s">
        <v>34</v>
      </c>
      <c r="C100" s="25" t="str">
        <f t="shared" si="5"/>
        <v>金</v>
      </c>
      <c r="D100" s="85"/>
      <c r="E100" s="86"/>
      <c r="F100" s="205"/>
      <c r="G100" s="178"/>
      <c r="H100" s="18" t="s">
        <v>31</v>
      </c>
      <c r="I100" s="178"/>
      <c r="J100" s="178"/>
      <c r="K100" s="22" t="s">
        <v>32</v>
      </c>
      <c r="L100" s="89" t="str">
        <f t="shared" si="6"/>
        <v/>
      </c>
      <c r="M100" s="90"/>
      <c r="N100" s="22" t="s">
        <v>33</v>
      </c>
      <c r="O100" s="85"/>
      <c r="P100" s="86"/>
      <c r="Q100" s="85"/>
      <c r="R100" s="86"/>
      <c r="S100" s="85"/>
      <c r="T100" s="86"/>
      <c r="U100" s="85"/>
      <c r="V100" s="86"/>
      <c r="W100" s="120"/>
      <c r="X100" s="121"/>
      <c r="Y100" s="121"/>
      <c r="Z100" s="121"/>
      <c r="AA100" s="121"/>
      <c r="AB100" s="121"/>
      <c r="AC100" s="122"/>
    </row>
    <row r="101" spans="1:29" ht="26.25" customHeight="1" x14ac:dyDescent="0.55000000000000004">
      <c r="A101" s="17">
        <v>18</v>
      </c>
      <c r="B101" s="22" t="s">
        <v>34</v>
      </c>
      <c r="C101" s="25" t="str">
        <f t="shared" si="5"/>
        <v>土</v>
      </c>
      <c r="D101" s="85"/>
      <c r="E101" s="86"/>
      <c r="F101" s="205"/>
      <c r="G101" s="178"/>
      <c r="H101" s="18" t="s">
        <v>31</v>
      </c>
      <c r="I101" s="178"/>
      <c r="J101" s="178"/>
      <c r="K101" s="22" t="s">
        <v>32</v>
      </c>
      <c r="L101" s="89" t="str">
        <f t="shared" si="6"/>
        <v/>
      </c>
      <c r="M101" s="90"/>
      <c r="N101" s="22" t="s">
        <v>33</v>
      </c>
      <c r="O101" s="85"/>
      <c r="P101" s="86"/>
      <c r="Q101" s="85"/>
      <c r="R101" s="86"/>
      <c r="S101" s="85"/>
      <c r="T101" s="86"/>
      <c r="U101" s="85"/>
      <c r="V101" s="86"/>
      <c r="W101" s="120"/>
      <c r="X101" s="121"/>
      <c r="Y101" s="121"/>
      <c r="Z101" s="121"/>
      <c r="AA101" s="121"/>
      <c r="AB101" s="121"/>
      <c r="AC101" s="122"/>
    </row>
    <row r="102" spans="1:29" ht="26.25" customHeight="1" x14ac:dyDescent="0.55000000000000004">
      <c r="A102" s="17">
        <v>19</v>
      </c>
      <c r="B102" s="22" t="s">
        <v>34</v>
      </c>
      <c r="C102" s="25" t="str">
        <f t="shared" si="5"/>
        <v>日</v>
      </c>
      <c r="D102" s="85"/>
      <c r="E102" s="86"/>
      <c r="F102" s="205"/>
      <c r="G102" s="178"/>
      <c r="H102" s="18" t="s">
        <v>31</v>
      </c>
      <c r="I102" s="178"/>
      <c r="J102" s="178"/>
      <c r="K102" s="22" t="s">
        <v>32</v>
      </c>
      <c r="L102" s="89" t="str">
        <f t="shared" si="6"/>
        <v/>
      </c>
      <c r="M102" s="90"/>
      <c r="N102" s="22" t="s">
        <v>33</v>
      </c>
      <c r="O102" s="85"/>
      <c r="P102" s="86"/>
      <c r="Q102" s="85"/>
      <c r="R102" s="86"/>
      <c r="S102" s="85"/>
      <c r="T102" s="86"/>
      <c r="U102" s="85"/>
      <c r="V102" s="86"/>
      <c r="W102" s="120"/>
      <c r="X102" s="121"/>
      <c r="Y102" s="121"/>
      <c r="Z102" s="121"/>
      <c r="AA102" s="121"/>
      <c r="AB102" s="121"/>
      <c r="AC102" s="122"/>
    </row>
    <row r="103" spans="1:29" ht="26.25" customHeight="1" x14ac:dyDescent="0.55000000000000004">
      <c r="A103" s="17">
        <v>20</v>
      </c>
      <c r="B103" s="22" t="s">
        <v>34</v>
      </c>
      <c r="C103" s="25" t="str">
        <f t="shared" si="5"/>
        <v>月</v>
      </c>
      <c r="D103" s="85"/>
      <c r="E103" s="86"/>
      <c r="F103" s="205"/>
      <c r="G103" s="178"/>
      <c r="H103" s="18" t="s">
        <v>31</v>
      </c>
      <c r="I103" s="178"/>
      <c r="J103" s="178"/>
      <c r="K103" s="22" t="s">
        <v>32</v>
      </c>
      <c r="L103" s="89" t="str">
        <f t="shared" si="6"/>
        <v/>
      </c>
      <c r="M103" s="90"/>
      <c r="N103" s="22" t="s">
        <v>33</v>
      </c>
      <c r="O103" s="85"/>
      <c r="P103" s="86"/>
      <c r="Q103" s="85"/>
      <c r="R103" s="86"/>
      <c r="S103" s="85"/>
      <c r="T103" s="86"/>
      <c r="U103" s="85"/>
      <c r="V103" s="86"/>
      <c r="W103" s="120"/>
      <c r="X103" s="121"/>
      <c r="Y103" s="121"/>
      <c r="Z103" s="121"/>
      <c r="AA103" s="121"/>
      <c r="AB103" s="121"/>
      <c r="AC103" s="122"/>
    </row>
    <row r="104" spans="1:29" ht="26.25" customHeight="1" x14ac:dyDescent="0.55000000000000004">
      <c r="A104" s="17">
        <v>21</v>
      </c>
      <c r="B104" s="22" t="s">
        <v>34</v>
      </c>
      <c r="C104" s="25" t="str">
        <f t="shared" si="5"/>
        <v>火</v>
      </c>
      <c r="D104" s="85"/>
      <c r="E104" s="86"/>
      <c r="F104" s="205"/>
      <c r="G104" s="178"/>
      <c r="H104" s="18" t="s">
        <v>31</v>
      </c>
      <c r="I104" s="178"/>
      <c r="J104" s="178"/>
      <c r="K104" s="22" t="s">
        <v>32</v>
      </c>
      <c r="L104" s="89" t="str">
        <f t="shared" si="6"/>
        <v/>
      </c>
      <c r="M104" s="90"/>
      <c r="N104" s="22" t="s">
        <v>33</v>
      </c>
      <c r="O104" s="85"/>
      <c r="P104" s="86"/>
      <c r="Q104" s="85"/>
      <c r="R104" s="86"/>
      <c r="S104" s="85"/>
      <c r="T104" s="86"/>
      <c r="U104" s="85"/>
      <c r="V104" s="86"/>
      <c r="W104" s="120"/>
      <c r="X104" s="121"/>
      <c r="Y104" s="121"/>
      <c r="Z104" s="121"/>
      <c r="AA104" s="121"/>
      <c r="AB104" s="121"/>
      <c r="AC104" s="122"/>
    </row>
    <row r="105" spans="1:29" ht="26.25" customHeight="1" x14ac:dyDescent="0.55000000000000004">
      <c r="A105" s="17">
        <v>22</v>
      </c>
      <c r="B105" s="22" t="s">
        <v>34</v>
      </c>
      <c r="C105" s="25" t="str">
        <f t="shared" si="5"/>
        <v>水</v>
      </c>
      <c r="D105" s="85"/>
      <c r="E105" s="86"/>
      <c r="F105" s="205"/>
      <c r="G105" s="178"/>
      <c r="H105" s="18" t="s">
        <v>31</v>
      </c>
      <c r="I105" s="178"/>
      <c r="J105" s="178"/>
      <c r="K105" s="22" t="s">
        <v>32</v>
      </c>
      <c r="L105" s="89" t="str">
        <f t="shared" si="6"/>
        <v/>
      </c>
      <c r="M105" s="90"/>
      <c r="N105" s="22" t="s">
        <v>33</v>
      </c>
      <c r="O105" s="85"/>
      <c r="P105" s="86"/>
      <c r="Q105" s="85"/>
      <c r="R105" s="86"/>
      <c r="S105" s="85"/>
      <c r="T105" s="86"/>
      <c r="U105" s="85"/>
      <c r="V105" s="86"/>
      <c r="W105" s="120"/>
      <c r="X105" s="121"/>
      <c r="Y105" s="121"/>
      <c r="Z105" s="121"/>
      <c r="AA105" s="121"/>
      <c r="AB105" s="121"/>
      <c r="AC105" s="122"/>
    </row>
    <row r="106" spans="1:29" ht="26.25" customHeight="1" x14ac:dyDescent="0.55000000000000004">
      <c r="A106" s="17">
        <v>23</v>
      </c>
      <c r="B106" s="22" t="s">
        <v>34</v>
      </c>
      <c r="C106" s="25" t="str">
        <f t="shared" si="5"/>
        <v>木</v>
      </c>
      <c r="D106" s="85"/>
      <c r="E106" s="86"/>
      <c r="F106" s="205"/>
      <c r="G106" s="178"/>
      <c r="H106" s="18" t="s">
        <v>31</v>
      </c>
      <c r="I106" s="178"/>
      <c r="J106" s="178"/>
      <c r="K106" s="22" t="s">
        <v>32</v>
      </c>
      <c r="L106" s="89" t="str">
        <f t="shared" si="6"/>
        <v/>
      </c>
      <c r="M106" s="90"/>
      <c r="N106" s="22" t="s">
        <v>33</v>
      </c>
      <c r="O106" s="85"/>
      <c r="P106" s="86"/>
      <c r="Q106" s="85"/>
      <c r="R106" s="86"/>
      <c r="S106" s="85"/>
      <c r="T106" s="86"/>
      <c r="U106" s="85"/>
      <c r="V106" s="86"/>
      <c r="W106" s="120"/>
      <c r="X106" s="121"/>
      <c r="Y106" s="121"/>
      <c r="Z106" s="121"/>
      <c r="AA106" s="121"/>
      <c r="AB106" s="121"/>
      <c r="AC106" s="122"/>
    </row>
    <row r="107" spans="1:29" ht="26.25" customHeight="1" x14ac:dyDescent="0.55000000000000004">
      <c r="A107" s="17">
        <v>24</v>
      </c>
      <c r="B107" s="22" t="s">
        <v>34</v>
      </c>
      <c r="C107" s="25" t="str">
        <f t="shared" si="5"/>
        <v>金</v>
      </c>
      <c r="D107" s="85"/>
      <c r="E107" s="86"/>
      <c r="F107" s="205"/>
      <c r="G107" s="178"/>
      <c r="H107" s="18" t="s">
        <v>31</v>
      </c>
      <c r="I107" s="178"/>
      <c r="J107" s="178"/>
      <c r="K107" s="22" t="s">
        <v>32</v>
      </c>
      <c r="L107" s="89" t="str">
        <f t="shared" si="6"/>
        <v/>
      </c>
      <c r="M107" s="90"/>
      <c r="N107" s="22" t="s">
        <v>33</v>
      </c>
      <c r="O107" s="85"/>
      <c r="P107" s="86"/>
      <c r="Q107" s="85"/>
      <c r="R107" s="86"/>
      <c r="S107" s="85"/>
      <c r="T107" s="86"/>
      <c r="U107" s="85"/>
      <c r="V107" s="86"/>
      <c r="W107" s="120"/>
      <c r="X107" s="121"/>
      <c r="Y107" s="121"/>
      <c r="Z107" s="121"/>
      <c r="AA107" s="121"/>
      <c r="AB107" s="121"/>
      <c r="AC107" s="122"/>
    </row>
    <row r="108" spans="1:29" ht="26.25" customHeight="1" x14ac:dyDescent="0.55000000000000004">
      <c r="A108" s="17">
        <v>25</v>
      </c>
      <c r="B108" s="22" t="s">
        <v>34</v>
      </c>
      <c r="C108" s="25" t="str">
        <f t="shared" si="5"/>
        <v>土</v>
      </c>
      <c r="D108" s="85"/>
      <c r="E108" s="86"/>
      <c r="F108" s="205"/>
      <c r="G108" s="178"/>
      <c r="H108" s="18" t="s">
        <v>31</v>
      </c>
      <c r="I108" s="178"/>
      <c r="J108" s="178"/>
      <c r="K108" s="22" t="s">
        <v>32</v>
      </c>
      <c r="L108" s="89" t="str">
        <f t="shared" si="6"/>
        <v/>
      </c>
      <c r="M108" s="90"/>
      <c r="N108" s="22" t="s">
        <v>33</v>
      </c>
      <c r="O108" s="85"/>
      <c r="P108" s="86"/>
      <c r="Q108" s="85"/>
      <c r="R108" s="86"/>
      <c r="S108" s="85"/>
      <c r="T108" s="86"/>
      <c r="U108" s="85"/>
      <c r="V108" s="86"/>
      <c r="W108" s="120"/>
      <c r="X108" s="121"/>
      <c r="Y108" s="121"/>
      <c r="Z108" s="121"/>
      <c r="AA108" s="121"/>
      <c r="AB108" s="121"/>
      <c r="AC108" s="122"/>
    </row>
    <row r="109" spans="1:29" ht="26.25" customHeight="1" x14ac:dyDescent="0.55000000000000004">
      <c r="A109" s="17">
        <v>26</v>
      </c>
      <c r="B109" s="22" t="s">
        <v>34</v>
      </c>
      <c r="C109" s="25" t="str">
        <f t="shared" si="5"/>
        <v>日</v>
      </c>
      <c r="D109" s="85"/>
      <c r="E109" s="86"/>
      <c r="F109" s="205"/>
      <c r="G109" s="178"/>
      <c r="H109" s="18" t="s">
        <v>31</v>
      </c>
      <c r="I109" s="178"/>
      <c r="J109" s="178"/>
      <c r="K109" s="22" t="s">
        <v>32</v>
      </c>
      <c r="L109" s="89" t="str">
        <f t="shared" si="6"/>
        <v/>
      </c>
      <c r="M109" s="90"/>
      <c r="N109" s="22" t="s">
        <v>33</v>
      </c>
      <c r="O109" s="85"/>
      <c r="P109" s="86"/>
      <c r="Q109" s="85"/>
      <c r="R109" s="86"/>
      <c r="S109" s="85"/>
      <c r="T109" s="86"/>
      <c r="U109" s="85"/>
      <c r="V109" s="86"/>
      <c r="W109" s="120"/>
      <c r="X109" s="121"/>
      <c r="Y109" s="121"/>
      <c r="Z109" s="121"/>
      <c r="AA109" s="121"/>
      <c r="AB109" s="121"/>
      <c r="AC109" s="122"/>
    </row>
    <row r="110" spans="1:29" ht="26.25" customHeight="1" x14ac:dyDescent="0.55000000000000004">
      <c r="A110" s="17">
        <v>27</v>
      </c>
      <c r="B110" s="22" t="s">
        <v>34</v>
      </c>
      <c r="C110" s="25" t="str">
        <f t="shared" si="5"/>
        <v>月</v>
      </c>
      <c r="D110" s="85"/>
      <c r="E110" s="86"/>
      <c r="F110" s="205"/>
      <c r="G110" s="178"/>
      <c r="H110" s="18" t="s">
        <v>31</v>
      </c>
      <c r="I110" s="178"/>
      <c r="J110" s="178"/>
      <c r="K110" s="22" t="s">
        <v>32</v>
      </c>
      <c r="L110" s="89" t="str">
        <f t="shared" si="6"/>
        <v/>
      </c>
      <c r="M110" s="90"/>
      <c r="N110" s="22" t="s">
        <v>33</v>
      </c>
      <c r="O110" s="85"/>
      <c r="P110" s="86"/>
      <c r="Q110" s="85"/>
      <c r="R110" s="86"/>
      <c r="S110" s="85"/>
      <c r="T110" s="86"/>
      <c r="U110" s="85"/>
      <c r="V110" s="86"/>
      <c r="W110" s="120"/>
      <c r="X110" s="121"/>
      <c r="Y110" s="121"/>
      <c r="Z110" s="121"/>
      <c r="AA110" s="121"/>
      <c r="AB110" s="121"/>
      <c r="AC110" s="122"/>
    </row>
    <row r="111" spans="1:29" ht="26.25" customHeight="1" x14ac:dyDescent="0.55000000000000004">
      <c r="A111" s="17">
        <v>28</v>
      </c>
      <c r="B111" s="22" t="s">
        <v>34</v>
      </c>
      <c r="C111" s="25" t="str">
        <f t="shared" si="5"/>
        <v>火</v>
      </c>
      <c r="D111" s="85"/>
      <c r="E111" s="86"/>
      <c r="F111" s="205"/>
      <c r="G111" s="178"/>
      <c r="H111" s="18" t="s">
        <v>31</v>
      </c>
      <c r="I111" s="178"/>
      <c r="J111" s="178"/>
      <c r="K111" s="22" t="s">
        <v>32</v>
      </c>
      <c r="L111" s="89" t="str">
        <f t="shared" si="6"/>
        <v/>
      </c>
      <c r="M111" s="90"/>
      <c r="N111" s="22" t="s">
        <v>33</v>
      </c>
      <c r="O111" s="85"/>
      <c r="P111" s="86"/>
      <c r="Q111" s="85"/>
      <c r="R111" s="86"/>
      <c r="S111" s="85"/>
      <c r="T111" s="86"/>
      <c r="U111" s="85"/>
      <c r="V111" s="86"/>
      <c r="W111" s="120"/>
      <c r="X111" s="121"/>
      <c r="Y111" s="121"/>
      <c r="Z111" s="121"/>
      <c r="AA111" s="121"/>
      <c r="AB111" s="121"/>
      <c r="AC111" s="122"/>
    </row>
    <row r="112" spans="1:29" ht="26.25" customHeight="1" x14ac:dyDescent="0.55000000000000004">
      <c r="A112" s="17">
        <v>29</v>
      </c>
      <c r="B112" s="22" t="s">
        <v>34</v>
      </c>
      <c r="C112" s="25" t="str">
        <f t="shared" si="5"/>
        <v>水</v>
      </c>
      <c r="D112" s="85"/>
      <c r="E112" s="86"/>
      <c r="F112" s="205"/>
      <c r="G112" s="178"/>
      <c r="H112" s="18" t="s">
        <v>31</v>
      </c>
      <c r="I112" s="178"/>
      <c r="J112" s="178"/>
      <c r="K112" s="22" t="s">
        <v>32</v>
      </c>
      <c r="L112" s="89" t="str">
        <f t="shared" si="6"/>
        <v/>
      </c>
      <c r="M112" s="90"/>
      <c r="N112" s="22" t="s">
        <v>33</v>
      </c>
      <c r="O112" s="85"/>
      <c r="P112" s="86"/>
      <c r="Q112" s="85"/>
      <c r="R112" s="86"/>
      <c r="S112" s="85"/>
      <c r="T112" s="86"/>
      <c r="U112" s="85"/>
      <c r="V112" s="86"/>
      <c r="W112" s="120"/>
      <c r="X112" s="121"/>
      <c r="Y112" s="121"/>
      <c r="Z112" s="121"/>
      <c r="AA112" s="121"/>
      <c r="AB112" s="121"/>
      <c r="AC112" s="122"/>
    </row>
    <row r="113" spans="1:29" ht="26.25" customHeight="1" x14ac:dyDescent="0.55000000000000004">
      <c r="A113" s="17">
        <v>30</v>
      </c>
      <c r="B113" s="22" t="s">
        <v>34</v>
      </c>
      <c r="C113" s="25" t="str">
        <f t="shared" si="5"/>
        <v>木</v>
      </c>
      <c r="D113" s="85"/>
      <c r="E113" s="86"/>
      <c r="F113" s="205"/>
      <c r="G113" s="178"/>
      <c r="H113" s="18" t="s">
        <v>31</v>
      </c>
      <c r="I113" s="178"/>
      <c r="J113" s="178"/>
      <c r="K113" s="22" t="s">
        <v>32</v>
      </c>
      <c r="L113" s="89" t="str">
        <f t="shared" si="6"/>
        <v/>
      </c>
      <c r="M113" s="90"/>
      <c r="N113" s="22" t="s">
        <v>33</v>
      </c>
      <c r="O113" s="85"/>
      <c r="P113" s="86"/>
      <c r="Q113" s="85"/>
      <c r="R113" s="86"/>
      <c r="S113" s="85"/>
      <c r="T113" s="86"/>
      <c r="U113" s="85"/>
      <c r="V113" s="86"/>
      <c r="W113" s="120"/>
      <c r="X113" s="121"/>
      <c r="Y113" s="121"/>
      <c r="Z113" s="121"/>
      <c r="AA113" s="121"/>
      <c r="AB113" s="121"/>
      <c r="AC113" s="122"/>
    </row>
    <row r="114" spans="1:29" ht="26.25" customHeight="1" x14ac:dyDescent="0.55000000000000004">
      <c r="A114" s="19">
        <v>31</v>
      </c>
      <c r="B114" s="23" t="s">
        <v>34</v>
      </c>
      <c r="C114" s="26" t="str">
        <f t="shared" si="5"/>
        <v>金</v>
      </c>
      <c r="D114" s="218"/>
      <c r="E114" s="219"/>
      <c r="F114" s="226"/>
      <c r="G114" s="227"/>
      <c r="H114" s="20" t="s">
        <v>31</v>
      </c>
      <c r="I114" s="227"/>
      <c r="J114" s="227"/>
      <c r="K114" s="23" t="s">
        <v>32</v>
      </c>
      <c r="L114" s="89" t="str">
        <f t="shared" ref="L114" si="7">IF(OR(F114="",I114=""),"",MIN(MAX(ROUNDDOWN((I114-F114)*24*2,0)/2,0),$E$81))</f>
        <v/>
      </c>
      <c r="M114" s="90"/>
      <c r="N114" s="23" t="s">
        <v>33</v>
      </c>
      <c r="O114" s="218"/>
      <c r="P114" s="219"/>
      <c r="Q114" s="218"/>
      <c r="R114" s="219"/>
      <c r="S114" s="218"/>
      <c r="T114" s="219"/>
      <c r="U114" s="218"/>
      <c r="V114" s="219"/>
      <c r="W114" s="208"/>
      <c r="X114" s="209"/>
      <c r="Y114" s="209"/>
      <c r="Z114" s="209"/>
      <c r="AA114" s="209"/>
      <c r="AB114" s="209"/>
      <c r="AC114" s="210"/>
    </row>
    <row r="115" spans="1:29" ht="26.25" customHeight="1" x14ac:dyDescent="0.55000000000000004">
      <c r="A115" s="126" t="s">
        <v>35</v>
      </c>
      <c r="B115" s="127"/>
      <c r="C115" s="127"/>
      <c r="D115" s="27">
        <f>COUNTIF(L84:M114,"&gt;0")</f>
        <v>0</v>
      </c>
      <c r="E115" s="224" t="s">
        <v>36</v>
      </c>
      <c r="F115" s="224"/>
      <c r="G115" s="224"/>
      <c r="H115" s="224"/>
      <c r="I115" s="27">
        <f>COUNTIF(D84:E114,"○")</f>
        <v>0</v>
      </c>
      <c r="J115" s="28" t="s">
        <v>16</v>
      </c>
      <c r="K115" s="126" t="s">
        <v>101</v>
      </c>
      <c r="L115" s="127"/>
      <c r="M115" s="127"/>
      <c r="N115" s="27" t="s">
        <v>99</v>
      </c>
      <c r="O115" s="27">
        <f>COUNTIF(Q84:R113,"○")</f>
        <v>0</v>
      </c>
      <c r="P115" s="27" t="s">
        <v>38</v>
      </c>
      <c r="Q115" s="225" t="s">
        <v>100</v>
      </c>
      <c r="R115" s="225"/>
      <c r="S115" s="27">
        <f>COUNTIF(S84:T114,"○")</f>
        <v>0</v>
      </c>
      <c r="T115" s="27" t="s">
        <v>38</v>
      </c>
      <c r="U115" s="27"/>
      <c r="V115" s="27"/>
      <c r="W115" s="28"/>
      <c r="X115" s="212" t="s">
        <v>37</v>
      </c>
      <c r="Y115" s="213"/>
      <c r="Z115" s="213"/>
      <c r="AA115" s="44"/>
      <c r="AB115" s="44"/>
      <c r="AC115" s="216" t="str">
        <f>IF(W82="３．要支援家庭のこども加算","●","×")</f>
        <v>×</v>
      </c>
    </row>
    <row r="116" spans="1:29" ht="26.25" customHeight="1" x14ac:dyDescent="0.55000000000000004">
      <c r="A116" s="126" t="s">
        <v>91</v>
      </c>
      <c r="B116" s="127"/>
      <c r="C116" s="27">
        <f>COUNTIF(O84:P114,"○")</f>
        <v>0</v>
      </c>
      <c r="D116" s="105" t="s">
        <v>38</v>
      </c>
      <c r="E116" s="105"/>
      <c r="F116" s="103" t="s">
        <v>107</v>
      </c>
      <c r="G116" s="104"/>
      <c r="H116" s="104"/>
      <c r="I116" s="27">
        <f>COUNTIF(U84:V114,"○")</f>
        <v>0</v>
      </c>
      <c r="J116" s="28" t="s">
        <v>38</v>
      </c>
      <c r="K116" s="211" t="s">
        <v>60</v>
      </c>
      <c r="L116" s="113"/>
      <c r="M116" s="113"/>
      <c r="N116" s="42">
        <f>IF(SUM(L84:M114)&gt;E81, E81, SUM(L84:M114))</f>
        <v>0</v>
      </c>
      <c r="O116" s="111" t="s">
        <v>58</v>
      </c>
      <c r="P116" s="111"/>
      <c r="Q116" s="111"/>
      <c r="R116" s="111"/>
      <c r="S116" s="42">
        <f>SUMIFS(L84:M114,D84:E114,"○")</f>
        <v>0</v>
      </c>
      <c r="T116" s="42" t="s">
        <v>59</v>
      </c>
      <c r="U116" s="115"/>
      <c r="V116" s="115"/>
      <c r="W116" s="45"/>
      <c r="X116" s="214"/>
      <c r="Y116" s="215"/>
      <c r="Z116" s="215"/>
      <c r="AA116" s="49"/>
      <c r="AB116" s="49"/>
      <c r="AC116" s="217"/>
    </row>
    <row r="117" spans="1:29" ht="26.25" customHeight="1" x14ac:dyDescent="0.55000000000000004">
      <c r="A117" s="29"/>
      <c r="B117" s="29"/>
      <c r="C117" s="29"/>
      <c r="D117" s="32"/>
      <c r="E117" s="32"/>
      <c r="F117" s="29"/>
      <c r="G117" s="29"/>
      <c r="H117" s="29"/>
      <c r="I117" s="32"/>
      <c r="J117" s="32"/>
      <c r="K117" s="51"/>
      <c r="L117" s="51"/>
      <c r="M117" s="51"/>
      <c r="N117" s="32"/>
      <c r="O117" s="52"/>
      <c r="P117" s="52"/>
      <c r="Q117" s="52"/>
      <c r="R117" s="52"/>
      <c r="S117" s="32"/>
      <c r="T117" s="32"/>
      <c r="U117" s="53"/>
      <c r="V117" s="53"/>
      <c r="W117" s="32"/>
      <c r="X117" s="29"/>
      <c r="Y117" s="29"/>
      <c r="Z117" s="29"/>
      <c r="AA117" s="29"/>
      <c r="AB117" s="29"/>
      <c r="AC117" s="29"/>
    </row>
  </sheetData>
  <sheetProtection sheet="1" selectLockedCells="1"/>
  <mergeCells count="707">
    <mergeCell ref="A25:D26"/>
    <mergeCell ref="E25:I25"/>
    <mergeCell ref="J25:K25"/>
    <mergeCell ref="E26:H26"/>
    <mergeCell ref="I26:K26"/>
    <mergeCell ref="L26:M26"/>
    <mergeCell ref="A115:C115"/>
    <mergeCell ref="E115:H115"/>
    <mergeCell ref="K115:M115"/>
    <mergeCell ref="D114:E114"/>
    <mergeCell ref="F114:G114"/>
    <mergeCell ref="I114:J114"/>
    <mergeCell ref="L114:M114"/>
    <mergeCell ref="D112:E112"/>
    <mergeCell ref="F112:G112"/>
    <mergeCell ref="I112:J112"/>
    <mergeCell ref="L112:M112"/>
    <mergeCell ref="D110:E110"/>
    <mergeCell ref="F110:G110"/>
    <mergeCell ref="I110:J110"/>
    <mergeCell ref="L110:M110"/>
    <mergeCell ref="D108:E108"/>
    <mergeCell ref="F108:G108"/>
    <mergeCell ref="I108:J108"/>
    <mergeCell ref="Q115:R115"/>
    <mergeCell ref="X115:Z116"/>
    <mergeCell ref="AC115:AC116"/>
    <mergeCell ref="A116:B116"/>
    <mergeCell ref="D116:E116"/>
    <mergeCell ref="F116:H116"/>
    <mergeCell ref="K116:M116"/>
    <mergeCell ref="O116:R116"/>
    <mergeCell ref="U116:V116"/>
    <mergeCell ref="O114:P114"/>
    <mergeCell ref="Q114:R114"/>
    <mergeCell ref="S114:T114"/>
    <mergeCell ref="U114:V114"/>
    <mergeCell ref="W114:AC114"/>
    <mergeCell ref="D113:E113"/>
    <mergeCell ref="F113:G113"/>
    <mergeCell ref="I113:J113"/>
    <mergeCell ref="L113:M113"/>
    <mergeCell ref="O113:P113"/>
    <mergeCell ref="Q113:R113"/>
    <mergeCell ref="S113:T113"/>
    <mergeCell ref="U113:V113"/>
    <mergeCell ref="W113:AC113"/>
    <mergeCell ref="O112:P112"/>
    <mergeCell ref="Q112:R112"/>
    <mergeCell ref="S112:T112"/>
    <mergeCell ref="U112:V112"/>
    <mergeCell ref="W112:AC112"/>
    <mergeCell ref="D111:E111"/>
    <mergeCell ref="F111:G111"/>
    <mergeCell ref="I111:J111"/>
    <mergeCell ref="L111:M111"/>
    <mergeCell ref="O111:P111"/>
    <mergeCell ref="Q111:R111"/>
    <mergeCell ref="S111:T111"/>
    <mergeCell ref="U111:V111"/>
    <mergeCell ref="W111:AC111"/>
    <mergeCell ref="O110:P110"/>
    <mergeCell ref="Q110:R110"/>
    <mergeCell ref="S110:T110"/>
    <mergeCell ref="U110:V110"/>
    <mergeCell ref="W110:AC110"/>
    <mergeCell ref="D109:E109"/>
    <mergeCell ref="F109:G109"/>
    <mergeCell ref="I109:J109"/>
    <mergeCell ref="L109:M109"/>
    <mergeCell ref="O109:P109"/>
    <mergeCell ref="Q109:R109"/>
    <mergeCell ref="S109:T109"/>
    <mergeCell ref="U109:V109"/>
    <mergeCell ref="W109:AC109"/>
    <mergeCell ref="L108:M108"/>
    <mergeCell ref="O108:P108"/>
    <mergeCell ref="Q108:R108"/>
    <mergeCell ref="S108:T108"/>
    <mergeCell ref="U108:V108"/>
    <mergeCell ref="W108:AC108"/>
    <mergeCell ref="D107:E107"/>
    <mergeCell ref="F107:G107"/>
    <mergeCell ref="I107:J107"/>
    <mergeCell ref="L107:M107"/>
    <mergeCell ref="O107:P107"/>
    <mergeCell ref="Q107:R107"/>
    <mergeCell ref="S107:T107"/>
    <mergeCell ref="U107:V107"/>
    <mergeCell ref="W107:AC107"/>
    <mergeCell ref="D106:E106"/>
    <mergeCell ref="F106:G106"/>
    <mergeCell ref="I106:J106"/>
    <mergeCell ref="L106:M106"/>
    <mergeCell ref="O106:P106"/>
    <mergeCell ref="Q106:R106"/>
    <mergeCell ref="S106:T106"/>
    <mergeCell ref="U106:V106"/>
    <mergeCell ref="W106:AC106"/>
    <mergeCell ref="D105:E105"/>
    <mergeCell ref="F105:G105"/>
    <mergeCell ref="I105:J105"/>
    <mergeCell ref="L105:M105"/>
    <mergeCell ref="O105:P105"/>
    <mergeCell ref="Q105:R105"/>
    <mergeCell ref="S105:T105"/>
    <mergeCell ref="U105:V105"/>
    <mergeCell ref="W105:AC105"/>
    <mergeCell ref="D104:E104"/>
    <mergeCell ref="F104:G104"/>
    <mergeCell ref="I104:J104"/>
    <mergeCell ref="L104:M104"/>
    <mergeCell ref="O104:P104"/>
    <mergeCell ref="Q104:R104"/>
    <mergeCell ref="S104:T104"/>
    <mergeCell ref="U104:V104"/>
    <mergeCell ref="W104:AC104"/>
    <mergeCell ref="D103:E103"/>
    <mergeCell ref="F103:G103"/>
    <mergeCell ref="I103:J103"/>
    <mergeCell ref="L103:M103"/>
    <mergeCell ref="O103:P103"/>
    <mergeCell ref="Q103:R103"/>
    <mergeCell ref="S103:T103"/>
    <mergeCell ref="U103:V103"/>
    <mergeCell ref="W103:AC103"/>
    <mergeCell ref="D102:E102"/>
    <mergeCell ref="F102:G102"/>
    <mergeCell ref="I102:J102"/>
    <mergeCell ref="L102:M102"/>
    <mergeCell ref="O102:P102"/>
    <mergeCell ref="Q102:R102"/>
    <mergeCell ref="S102:T102"/>
    <mergeCell ref="U102:V102"/>
    <mergeCell ref="W102:AC102"/>
    <mergeCell ref="D101:E101"/>
    <mergeCell ref="F101:G101"/>
    <mergeCell ref="I101:J101"/>
    <mergeCell ref="L101:M101"/>
    <mergeCell ref="O101:P101"/>
    <mergeCell ref="Q101:R101"/>
    <mergeCell ref="S101:T101"/>
    <mergeCell ref="U101:V101"/>
    <mergeCell ref="W101:AC101"/>
    <mergeCell ref="D100:E100"/>
    <mergeCell ref="F100:G100"/>
    <mergeCell ref="I100:J100"/>
    <mergeCell ref="L100:M100"/>
    <mergeCell ref="O100:P100"/>
    <mergeCell ref="Q100:R100"/>
    <mergeCell ref="S100:T100"/>
    <mergeCell ref="U100:V100"/>
    <mergeCell ref="W100:AC100"/>
    <mergeCell ref="D99:E99"/>
    <mergeCell ref="F99:G99"/>
    <mergeCell ref="I99:J99"/>
    <mergeCell ref="L99:M99"/>
    <mergeCell ref="O99:P99"/>
    <mergeCell ref="Q99:R99"/>
    <mergeCell ref="S99:T99"/>
    <mergeCell ref="U99:V99"/>
    <mergeCell ref="W99:AC99"/>
    <mergeCell ref="D98:E98"/>
    <mergeCell ref="F98:G98"/>
    <mergeCell ref="I98:J98"/>
    <mergeCell ref="L98:M98"/>
    <mergeCell ref="O98:P98"/>
    <mergeCell ref="Q98:R98"/>
    <mergeCell ref="S98:T98"/>
    <mergeCell ref="U98:V98"/>
    <mergeCell ref="W98:AC98"/>
    <mergeCell ref="D97:E97"/>
    <mergeCell ref="F97:G97"/>
    <mergeCell ref="I97:J97"/>
    <mergeCell ref="L97:M97"/>
    <mergeCell ref="O97:P97"/>
    <mergeCell ref="Q97:R97"/>
    <mergeCell ref="S97:T97"/>
    <mergeCell ref="U97:V97"/>
    <mergeCell ref="W97:AC97"/>
    <mergeCell ref="D96:E96"/>
    <mergeCell ref="F96:G96"/>
    <mergeCell ref="I96:J96"/>
    <mergeCell ref="L96:M96"/>
    <mergeCell ref="O96:P96"/>
    <mergeCell ref="Q96:R96"/>
    <mergeCell ref="S96:T96"/>
    <mergeCell ref="U96:V96"/>
    <mergeCell ref="W96:AC96"/>
    <mergeCell ref="D95:E95"/>
    <mergeCell ref="F95:G95"/>
    <mergeCell ref="I95:J95"/>
    <mergeCell ref="L95:M95"/>
    <mergeCell ref="O95:P95"/>
    <mergeCell ref="Q95:R95"/>
    <mergeCell ref="S95:T95"/>
    <mergeCell ref="U95:V95"/>
    <mergeCell ref="W95:AC95"/>
    <mergeCell ref="D94:E94"/>
    <mergeCell ref="F94:G94"/>
    <mergeCell ref="I94:J94"/>
    <mergeCell ref="L94:M94"/>
    <mergeCell ref="O94:P94"/>
    <mergeCell ref="Q94:R94"/>
    <mergeCell ref="S94:T94"/>
    <mergeCell ref="U94:V94"/>
    <mergeCell ref="W94:AC94"/>
    <mergeCell ref="D93:E93"/>
    <mergeCell ref="F93:G93"/>
    <mergeCell ref="I93:J93"/>
    <mergeCell ref="L93:M93"/>
    <mergeCell ref="O93:P93"/>
    <mergeCell ref="Q93:R93"/>
    <mergeCell ref="S93:T93"/>
    <mergeCell ref="U93:V93"/>
    <mergeCell ref="W93:AC93"/>
    <mergeCell ref="D92:E92"/>
    <mergeCell ref="F92:G92"/>
    <mergeCell ref="I92:J92"/>
    <mergeCell ref="L92:M92"/>
    <mergeCell ref="O92:P92"/>
    <mergeCell ref="Q92:R92"/>
    <mergeCell ref="S92:T92"/>
    <mergeCell ref="U92:V92"/>
    <mergeCell ref="W92:AC92"/>
    <mergeCell ref="D91:E91"/>
    <mergeCell ref="F91:G91"/>
    <mergeCell ref="I91:J91"/>
    <mergeCell ref="L91:M91"/>
    <mergeCell ref="O91:P91"/>
    <mergeCell ref="Q91:R91"/>
    <mergeCell ref="S91:T91"/>
    <mergeCell ref="U91:V91"/>
    <mergeCell ref="W91:AC91"/>
    <mergeCell ref="D90:E90"/>
    <mergeCell ref="F90:G90"/>
    <mergeCell ref="I90:J90"/>
    <mergeCell ref="L90:M90"/>
    <mergeCell ref="O90:P90"/>
    <mergeCell ref="Q90:R90"/>
    <mergeCell ref="S90:T90"/>
    <mergeCell ref="U90:V90"/>
    <mergeCell ref="W90:AC90"/>
    <mergeCell ref="D89:E89"/>
    <mergeCell ref="F89:G89"/>
    <mergeCell ref="I89:J89"/>
    <mergeCell ref="L89:M89"/>
    <mergeCell ref="O89:P89"/>
    <mergeCell ref="Q89:R89"/>
    <mergeCell ref="S89:T89"/>
    <mergeCell ref="U89:V89"/>
    <mergeCell ref="W89:AC89"/>
    <mergeCell ref="D88:E88"/>
    <mergeCell ref="F88:G88"/>
    <mergeCell ref="I88:J88"/>
    <mergeCell ref="L88:M88"/>
    <mergeCell ref="O88:P88"/>
    <mergeCell ref="Q88:R88"/>
    <mergeCell ref="S88:T88"/>
    <mergeCell ref="U88:V88"/>
    <mergeCell ref="W88:AC88"/>
    <mergeCell ref="D87:E87"/>
    <mergeCell ref="F87:G87"/>
    <mergeCell ref="I87:J87"/>
    <mergeCell ref="L87:M87"/>
    <mergeCell ref="O87:P87"/>
    <mergeCell ref="Q87:R87"/>
    <mergeCell ref="S87:T87"/>
    <mergeCell ref="U87:V87"/>
    <mergeCell ref="W87:AC87"/>
    <mergeCell ref="D86:E86"/>
    <mergeCell ref="F86:G86"/>
    <mergeCell ref="I86:J86"/>
    <mergeCell ref="L86:M86"/>
    <mergeCell ref="O86:P86"/>
    <mergeCell ref="Q86:R86"/>
    <mergeCell ref="S86:T86"/>
    <mergeCell ref="U86:V86"/>
    <mergeCell ref="W86:AC86"/>
    <mergeCell ref="D85:E85"/>
    <mergeCell ref="F85:G85"/>
    <mergeCell ref="I85:J85"/>
    <mergeCell ref="L85:M85"/>
    <mergeCell ref="O85:P85"/>
    <mergeCell ref="Q85:R85"/>
    <mergeCell ref="S85:T85"/>
    <mergeCell ref="U85:V85"/>
    <mergeCell ref="W85:AC85"/>
    <mergeCell ref="D84:E84"/>
    <mergeCell ref="F84:G84"/>
    <mergeCell ref="I84:J84"/>
    <mergeCell ref="L84:M84"/>
    <mergeCell ref="O84:P84"/>
    <mergeCell ref="Q84:R84"/>
    <mergeCell ref="S84:T84"/>
    <mergeCell ref="U84:V84"/>
    <mergeCell ref="W84:AC84"/>
    <mergeCell ref="B82:D82"/>
    <mergeCell ref="E82:H82"/>
    <mergeCell ref="J82:N82"/>
    <mergeCell ref="O82:S82"/>
    <mergeCell ref="U82:V82"/>
    <mergeCell ref="W82:AB82"/>
    <mergeCell ref="A83:B83"/>
    <mergeCell ref="D83:E83"/>
    <mergeCell ref="F83:K83"/>
    <mergeCell ref="L83:N83"/>
    <mergeCell ref="O83:P83"/>
    <mergeCell ref="Q83:R83"/>
    <mergeCell ref="S83:T83"/>
    <mergeCell ref="U83:V83"/>
    <mergeCell ref="W83:AC83"/>
    <mergeCell ref="A79:AC79"/>
    <mergeCell ref="A80:C80"/>
    <mergeCell ref="D80:I80"/>
    <mergeCell ref="J80:L80"/>
    <mergeCell ref="W80:AB80"/>
    <mergeCell ref="A81:C81"/>
    <mergeCell ref="F81:G81"/>
    <mergeCell ref="J81:K81"/>
    <mergeCell ref="M81:N81"/>
    <mergeCell ref="P81:R81"/>
    <mergeCell ref="S81:U81"/>
    <mergeCell ref="V81:W81"/>
    <mergeCell ref="X81:AB81"/>
    <mergeCell ref="S72:T72"/>
    <mergeCell ref="Q72:R72"/>
    <mergeCell ref="Q73:R73"/>
    <mergeCell ref="E76:H76"/>
    <mergeCell ref="K76:M76"/>
    <mergeCell ref="Q76:R76"/>
    <mergeCell ref="D75:E75"/>
    <mergeCell ref="F75:G75"/>
    <mergeCell ref="I75:J75"/>
    <mergeCell ref="L75:M75"/>
    <mergeCell ref="O75:P75"/>
    <mergeCell ref="S75:T75"/>
    <mergeCell ref="D74:E74"/>
    <mergeCell ref="F74:G74"/>
    <mergeCell ref="I74:J74"/>
    <mergeCell ref="L74:M74"/>
    <mergeCell ref="O74:P74"/>
    <mergeCell ref="S74:T74"/>
    <mergeCell ref="L69:M69"/>
    <mergeCell ref="O69:P69"/>
    <mergeCell ref="D68:E68"/>
    <mergeCell ref="F68:G68"/>
    <mergeCell ref="A76:C76"/>
    <mergeCell ref="D73:E73"/>
    <mergeCell ref="F73:G73"/>
    <mergeCell ref="D72:E72"/>
    <mergeCell ref="F72:G72"/>
    <mergeCell ref="O72:P72"/>
    <mergeCell ref="A31:D31"/>
    <mergeCell ref="F31:H31"/>
    <mergeCell ref="K31:AC31"/>
    <mergeCell ref="Q47:R47"/>
    <mergeCell ref="Q48:R48"/>
    <mergeCell ref="Q49:R49"/>
    <mergeCell ref="Q50:R50"/>
    <mergeCell ref="Q51:R51"/>
    <mergeCell ref="Q52:R52"/>
    <mergeCell ref="U52:V52"/>
    <mergeCell ref="W52:AC52"/>
    <mergeCell ref="O47:P47"/>
    <mergeCell ref="S47:T47"/>
    <mergeCell ref="U47:V47"/>
    <mergeCell ref="W47:AC47"/>
    <mergeCell ref="D46:E46"/>
    <mergeCell ref="F46:G46"/>
    <mergeCell ref="U50:V50"/>
    <mergeCell ref="W50:AC50"/>
    <mergeCell ref="D51:E51"/>
    <mergeCell ref="F51:G51"/>
    <mergeCell ref="I51:J51"/>
    <mergeCell ref="L51:M51"/>
    <mergeCell ref="O51:P51"/>
    <mergeCell ref="T4:W4"/>
    <mergeCell ref="U72:V72"/>
    <mergeCell ref="W72:AC72"/>
    <mergeCell ref="U70:V70"/>
    <mergeCell ref="W70:AC70"/>
    <mergeCell ref="U68:V68"/>
    <mergeCell ref="W68:AC68"/>
    <mergeCell ref="U66:V66"/>
    <mergeCell ref="W66:AC66"/>
    <mergeCell ref="S70:T70"/>
    <mergeCell ref="S69:T69"/>
    <mergeCell ref="U69:V69"/>
    <mergeCell ref="W69:AC69"/>
    <mergeCell ref="U67:V67"/>
    <mergeCell ref="W67:AC67"/>
    <mergeCell ref="W64:AC64"/>
    <mergeCell ref="W65:AC65"/>
    <mergeCell ref="U62:V62"/>
    <mergeCell ref="W62:AC62"/>
    <mergeCell ref="U60:V60"/>
    <mergeCell ref="W60:AC60"/>
    <mergeCell ref="U58:V58"/>
    <mergeCell ref="W58:AC58"/>
    <mergeCell ref="U56:V56"/>
    <mergeCell ref="K77:M77"/>
    <mergeCell ref="X76:Z77"/>
    <mergeCell ref="AC76:AC77"/>
    <mergeCell ref="Q74:R74"/>
    <mergeCell ref="Q75:R75"/>
    <mergeCell ref="I71:J71"/>
    <mergeCell ref="L71:M71"/>
    <mergeCell ref="O71:P71"/>
    <mergeCell ref="S71:T71"/>
    <mergeCell ref="U71:V71"/>
    <mergeCell ref="W71:AC71"/>
    <mergeCell ref="O77:R77"/>
    <mergeCell ref="I73:J73"/>
    <mergeCell ref="L73:M73"/>
    <mergeCell ref="O73:P73"/>
    <mergeCell ref="S73:T73"/>
    <mergeCell ref="U73:V73"/>
    <mergeCell ref="W73:AC73"/>
    <mergeCell ref="I72:J72"/>
    <mergeCell ref="L72:M72"/>
    <mergeCell ref="Q71:R71"/>
    <mergeCell ref="U74:V74"/>
    <mergeCell ref="W74:AC74"/>
    <mergeCell ref="U75:V75"/>
    <mergeCell ref="W75:AC75"/>
    <mergeCell ref="I68:J68"/>
    <mergeCell ref="L68:M68"/>
    <mergeCell ref="O68:P68"/>
    <mergeCell ref="S68:T68"/>
    <mergeCell ref="Q68:R68"/>
    <mergeCell ref="Q69:R69"/>
    <mergeCell ref="D67:E67"/>
    <mergeCell ref="F67:G67"/>
    <mergeCell ref="I67:J67"/>
    <mergeCell ref="L67:M67"/>
    <mergeCell ref="O67:P67"/>
    <mergeCell ref="S67:T67"/>
    <mergeCell ref="D71:E71"/>
    <mergeCell ref="F71:G71"/>
    <mergeCell ref="D70:E70"/>
    <mergeCell ref="F70:G70"/>
    <mergeCell ref="I70:J70"/>
    <mergeCell ref="L70:M70"/>
    <mergeCell ref="O70:P70"/>
    <mergeCell ref="Q70:R70"/>
    <mergeCell ref="D69:E69"/>
    <mergeCell ref="F69:G69"/>
    <mergeCell ref="I69:J69"/>
    <mergeCell ref="D66:E66"/>
    <mergeCell ref="F66:G66"/>
    <mergeCell ref="I66:J66"/>
    <mergeCell ref="L66:M66"/>
    <mergeCell ref="O66:P66"/>
    <mergeCell ref="S66:T66"/>
    <mergeCell ref="Q66:R66"/>
    <mergeCell ref="Q67:R67"/>
    <mergeCell ref="U64:V64"/>
    <mergeCell ref="D65:E65"/>
    <mergeCell ref="F65:G65"/>
    <mergeCell ref="I65:J65"/>
    <mergeCell ref="L65:M65"/>
    <mergeCell ref="O65:P65"/>
    <mergeCell ref="S65:T65"/>
    <mergeCell ref="U65:V65"/>
    <mergeCell ref="D64:E64"/>
    <mergeCell ref="F64:G64"/>
    <mergeCell ref="I64:J64"/>
    <mergeCell ref="L64:M64"/>
    <mergeCell ref="O64:P64"/>
    <mergeCell ref="S64:T64"/>
    <mergeCell ref="Q64:R64"/>
    <mergeCell ref="Q65:R65"/>
    <mergeCell ref="D63:E63"/>
    <mergeCell ref="F63:G63"/>
    <mergeCell ref="I63:J63"/>
    <mergeCell ref="L63:M63"/>
    <mergeCell ref="O63:P63"/>
    <mergeCell ref="S63:T63"/>
    <mergeCell ref="U63:V63"/>
    <mergeCell ref="W63:AC63"/>
    <mergeCell ref="D62:E62"/>
    <mergeCell ref="F62:G62"/>
    <mergeCell ref="I62:J62"/>
    <mergeCell ref="L62:M62"/>
    <mergeCell ref="O62:P62"/>
    <mergeCell ref="S62:T62"/>
    <mergeCell ref="Q62:R62"/>
    <mergeCell ref="Q63:R63"/>
    <mergeCell ref="D61:E61"/>
    <mergeCell ref="F61:G61"/>
    <mergeCell ref="I61:J61"/>
    <mergeCell ref="L61:M61"/>
    <mergeCell ref="O61:P61"/>
    <mergeCell ref="S61:T61"/>
    <mergeCell ref="U61:V61"/>
    <mergeCell ref="W61:AC61"/>
    <mergeCell ref="D60:E60"/>
    <mergeCell ref="F60:G60"/>
    <mergeCell ref="I60:J60"/>
    <mergeCell ref="L60:M60"/>
    <mergeCell ref="O60:P60"/>
    <mergeCell ref="S60:T60"/>
    <mergeCell ref="Q60:R60"/>
    <mergeCell ref="Q61:R61"/>
    <mergeCell ref="D59:E59"/>
    <mergeCell ref="F59:G59"/>
    <mergeCell ref="I59:J59"/>
    <mergeCell ref="L59:M59"/>
    <mergeCell ref="O59:P59"/>
    <mergeCell ref="S59:T59"/>
    <mergeCell ref="U59:V59"/>
    <mergeCell ref="W59:AC59"/>
    <mergeCell ref="D58:E58"/>
    <mergeCell ref="F58:G58"/>
    <mergeCell ref="I58:J58"/>
    <mergeCell ref="L58:M58"/>
    <mergeCell ref="O58:P58"/>
    <mergeCell ref="S58:T58"/>
    <mergeCell ref="Q58:R58"/>
    <mergeCell ref="Q59:R59"/>
    <mergeCell ref="W56:AC56"/>
    <mergeCell ref="D57:E57"/>
    <mergeCell ref="F57:G57"/>
    <mergeCell ref="I57:J57"/>
    <mergeCell ref="L57:M57"/>
    <mergeCell ref="O57:P57"/>
    <mergeCell ref="S57:T57"/>
    <mergeCell ref="U57:V57"/>
    <mergeCell ref="W57:AC57"/>
    <mergeCell ref="D56:E56"/>
    <mergeCell ref="F56:G56"/>
    <mergeCell ref="I56:J56"/>
    <mergeCell ref="L56:M56"/>
    <mergeCell ref="O56:P56"/>
    <mergeCell ref="S56:T56"/>
    <mergeCell ref="Q56:R56"/>
    <mergeCell ref="Q57:R57"/>
    <mergeCell ref="U54:V54"/>
    <mergeCell ref="W54:AC54"/>
    <mergeCell ref="D55:E55"/>
    <mergeCell ref="F55:G55"/>
    <mergeCell ref="I55:J55"/>
    <mergeCell ref="L55:M55"/>
    <mergeCell ref="O55:P55"/>
    <mergeCell ref="S55:T55"/>
    <mergeCell ref="U55:V55"/>
    <mergeCell ref="W55:AC55"/>
    <mergeCell ref="D54:E54"/>
    <mergeCell ref="F54:G54"/>
    <mergeCell ref="I54:J54"/>
    <mergeCell ref="L54:M54"/>
    <mergeCell ref="O54:P54"/>
    <mergeCell ref="S54:T54"/>
    <mergeCell ref="Q54:R54"/>
    <mergeCell ref="Q55:R55"/>
    <mergeCell ref="D53:E53"/>
    <mergeCell ref="F53:G53"/>
    <mergeCell ref="I53:J53"/>
    <mergeCell ref="L53:M53"/>
    <mergeCell ref="O53:P53"/>
    <mergeCell ref="S53:T53"/>
    <mergeCell ref="U53:V53"/>
    <mergeCell ref="W53:AC53"/>
    <mergeCell ref="D52:E52"/>
    <mergeCell ref="F52:G52"/>
    <mergeCell ref="I52:J52"/>
    <mergeCell ref="L52:M52"/>
    <mergeCell ref="O52:P52"/>
    <mergeCell ref="S52:T52"/>
    <mergeCell ref="Q53:R53"/>
    <mergeCell ref="S51:T51"/>
    <mergeCell ref="U51:V51"/>
    <mergeCell ref="W51:AC51"/>
    <mergeCell ref="D50:E50"/>
    <mergeCell ref="F50:G50"/>
    <mergeCell ref="I50:J50"/>
    <mergeCell ref="L50:M50"/>
    <mergeCell ref="O50:P50"/>
    <mergeCell ref="S50:T50"/>
    <mergeCell ref="U48:V48"/>
    <mergeCell ref="W48:AC48"/>
    <mergeCell ref="D49:E49"/>
    <mergeCell ref="F49:G49"/>
    <mergeCell ref="I49:J49"/>
    <mergeCell ref="L49:M49"/>
    <mergeCell ref="O49:P49"/>
    <mergeCell ref="S49:T49"/>
    <mergeCell ref="U49:V49"/>
    <mergeCell ref="W49:AC49"/>
    <mergeCell ref="D48:E48"/>
    <mergeCell ref="F48:G48"/>
    <mergeCell ref="I48:J48"/>
    <mergeCell ref="L48:M48"/>
    <mergeCell ref="O48:P48"/>
    <mergeCell ref="S48:T48"/>
    <mergeCell ref="A1:AC1"/>
    <mergeCell ref="A5:AC5"/>
    <mergeCell ref="A12:B14"/>
    <mergeCell ref="C12:D12"/>
    <mergeCell ref="C13:D13"/>
    <mergeCell ref="C14:D14"/>
    <mergeCell ref="A34:AC34"/>
    <mergeCell ref="A30:D30"/>
    <mergeCell ref="F30:H30"/>
    <mergeCell ref="K30:AC30"/>
    <mergeCell ref="A32:D32"/>
    <mergeCell ref="F32:H32"/>
    <mergeCell ref="K32:AC32"/>
    <mergeCell ref="A29:D29"/>
    <mergeCell ref="F29:H29"/>
    <mergeCell ref="K29:AC29"/>
    <mergeCell ref="A15:D17"/>
    <mergeCell ref="E15:H15"/>
    <mergeCell ref="A8:D8"/>
    <mergeCell ref="E8:AC8"/>
    <mergeCell ref="Q2:R2"/>
    <mergeCell ref="J2:M2"/>
    <mergeCell ref="R17:T17"/>
    <mergeCell ref="N10:O10"/>
    <mergeCell ref="A77:B77"/>
    <mergeCell ref="P42:R42"/>
    <mergeCell ref="S42:U42"/>
    <mergeCell ref="V42:W42"/>
    <mergeCell ref="A20:AC21"/>
    <mergeCell ref="E23:F23"/>
    <mergeCell ref="E24:F24"/>
    <mergeCell ref="G24:AB24"/>
    <mergeCell ref="A23:D24"/>
    <mergeCell ref="A22:D22"/>
    <mergeCell ref="E22:F22"/>
    <mergeCell ref="H23:J23"/>
    <mergeCell ref="K23:L23"/>
    <mergeCell ref="N23:Q23"/>
    <mergeCell ref="A42:C42"/>
    <mergeCell ref="F42:G42"/>
    <mergeCell ref="A44:B44"/>
    <mergeCell ref="D44:E44"/>
    <mergeCell ref="F44:K44"/>
    <mergeCell ref="L44:N44"/>
    <mergeCell ref="I46:J46"/>
    <mergeCell ref="L46:M46"/>
    <mergeCell ref="O46:P46"/>
    <mergeCell ref="S46:T46"/>
    <mergeCell ref="E43:H43"/>
    <mergeCell ref="B43:D43"/>
    <mergeCell ref="E6:AC6"/>
    <mergeCell ref="A9:D9"/>
    <mergeCell ref="H9:I9"/>
    <mergeCell ref="M9:N9"/>
    <mergeCell ref="A10:D10"/>
    <mergeCell ref="F10:H10"/>
    <mergeCell ref="J10:L10"/>
    <mergeCell ref="E16:H16"/>
    <mergeCell ref="E17:H17"/>
    <mergeCell ref="A7:D7"/>
    <mergeCell ref="E7:AC7"/>
    <mergeCell ref="E12:K12"/>
    <mergeCell ref="E13:K13"/>
    <mergeCell ref="E14:K14"/>
    <mergeCell ref="J41:L41"/>
    <mergeCell ref="W41:AB41"/>
    <mergeCell ref="J42:K42"/>
    <mergeCell ref="A11:D11"/>
    <mergeCell ref="F11:H11"/>
    <mergeCell ref="J11:L11"/>
    <mergeCell ref="A6:D6"/>
    <mergeCell ref="N11:O11"/>
    <mergeCell ref="U45:V45"/>
    <mergeCell ref="W45:AC45"/>
    <mergeCell ref="U46:V46"/>
    <mergeCell ref="W46:AC46"/>
    <mergeCell ref="O44:P44"/>
    <mergeCell ref="S44:T44"/>
    <mergeCell ref="U44:V44"/>
    <mergeCell ref="W44:AC44"/>
    <mergeCell ref="M17:N17"/>
    <mergeCell ref="Q45:R45"/>
    <mergeCell ref="Q46:R46"/>
    <mergeCell ref="O26:Q26"/>
    <mergeCell ref="U26:W26"/>
    <mergeCell ref="X26:Y26"/>
    <mergeCell ref="R26:S26"/>
    <mergeCell ref="D47:E47"/>
    <mergeCell ref="F47:G47"/>
    <mergeCell ref="I47:J47"/>
    <mergeCell ref="L47:M47"/>
    <mergeCell ref="A35:AC37"/>
    <mergeCell ref="A40:AC40"/>
    <mergeCell ref="A41:C41"/>
    <mergeCell ref="D41:I41"/>
    <mergeCell ref="F77:H77"/>
    <mergeCell ref="D77:E77"/>
    <mergeCell ref="D45:E45"/>
    <mergeCell ref="F45:G45"/>
    <mergeCell ref="X42:AB42"/>
    <mergeCell ref="O43:S43"/>
    <mergeCell ref="U43:V43"/>
    <mergeCell ref="W43:AB43"/>
    <mergeCell ref="J43:N43"/>
    <mergeCell ref="M42:N42"/>
    <mergeCell ref="U77:V77"/>
    <mergeCell ref="Q44:R44"/>
    <mergeCell ref="I45:J45"/>
    <mergeCell ref="L45:M45"/>
    <mergeCell ref="O45:P45"/>
    <mergeCell ref="S45:T45"/>
  </mergeCells>
  <phoneticPr fontId="1"/>
  <conditionalFormatting sqref="D45:G75 I45:J75">
    <cfRule type="expression" dxfId="964" priority="50">
      <formula>D45=""</formula>
    </cfRule>
  </conditionalFormatting>
  <conditionalFormatting sqref="D84:G114 I84:J114">
    <cfRule type="expression" dxfId="963" priority="12">
      <formula>D84=""</formula>
    </cfRule>
  </conditionalFormatting>
  <conditionalFormatting sqref="E6:E8 E22:E23">
    <cfRule type="expression" dxfId="962" priority="99">
      <formula>E6=""</formula>
    </cfRule>
  </conditionalFormatting>
  <conditionalFormatting sqref="E10:E11">
    <cfRule type="expression" dxfId="961" priority="103">
      <formula>E10=""</formula>
    </cfRule>
  </conditionalFormatting>
  <conditionalFormatting sqref="E43">
    <cfRule type="expression" dxfId="960" priority="40">
      <formula>E43=""</formula>
    </cfRule>
  </conditionalFormatting>
  <conditionalFormatting sqref="E82">
    <cfRule type="expression" dxfId="959" priority="8">
      <formula>E82=""</formula>
    </cfRule>
  </conditionalFormatting>
  <conditionalFormatting sqref="G24 J25">
    <cfRule type="expression" dxfId="958" priority="52">
      <formula>G24=""</formula>
    </cfRule>
  </conditionalFormatting>
  <conditionalFormatting sqref="I10:I11">
    <cfRule type="expression" dxfId="957" priority="102">
      <formula>I10=""</formula>
    </cfRule>
  </conditionalFormatting>
  <conditionalFormatting sqref="K23">
    <cfRule type="containsBlanks" dxfId="956" priority="57">
      <formula>LEN(TRIM(K23))=0</formula>
    </cfRule>
  </conditionalFormatting>
  <conditionalFormatting sqref="L26">
    <cfRule type="expression" dxfId="955" priority="3">
      <formula>L26=""</formula>
    </cfRule>
  </conditionalFormatting>
  <conditionalFormatting sqref="M10:M11">
    <cfRule type="expression" dxfId="954" priority="101">
      <formula>M10=""</formula>
    </cfRule>
  </conditionalFormatting>
  <conditionalFormatting sqref="M23">
    <cfRule type="expression" dxfId="953" priority="60">
      <formula>M23=""</formula>
    </cfRule>
  </conditionalFormatting>
  <conditionalFormatting sqref="M41:N41 P41 R41">
    <cfRule type="containsBlanks" dxfId="952" priority="47">
      <formula>LEN(TRIM(M41))=0</formula>
    </cfRule>
  </conditionalFormatting>
  <conditionalFormatting sqref="M80:N80 P80 R80">
    <cfRule type="containsBlanks" dxfId="951" priority="11">
      <formula>LEN(TRIM(M80))=0</formula>
    </cfRule>
  </conditionalFormatting>
  <conditionalFormatting sqref="N2">
    <cfRule type="expression" dxfId="950" priority="78">
      <formula>N2=""</formula>
    </cfRule>
  </conditionalFormatting>
  <conditionalFormatting sqref="N23">
    <cfRule type="containsBlanks" dxfId="949" priority="56">
      <formula>LEN(TRIM(N23))=0</formula>
    </cfRule>
  </conditionalFormatting>
  <conditionalFormatting sqref="O43">
    <cfRule type="expression" dxfId="948" priority="37">
      <formula>O43=""</formula>
    </cfRule>
  </conditionalFormatting>
  <conditionalFormatting sqref="O82">
    <cfRule type="expression" dxfId="947" priority="5">
      <formula>O82=""</formula>
    </cfRule>
  </conditionalFormatting>
  <conditionalFormatting sqref="O45:Q75 D41 S45:V75">
    <cfRule type="expression" dxfId="946" priority="51">
      <formula>D41=""</formula>
    </cfRule>
  </conditionalFormatting>
  <conditionalFormatting sqref="O84:Q114 D80 S84:V114">
    <cfRule type="expression" dxfId="945" priority="13">
      <formula>D80=""</formula>
    </cfRule>
  </conditionalFormatting>
  <conditionalFormatting sqref="P2">
    <cfRule type="expression" dxfId="944" priority="70">
      <formula>P2=""</formula>
    </cfRule>
  </conditionalFormatting>
  <conditionalFormatting sqref="P10:P11">
    <cfRule type="expression" dxfId="943" priority="72">
      <formula>P10=""</formula>
    </cfRule>
  </conditionalFormatting>
  <conditionalFormatting sqref="Q45:Q75">
    <cfRule type="expression" dxfId="942" priority="45">
      <formula>Q45=""</formula>
    </cfRule>
  </conditionalFormatting>
  <conditionalFormatting sqref="Q84:Q114">
    <cfRule type="expression" dxfId="941" priority="10">
      <formula>Q84=""</formula>
    </cfRule>
  </conditionalFormatting>
  <conditionalFormatting sqref="R23">
    <cfRule type="expression" dxfId="940" priority="59">
      <formula>R23=""</formula>
    </cfRule>
  </conditionalFormatting>
  <conditionalFormatting sqref="R26">
    <cfRule type="expression" dxfId="939" priority="2">
      <formula>R26=""</formula>
    </cfRule>
  </conditionalFormatting>
  <conditionalFormatting sqref="S42">
    <cfRule type="expression" dxfId="938" priority="39">
      <formula>S42=""</formula>
    </cfRule>
  </conditionalFormatting>
  <conditionalFormatting sqref="S81">
    <cfRule type="expression" dxfId="937" priority="7">
      <formula>S81=""</formula>
    </cfRule>
  </conditionalFormatting>
  <conditionalFormatting sqref="W41">
    <cfRule type="expression" dxfId="936" priority="41">
      <formula>W41=""</formula>
    </cfRule>
  </conditionalFormatting>
  <conditionalFormatting sqref="W43">
    <cfRule type="expression" dxfId="935" priority="36">
      <formula>W43=""</formula>
    </cfRule>
  </conditionalFormatting>
  <conditionalFormatting sqref="W80">
    <cfRule type="expression" dxfId="934" priority="9">
      <formula>W80=""</formula>
    </cfRule>
  </conditionalFormatting>
  <conditionalFormatting sqref="W82">
    <cfRule type="expression" dxfId="933" priority="4">
      <formula>W82=""</formula>
    </cfRule>
  </conditionalFormatting>
  <conditionalFormatting sqref="X4 Z4 AB4 G9 L9 L12:L14">
    <cfRule type="expression" dxfId="932" priority="112">
      <formula>G4=""</formula>
    </cfRule>
  </conditionalFormatting>
  <conditionalFormatting sqref="X26">
    <cfRule type="expression" dxfId="931" priority="1">
      <formula>X26=""</formula>
    </cfRule>
  </conditionalFormatting>
  <conditionalFormatting sqref="X42">
    <cfRule type="containsBlanks" dxfId="930" priority="38">
      <formula>LEN(TRIM(X42))=0</formula>
    </cfRule>
  </conditionalFormatting>
  <conditionalFormatting sqref="X81">
    <cfRule type="containsBlanks" dxfId="929" priority="6">
      <formula>LEN(TRIM(X81))=0</formula>
    </cfRule>
  </conditionalFormatting>
  <dataValidations count="11">
    <dataValidation type="list" allowBlank="1" showInputMessage="1" showErrorMessage="1" sqref="O45:Q75 S45:V75 D45:E75 O84:Q114 S84:V114 D84:E114" xr:uid="{8A0239AD-5B4D-4163-A096-BAB50DB54F2E}">
      <formula1>"○"</formula1>
    </dataValidation>
    <dataValidation type="list" allowBlank="1" showInputMessage="1" showErrorMessage="1" sqref="E7:AC7" xr:uid="{7272EA16-BB0A-4AB1-BF43-C2B071D6A9FE}">
      <formula1>"自己所有,借用"</formula1>
    </dataValidation>
    <dataValidation type="list" allowBlank="1" showInputMessage="1" showErrorMessage="1" sqref="W43 W82" xr:uid="{C43DB2BE-498D-4E90-8AFA-42268DD17684}">
      <formula1>"０．該当なし,１．障害児加算,２．医療的ケア児加算,３．要支援家庭のこども加算"</formula1>
    </dataValidation>
    <dataValidation type="list" allowBlank="1" showInputMessage="1" showErrorMessage="1" sqref="M41 M80" xr:uid="{96FF5F5F-D8FA-4045-83A1-DE719F6D9396}">
      <formula1>"西暦,令和"</formula1>
    </dataValidation>
    <dataValidation type="list" allowBlank="1" showInputMessage="1" showErrorMessage="1" sqref="O43:S43 AC43 O82:S82 AC82" xr:uid="{865531E2-9F87-4C0C-8D2E-4A69542A4CC8}">
      <formula1>"０．該当なし,１．生活保護世帯,２．非課税世帯,３．低所得世帯,４．要支援家庭"</formula1>
    </dataValidation>
    <dataValidation type="list" allowBlank="1" showInputMessage="1" showErrorMessage="1" sqref="M23" xr:uid="{0A117156-FBF0-4753-82A4-BC3AF8203F69}">
      <formula1>"都,道,府,県"</formula1>
    </dataValidation>
    <dataValidation type="list" allowBlank="1" showInputMessage="1" showErrorMessage="1" sqref="R23" xr:uid="{D329E094-2939-40A5-AF9E-AFAC6746C4EA}">
      <formula1>"区,市,町,村"</formula1>
    </dataValidation>
    <dataValidation type="list" allowBlank="1" showInputMessage="1" showErrorMessage="1" sqref="S42:U42 S81:U81" xr:uid="{BD200366-40E9-4A3C-BA39-25E6D829A807}">
      <formula1>"有り（中野区内）,有り（中野区外）,無し"</formula1>
    </dataValidation>
    <dataValidation type="list" allowBlank="1" showInputMessage="1" showErrorMessage="1" sqref="E22:F23" xr:uid="{B90AFA4E-8DE2-40DB-BFF9-6DB14751279C}">
      <formula1>"有り,無し"</formula1>
    </dataValidation>
    <dataValidation type="list" allowBlank="1" showInputMessage="1" showErrorMessage="1" sqref="W41:AB41 W80:AB80" xr:uid="{CC148CB9-1891-4BC9-A26F-D3A3C64801AA}">
      <formula1>"０歳児クラス相当,１歳児クラス相当,２歳児クラス相当（３歳未満）,２歳児クラス相当（３歳誕生月）"</formula1>
    </dataValidation>
    <dataValidation type="whole" operator="lessThanOrEqual" allowBlank="1" showInputMessage="1" showErrorMessage="1" sqref="L12:L14" xr:uid="{8F05CA87-3BA5-4107-A447-4801A68D6E43}">
      <formula1>10</formula1>
    </dataValidation>
  </dataValidations>
  <printOptions horizontalCentered="1" verticalCentered="1"/>
  <pageMargins left="0.19685039370078741" right="0.19685039370078741" top="0.19685039370078741" bottom="0.19685039370078741" header="0" footer="0"/>
  <pageSetup paperSize="9" scale="58" orientation="portrait" r:id="rId1"/>
  <rowBreaks count="2" manualBreakCount="2">
    <brk id="39" max="28" man="1"/>
    <brk id="78" max="28"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DF4DD307-A3CE-4AEA-9DC4-53F09C4B0BB5}">
          <x14:formula1>
            <xm:f>データ入力!$B$2:$B$12</xm:f>
          </x14:formula1>
          <xm:sqref>G24:AB24</xm:sqref>
        </x14:dataValidation>
      </x14:dataValidations>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CFDC12-4A06-456D-9B4D-7B57BDF3B75A}">
  <sheetPr codeName="Sheet10"/>
  <dimension ref="A1:AT273"/>
  <sheetViews>
    <sheetView showGridLines="0" view="pageBreakPreview" zoomScale="85" zoomScaleNormal="100" zoomScaleSheetLayoutView="85" workbookViewId="0">
      <selection activeCell="AI1" sqref="AI1"/>
    </sheetView>
  </sheetViews>
  <sheetFormatPr defaultColWidth="4.33203125" defaultRowHeight="26.25" customHeight="1" x14ac:dyDescent="0.55000000000000004"/>
  <cols>
    <col min="1" max="2" width="4.33203125" style="12"/>
    <col min="3" max="3" width="5.83203125" style="12" bestFit="1" customWidth="1"/>
    <col min="4" max="4" width="4.33203125" style="12"/>
    <col min="5" max="5" width="5" style="12" bestFit="1" customWidth="1"/>
    <col min="6" max="8" width="4.33203125" style="12"/>
    <col min="9" max="9" width="4.33203125" style="12" customWidth="1"/>
    <col min="10" max="11" width="4.33203125" style="12"/>
    <col min="12" max="12" width="5" style="12" bestFit="1" customWidth="1"/>
    <col min="13" max="13" width="4.33203125" style="12"/>
    <col min="14" max="14" width="8.08203125" style="12" bestFit="1" customWidth="1"/>
    <col min="15" max="17" width="4.33203125" style="12"/>
    <col min="18" max="18" width="4.33203125" style="12" customWidth="1"/>
    <col min="19" max="29" width="4.33203125" style="12"/>
    <col min="30" max="30" width="6.5" style="32" bestFit="1" customWidth="1"/>
    <col min="31" max="34" width="4.33203125" style="32"/>
    <col min="35" max="45" width="4.33203125" style="12"/>
    <col min="46" max="46" width="5" style="12" bestFit="1" customWidth="1"/>
    <col min="47" max="16384" width="4.33203125" style="12"/>
  </cols>
  <sheetData>
    <row r="1" spans="1:34" s="8" customFormat="1" ht="26.25" customHeight="1" x14ac:dyDescent="0.55000000000000004">
      <c r="A1" s="179" t="s">
        <v>41</v>
      </c>
      <c r="B1" s="179"/>
      <c r="C1" s="179"/>
      <c r="D1" s="179"/>
      <c r="E1" s="179"/>
      <c r="F1" s="179"/>
      <c r="G1" s="179"/>
      <c r="H1" s="179"/>
      <c r="I1" s="179"/>
      <c r="J1" s="179"/>
      <c r="K1" s="179"/>
      <c r="L1" s="179"/>
      <c r="M1" s="179"/>
      <c r="N1" s="179"/>
      <c r="O1" s="179"/>
      <c r="P1" s="179"/>
      <c r="Q1" s="179"/>
      <c r="R1" s="179"/>
      <c r="S1" s="179"/>
      <c r="T1" s="179"/>
      <c r="U1" s="179"/>
      <c r="V1" s="179"/>
      <c r="W1" s="179"/>
      <c r="X1" s="179"/>
      <c r="Y1" s="179"/>
      <c r="Z1" s="179"/>
      <c r="AA1" s="179"/>
      <c r="AB1" s="179"/>
      <c r="AC1" s="179"/>
      <c r="AD1" s="1"/>
      <c r="AE1" s="1"/>
      <c r="AF1" s="1"/>
      <c r="AG1" s="1"/>
      <c r="AH1" s="1"/>
    </row>
    <row r="2" spans="1:34" s="8" customFormat="1" ht="26.25" customHeight="1" x14ac:dyDescent="0.55000000000000004">
      <c r="A2" s="1"/>
      <c r="B2" s="1"/>
      <c r="C2" s="1"/>
      <c r="D2" s="1"/>
      <c r="E2" s="1"/>
      <c r="F2" s="1"/>
      <c r="G2" s="1"/>
      <c r="H2" s="48"/>
      <c r="I2" s="48"/>
      <c r="J2" s="179" t="s">
        <v>39</v>
      </c>
      <c r="K2" s="179"/>
      <c r="L2" s="179"/>
      <c r="M2" s="179"/>
      <c r="N2" s="54">
        <v>2026</v>
      </c>
      <c r="O2" s="62" t="s">
        <v>0</v>
      </c>
      <c r="P2" s="55">
        <v>11</v>
      </c>
      <c r="Q2" s="179" t="s">
        <v>1</v>
      </c>
      <c r="R2" s="179"/>
      <c r="V2" s="1"/>
      <c r="W2" s="1"/>
      <c r="X2" s="1"/>
      <c r="Y2" s="1"/>
      <c r="Z2" s="1"/>
      <c r="AA2" s="1"/>
      <c r="AB2" s="1"/>
      <c r="AC2" s="1"/>
      <c r="AD2" s="1"/>
      <c r="AE2" s="1"/>
      <c r="AF2" s="1"/>
      <c r="AG2" s="1"/>
      <c r="AH2" s="1"/>
    </row>
    <row r="3" spans="1:34" s="11" customFormat="1" ht="26.25" customHeight="1" x14ac:dyDescent="0.55000000000000004">
      <c r="A3" s="2"/>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row>
    <row r="4" spans="1:34" s="11" customFormat="1" ht="26.25" customHeight="1" x14ac:dyDescent="0.55000000000000004">
      <c r="A4" s="2"/>
      <c r="B4" s="2"/>
      <c r="C4" s="2"/>
      <c r="D4" s="2"/>
      <c r="E4" s="2"/>
      <c r="F4" s="2"/>
      <c r="G4" s="2"/>
      <c r="H4" s="2"/>
      <c r="I4" s="2"/>
      <c r="J4" s="2"/>
      <c r="K4" s="2"/>
      <c r="L4" s="2"/>
      <c r="M4" s="2"/>
      <c r="N4" s="2"/>
      <c r="O4" s="2"/>
      <c r="P4" s="2"/>
      <c r="Q4" s="2"/>
      <c r="T4" s="220" t="s">
        <v>2</v>
      </c>
      <c r="U4" s="220"/>
      <c r="V4" s="220"/>
      <c r="W4" s="220"/>
      <c r="X4" s="9">
        <v>8</v>
      </c>
      <c r="Y4" s="3" t="s">
        <v>0</v>
      </c>
      <c r="Z4" s="9"/>
      <c r="AA4" s="3" t="s">
        <v>3</v>
      </c>
      <c r="AB4" s="9"/>
      <c r="AC4" s="3" t="s">
        <v>4</v>
      </c>
      <c r="AD4" s="2"/>
      <c r="AE4" s="2"/>
      <c r="AF4" s="2"/>
      <c r="AG4" s="2"/>
      <c r="AH4" s="2"/>
    </row>
    <row r="5" spans="1:34" s="11" customFormat="1" ht="26.25" customHeight="1" x14ac:dyDescent="0.55000000000000004">
      <c r="A5" s="180" t="s">
        <v>5</v>
      </c>
      <c r="B5" s="180"/>
      <c r="C5" s="180"/>
      <c r="D5" s="180"/>
      <c r="E5" s="180"/>
      <c r="F5" s="180"/>
      <c r="G5" s="180"/>
      <c r="H5" s="180"/>
      <c r="I5" s="180"/>
      <c r="J5" s="180"/>
      <c r="K5" s="180"/>
      <c r="L5" s="180"/>
      <c r="M5" s="180"/>
      <c r="N5" s="180"/>
      <c r="O5" s="180"/>
      <c r="P5" s="180"/>
      <c r="Q5" s="180"/>
      <c r="R5" s="180"/>
      <c r="S5" s="180"/>
      <c r="T5" s="180"/>
      <c r="U5" s="180"/>
      <c r="V5" s="180"/>
      <c r="W5" s="180"/>
      <c r="X5" s="180"/>
      <c r="Y5" s="180"/>
      <c r="Z5" s="180"/>
      <c r="AA5" s="180"/>
      <c r="AB5" s="180"/>
      <c r="AC5" s="180"/>
      <c r="AD5" s="2"/>
      <c r="AE5" s="2"/>
      <c r="AF5" s="2"/>
      <c r="AG5" s="2"/>
      <c r="AH5" s="2"/>
    </row>
    <row r="6" spans="1:34" s="11" customFormat="1" ht="26.25" customHeight="1" x14ac:dyDescent="0.55000000000000004">
      <c r="A6" s="136" t="s">
        <v>6</v>
      </c>
      <c r="B6" s="136"/>
      <c r="C6" s="136"/>
      <c r="D6" s="136"/>
      <c r="E6" s="135"/>
      <c r="F6" s="135"/>
      <c r="G6" s="135"/>
      <c r="H6" s="135"/>
      <c r="I6" s="135"/>
      <c r="J6" s="135"/>
      <c r="K6" s="135"/>
      <c r="L6" s="135"/>
      <c r="M6" s="135"/>
      <c r="N6" s="135"/>
      <c r="O6" s="135"/>
      <c r="P6" s="135"/>
      <c r="Q6" s="135"/>
      <c r="R6" s="135"/>
      <c r="S6" s="135"/>
      <c r="T6" s="135"/>
      <c r="U6" s="135"/>
      <c r="V6" s="135"/>
      <c r="W6" s="135"/>
      <c r="X6" s="135"/>
      <c r="Y6" s="135"/>
      <c r="Z6" s="135"/>
      <c r="AA6" s="135"/>
      <c r="AB6" s="135"/>
      <c r="AC6" s="135"/>
      <c r="AD6" s="2"/>
      <c r="AE6" s="2"/>
      <c r="AF6" s="2"/>
      <c r="AG6" s="2"/>
      <c r="AH6" s="2"/>
    </row>
    <row r="7" spans="1:34" s="11" customFormat="1" ht="26.25" customHeight="1" x14ac:dyDescent="0.55000000000000004">
      <c r="A7" s="145" t="s">
        <v>56</v>
      </c>
      <c r="B7" s="146"/>
      <c r="C7" s="146"/>
      <c r="D7" s="147"/>
      <c r="E7" s="148"/>
      <c r="F7" s="149"/>
      <c r="G7" s="149"/>
      <c r="H7" s="149"/>
      <c r="I7" s="149"/>
      <c r="J7" s="149"/>
      <c r="K7" s="149"/>
      <c r="L7" s="149"/>
      <c r="M7" s="149"/>
      <c r="N7" s="149"/>
      <c r="O7" s="149"/>
      <c r="P7" s="149"/>
      <c r="Q7" s="149"/>
      <c r="R7" s="149"/>
      <c r="S7" s="149"/>
      <c r="T7" s="149"/>
      <c r="U7" s="149"/>
      <c r="V7" s="149"/>
      <c r="W7" s="149"/>
      <c r="X7" s="149"/>
      <c r="Y7" s="149"/>
      <c r="Z7" s="149"/>
      <c r="AA7" s="149"/>
      <c r="AB7" s="149"/>
      <c r="AC7" s="150"/>
      <c r="AD7" s="2"/>
      <c r="AE7" s="2"/>
      <c r="AF7" s="2"/>
      <c r="AG7" s="2"/>
      <c r="AH7" s="2"/>
    </row>
    <row r="8" spans="1:34" s="11" customFormat="1" ht="26.25" customHeight="1" x14ac:dyDescent="0.55000000000000004">
      <c r="A8" s="124" t="s">
        <v>57</v>
      </c>
      <c r="B8" s="127"/>
      <c r="C8" s="127"/>
      <c r="D8" s="128"/>
      <c r="E8" s="202"/>
      <c r="F8" s="203"/>
      <c r="G8" s="203"/>
      <c r="H8" s="203"/>
      <c r="I8" s="203"/>
      <c r="J8" s="203"/>
      <c r="K8" s="203"/>
      <c r="L8" s="203"/>
      <c r="M8" s="203"/>
      <c r="N8" s="203"/>
      <c r="O8" s="203"/>
      <c r="P8" s="203"/>
      <c r="Q8" s="203"/>
      <c r="R8" s="203"/>
      <c r="S8" s="203"/>
      <c r="T8" s="203"/>
      <c r="U8" s="203"/>
      <c r="V8" s="203"/>
      <c r="W8" s="203"/>
      <c r="X8" s="203"/>
      <c r="Y8" s="203"/>
      <c r="Z8" s="203"/>
      <c r="AA8" s="203"/>
      <c r="AB8" s="203"/>
      <c r="AC8" s="204"/>
      <c r="AD8" s="2"/>
      <c r="AE8" s="2"/>
      <c r="AF8" s="2"/>
      <c r="AG8" s="2"/>
      <c r="AH8" s="2"/>
    </row>
    <row r="9" spans="1:34" s="11" customFormat="1" ht="26.25" customHeight="1" x14ac:dyDescent="0.55000000000000004">
      <c r="A9" s="136" t="s">
        <v>7</v>
      </c>
      <c r="B9" s="136"/>
      <c r="C9" s="136"/>
      <c r="D9" s="136"/>
      <c r="E9" s="6">
        <f>$P$2</f>
        <v>11</v>
      </c>
      <c r="F9" s="4" t="s">
        <v>3</v>
      </c>
      <c r="G9" s="10"/>
      <c r="H9" s="137" t="s">
        <v>8</v>
      </c>
      <c r="I9" s="137"/>
      <c r="J9" s="4">
        <f>$P$2</f>
        <v>11</v>
      </c>
      <c r="K9" s="4" t="s">
        <v>3</v>
      </c>
      <c r="L9" s="10"/>
      <c r="M9" s="137" t="s">
        <v>9</v>
      </c>
      <c r="N9" s="137"/>
      <c r="O9" s="4"/>
      <c r="P9" s="4"/>
      <c r="Q9" s="4"/>
      <c r="R9" s="4"/>
      <c r="S9" s="4"/>
      <c r="T9" s="4"/>
      <c r="U9" s="4"/>
      <c r="V9" s="4"/>
      <c r="W9" s="4"/>
      <c r="X9" s="4"/>
      <c r="Y9" s="4"/>
      <c r="Z9" s="4"/>
      <c r="AA9" s="4"/>
      <c r="AB9" s="4"/>
      <c r="AC9" s="5"/>
      <c r="AD9" s="2"/>
      <c r="AE9" s="2"/>
      <c r="AF9" s="2"/>
      <c r="AG9" s="2"/>
      <c r="AH9" s="2"/>
    </row>
    <row r="10" spans="1:34" s="11" customFormat="1" ht="26.25" customHeight="1" x14ac:dyDescent="0.55000000000000004">
      <c r="A10" s="138" t="s">
        <v>46</v>
      </c>
      <c r="B10" s="138"/>
      <c r="C10" s="138"/>
      <c r="D10" s="138"/>
      <c r="E10" s="4">
        <f>SUM(I10,M10,S10)</f>
        <v>0</v>
      </c>
      <c r="F10" s="137" t="s">
        <v>48</v>
      </c>
      <c r="G10" s="137"/>
      <c r="H10" s="137"/>
      <c r="I10" s="10"/>
      <c r="J10" s="137" t="s">
        <v>49</v>
      </c>
      <c r="K10" s="137"/>
      <c r="L10" s="137"/>
      <c r="M10" s="10"/>
      <c r="N10" s="156" t="s">
        <v>50</v>
      </c>
      <c r="O10" s="156"/>
      <c r="P10" s="10"/>
      <c r="Q10" s="4" t="s">
        <v>51</v>
      </c>
      <c r="R10" s="4"/>
      <c r="S10" s="4"/>
      <c r="T10" s="4"/>
      <c r="U10" s="4"/>
      <c r="V10" s="4"/>
      <c r="W10" s="4"/>
      <c r="X10" s="4"/>
      <c r="Y10" s="4"/>
      <c r="Z10" s="4"/>
      <c r="AA10" s="4"/>
      <c r="AB10" s="4"/>
      <c r="AC10" s="5"/>
      <c r="AD10" s="2"/>
      <c r="AE10" s="2"/>
      <c r="AF10" s="2"/>
      <c r="AG10" s="2"/>
      <c r="AH10" s="2"/>
    </row>
    <row r="11" spans="1:34" s="11" customFormat="1" ht="26.25" customHeight="1" x14ac:dyDescent="0.55000000000000004">
      <c r="A11" s="138" t="s">
        <v>47</v>
      </c>
      <c r="B11" s="138"/>
      <c r="C11" s="138"/>
      <c r="D11" s="138"/>
      <c r="E11" s="4">
        <f>SUM(I11,M11,P11)</f>
        <v>0</v>
      </c>
      <c r="F11" s="137" t="s">
        <v>48</v>
      </c>
      <c r="G11" s="137"/>
      <c r="H11" s="137"/>
      <c r="I11" s="10"/>
      <c r="J11" s="156" t="s">
        <v>49</v>
      </c>
      <c r="K11" s="156"/>
      <c r="L11" s="156"/>
      <c r="M11" s="10"/>
      <c r="N11" s="156" t="s">
        <v>50</v>
      </c>
      <c r="O11" s="156"/>
      <c r="P11" s="10"/>
      <c r="Q11" s="4" t="s">
        <v>51</v>
      </c>
      <c r="R11" s="4"/>
      <c r="U11" s="4"/>
      <c r="V11" s="4"/>
      <c r="W11" s="4"/>
      <c r="X11" s="4"/>
      <c r="Y11" s="4"/>
      <c r="Z11" s="4"/>
      <c r="AA11" s="4"/>
      <c r="AB11" s="4"/>
      <c r="AC11" s="5"/>
      <c r="AD11" s="2"/>
      <c r="AE11" s="2"/>
      <c r="AF11" s="2"/>
      <c r="AG11" s="2"/>
      <c r="AH11" s="2"/>
    </row>
    <row r="12" spans="1:34" s="11" customFormat="1" ht="26.25" customHeight="1" x14ac:dyDescent="0.55000000000000004">
      <c r="A12" s="181" t="s">
        <v>10</v>
      </c>
      <c r="B12" s="182"/>
      <c r="C12" s="187" t="s">
        <v>52</v>
      </c>
      <c r="D12" s="188"/>
      <c r="E12" s="151" t="s">
        <v>95</v>
      </c>
      <c r="F12" s="152"/>
      <c r="G12" s="152"/>
      <c r="H12" s="152"/>
      <c r="I12" s="152"/>
      <c r="J12" s="152"/>
      <c r="K12" s="152"/>
      <c r="L12" s="35"/>
      <c r="M12" s="34" t="s">
        <v>11</v>
      </c>
      <c r="N12" s="34"/>
      <c r="O12" s="34"/>
      <c r="P12" s="34"/>
      <c r="Q12" s="34"/>
      <c r="R12" s="34"/>
      <c r="S12" s="34"/>
      <c r="T12" s="34"/>
      <c r="U12" s="34"/>
      <c r="V12" s="34"/>
      <c r="W12" s="34"/>
      <c r="X12" s="34"/>
      <c r="Y12" s="34"/>
      <c r="Z12" s="34"/>
      <c r="AA12" s="34"/>
      <c r="AB12" s="34"/>
      <c r="AC12" s="39"/>
      <c r="AD12" s="31" t="str">
        <f>IF(OR(ISBLANK($L$12),), "←利用児童１人あたりの利用上限時間が入力されていません。", "")</f>
        <v>←利用児童１人あたりの利用上限時間が入力されていません。</v>
      </c>
      <c r="AE12" s="2"/>
      <c r="AF12" s="2"/>
      <c r="AG12" s="2"/>
      <c r="AH12" s="2"/>
    </row>
    <row r="13" spans="1:34" s="11" customFormat="1" ht="26.25" customHeight="1" x14ac:dyDescent="0.55000000000000004">
      <c r="A13" s="183"/>
      <c r="B13" s="184"/>
      <c r="C13" s="189" t="s">
        <v>53</v>
      </c>
      <c r="D13" s="190"/>
      <c r="E13" s="153" t="s">
        <v>97</v>
      </c>
      <c r="F13" s="154"/>
      <c r="G13" s="154"/>
      <c r="H13" s="154"/>
      <c r="I13" s="154"/>
      <c r="J13" s="154"/>
      <c r="K13" s="154"/>
      <c r="L13" s="37"/>
      <c r="M13" s="36" t="s">
        <v>11</v>
      </c>
      <c r="N13" s="36"/>
      <c r="O13" s="36"/>
      <c r="P13" s="36"/>
      <c r="Q13" s="36"/>
      <c r="R13" s="36"/>
      <c r="S13" s="36"/>
      <c r="T13" s="36"/>
      <c r="U13" s="36"/>
      <c r="V13" s="36"/>
      <c r="W13" s="36"/>
      <c r="X13" s="36"/>
      <c r="Y13" s="36"/>
      <c r="Z13" s="36"/>
      <c r="AA13" s="36"/>
      <c r="AB13" s="36"/>
      <c r="AC13" s="40"/>
      <c r="AD13" s="31" t="str">
        <f>IF(OR(ISBLANK($L$13),), "←利用児童１人あたりの利用上限時間が入力されていません。", "")</f>
        <v>←利用児童１人あたりの利用上限時間が入力されていません。</v>
      </c>
      <c r="AE13" s="2"/>
      <c r="AF13" s="2"/>
      <c r="AG13" s="2"/>
      <c r="AH13" s="2"/>
    </row>
    <row r="14" spans="1:34" s="11" customFormat="1" ht="26.25" customHeight="1" x14ac:dyDescent="0.55000000000000004">
      <c r="A14" s="185"/>
      <c r="B14" s="186"/>
      <c r="C14" s="191" t="s">
        <v>54</v>
      </c>
      <c r="D14" s="192"/>
      <c r="E14" s="155" t="s">
        <v>97</v>
      </c>
      <c r="F14" s="129"/>
      <c r="G14" s="129"/>
      <c r="H14" s="129"/>
      <c r="I14" s="129"/>
      <c r="J14" s="129"/>
      <c r="K14" s="129"/>
      <c r="L14" s="47"/>
      <c r="M14" s="56" t="s">
        <v>11</v>
      </c>
      <c r="N14" s="56"/>
      <c r="O14" s="56"/>
      <c r="P14" s="56"/>
      <c r="Q14" s="56"/>
      <c r="R14" s="56"/>
      <c r="S14" s="56"/>
      <c r="T14" s="56"/>
      <c r="U14" s="56"/>
      <c r="V14" s="56"/>
      <c r="W14" s="56"/>
      <c r="X14" s="56"/>
      <c r="Y14" s="56"/>
      <c r="Z14" s="56"/>
      <c r="AA14" s="56"/>
      <c r="AB14" s="56"/>
      <c r="AC14" s="57"/>
      <c r="AD14" s="31" t="str">
        <f>IF(OR(ISBLANK($L$14),), "←利用児童１人あたりの利用上限時間が入力されていません。", "")</f>
        <v>←利用児童１人あたりの利用上限時間が入力されていません。</v>
      </c>
      <c r="AE14" s="2"/>
      <c r="AF14" s="2"/>
      <c r="AG14" s="2"/>
      <c r="AH14" s="2"/>
    </row>
    <row r="15" spans="1:34" s="11" customFormat="1" ht="26.25" customHeight="1" x14ac:dyDescent="0.55000000000000004">
      <c r="A15" s="136" t="s">
        <v>12</v>
      </c>
      <c r="B15" s="136"/>
      <c r="C15" s="136"/>
      <c r="D15" s="136"/>
      <c r="E15" s="199" t="s">
        <v>13</v>
      </c>
      <c r="F15" s="200"/>
      <c r="G15" s="200"/>
      <c r="H15" s="201"/>
      <c r="I15" s="65">
        <f>COUNTIFS(A:A,"児童氏名：",D:D,"&lt;&gt;")</f>
        <v>0</v>
      </c>
      <c r="J15" s="34" t="s">
        <v>18</v>
      </c>
      <c r="K15" s="34"/>
      <c r="L15" s="34"/>
      <c r="M15" s="34"/>
      <c r="N15" s="34"/>
      <c r="O15" s="34"/>
      <c r="P15" s="34"/>
      <c r="Q15" s="34"/>
      <c r="R15" s="34"/>
      <c r="S15" s="34"/>
      <c r="T15" s="34"/>
      <c r="U15" s="34"/>
      <c r="V15" s="34"/>
      <c r="W15" s="34"/>
      <c r="X15" s="34"/>
      <c r="Y15" s="34"/>
      <c r="Z15" s="34"/>
      <c r="AA15" s="34"/>
      <c r="AB15" s="34"/>
      <c r="AC15" s="39"/>
      <c r="AD15" s="31"/>
      <c r="AE15" s="2"/>
      <c r="AF15" s="2"/>
      <c r="AG15" s="2"/>
      <c r="AH15" s="2"/>
    </row>
    <row r="16" spans="1:34" s="11" customFormat="1" ht="26.25" customHeight="1" x14ac:dyDescent="0.55000000000000004">
      <c r="A16" s="136"/>
      <c r="B16" s="136"/>
      <c r="C16" s="136"/>
      <c r="D16" s="136"/>
      <c r="E16" s="139" t="s">
        <v>15</v>
      </c>
      <c r="F16" s="140"/>
      <c r="G16" s="140"/>
      <c r="H16" s="141"/>
      <c r="I16" s="64">
        <f>SUMIFS(D:D,A:A,"合計利用回数")</f>
        <v>0</v>
      </c>
      <c r="J16" s="36" t="s">
        <v>38</v>
      </c>
      <c r="K16" s="36"/>
      <c r="L16" s="36"/>
      <c r="M16" s="36"/>
      <c r="N16" s="36"/>
      <c r="O16" s="36"/>
      <c r="P16" s="46"/>
      <c r="Q16" s="36"/>
      <c r="R16" s="36"/>
      <c r="S16" s="36"/>
      <c r="T16" s="36"/>
      <c r="U16" s="36"/>
      <c r="V16" s="36"/>
      <c r="W16" s="36"/>
      <c r="X16" s="36"/>
      <c r="Y16" s="36"/>
      <c r="Z16" s="36"/>
      <c r="AA16" s="36"/>
      <c r="AB16" s="36"/>
      <c r="AC16" s="40"/>
      <c r="AD16" s="2"/>
      <c r="AE16" s="2"/>
      <c r="AF16" s="2"/>
      <c r="AG16" s="2"/>
      <c r="AH16" s="2"/>
    </row>
    <row r="17" spans="1:34" s="11" customFormat="1" ht="26.25" customHeight="1" x14ac:dyDescent="0.55000000000000004">
      <c r="A17" s="136"/>
      <c r="B17" s="136"/>
      <c r="C17" s="136"/>
      <c r="D17" s="136"/>
      <c r="E17" s="142" t="s">
        <v>17</v>
      </c>
      <c r="F17" s="143"/>
      <c r="G17" s="143"/>
      <c r="H17" s="144"/>
      <c r="I17" s="63" t="str">
        <f>IFERROR(TEXT(SUMIFS(N:N, K:K, "合計利用時間"),"0;-0;;@"),"")</f>
        <v/>
      </c>
      <c r="J17" s="38" t="s">
        <v>33</v>
      </c>
      <c r="K17" s="38"/>
      <c r="L17" s="38"/>
      <c r="M17" s="129"/>
      <c r="N17" s="129"/>
      <c r="O17" s="38"/>
      <c r="P17" s="38"/>
      <c r="Q17" s="38"/>
      <c r="R17" s="129"/>
      <c r="S17" s="129"/>
      <c r="T17" s="129"/>
      <c r="U17" s="38"/>
      <c r="V17" s="38"/>
      <c r="W17" s="38"/>
      <c r="X17" s="38"/>
      <c r="Y17" s="38"/>
      <c r="Z17" s="38"/>
      <c r="AA17" s="38"/>
      <c r="AB17" s="38"/>
      <c r="AC17" s="41"/>
      <c r="AD17" s="2"/>
      <c r="AE17" s="2"/>
      <c r="AF17" s="2"/>
      <c r="AG17" s="2"/>
      <c r="AH17" s="2"/>
    </row>
    <row r="18" spans="1:34" s="11" customFormat="1" ht="26.25" customHeight="1" x14ac:dyDescent="0.55000000000000004">
      <c r="A18" s="1"/>
      <c r="B18" s="1"/>
      <c r="C18" s="1"/>
      <c r="D18" s="1"/>
      <c r="E18" s="2"/>
      <c r="F18" s="2"/>
      <c r="G18" s="2"/>
      <c r="H18" s="2"/>
      <c r="I18" s="2"/>
      <c r="J18" s="2"/>
      <c r="K18" s="2"/>
      <c r="L18" s="2"/>
      <c r="M18" s="2"/>
      <c r="N18" s="1"/>
      <c r="O18" s="2"/>
      <c r="P18" s="2"/>
      <c r="Q18" s="2"/>
      <c r="R18" s="1"/>
      <c r="S18" s="1"/>
      <c r="T18" s="1"/>
      <c r="V18" s="2"/>
      <c r="W18" s="2"/>
      <c r="X18" s="2"/>
      <c r="Y18" s="2"/>
      <c r="Z18" s="2"/>
      <c r="AA18" s="2"/>
      <c r="AB18" s="2"/>
      <c r="AC18" s="2"/>
      <c r="AD18" s="2"/>
      <c r="AE18" s="2"/>
      <c r="AF18" s="2"/>
      <c r="AG18" s="2"/>
      <c r="AH18" s="2"/>
    </row>
    <row r="19" spans="1:34" s="11" customFormat="1" ht="26.25" customHeight="1" x14ac:dyDescent="0.55000000000000004">
      <c r="A19" s="33" t="s">
        <v>88</v>
      </c>
      <c r="B19" s="1"/>
      <c r="C19" s="1"/>
      <c r="D19" s="1"/>
      <c r="E19" s="2"/>
      <c r="F19" s="2"/>
      <c r="G19" s="2"/>
      <c r="H19" s="2"/>
      <c r="I19" s="2"/>
      <c r="J19" s="2"/>
      <c r="K19" s="2"/>
      <c r="L19" s="2"/>
      <c r="M19" s="2"/>
      <c r="N19" s="1"/>
      <c r="O19" s="2"/>
      <c r="P19" s="2"/>
      <c r="Q19" s="2"/>
      <c r="R19" s="1"/>
      <c r="S19" s="1"/>
      <c r="T19" s="1"/>
      <c r="V19" s="2"/>
      <c r="W19" s="2"/>
      <c r="X19" s="2"/>
      <c r="Y19" s="2"/>
      <c r="Z19" s="2"/>
      <c r="AA19" s="2"/>
      <c r="AB19" s="2"/>
      <c r="AC19" s="2"/>
      <c r="AD19" s="2"/>
      <c r="AE19" s="2"/>
      <c r="AF19" s="2"/>
      <c r="AG19" s="2"/>
      <c r="AH19" s="2"/>
    </row>
    <row r="20" spans="1:34" s="11" customFormat="1" ht="26.25" customHeight="1" x14ac:dyDescent="0.55000000000000004">
      <c r="A20" s="158" t="s">
        <v>89</v>
      </c>
      <c r="B20" s="158"/>
      <c r="C20" s="158"/>
      <c r="D20" s="158"/>
      <c r="E20" s="158"/>
      <c r="F20" s="158"/>
      <c r="G20" s="158"/>
      <c r="H20" s="158"/>
      <c r="I20" s="158"/>
      <c r="J20" s="158"/>
      <c r="K20" s="158"/>
      <c r="L20" s="158"/>
      <c r="M20" s="158"/>
      <c r="N20" s="158"/>
      <c r="O20" s="158"/>
      <c r="P20" s="158"/>
      <c r="Q20" s="158"/>
      <c r="R20" s="158"/>
      <c r="S20" s="158"/>
      <c r="T20" s="158"/>
      <c r="U20" s="158"/>
      <c r="V20" s="158"/>
      <c r="W20" s="158"/>
      <c r="X20" s="158"/>
      <c r="Y20" s="158"/>
      <c r="Z20" s="158"/>
      <c r="AA20" s="158"/>
      <c r="AB20" s="158"/>
      <c r="AC20" s="158"/>
      <c r="AD20" s="2"/>
      <c r="AE20" s="2"/>
      <c r="AF20" s="2"/>
      <c r="AG20" s="2"/>
      <c r="AH20" s="2"/>
    </row>
    <row r="21" spans="1:34" s="11" customFormat="1" ht="26.25" customHeight="1" x14ac:dyDescent="0.55000000000000004">
      <c r="A21" s="158"/>
      <c r="B21" s="158"/>
      <c r="C21" s="158"/>
      <c r="D21" s="158"/>
      <c r="E21" s="158"/>
      <c r="F21" s="158"/>
      <c r="G21" s="158"/>
      <c r="H21" s="158"/>
      <c r="I21" s="158"/>
      <c r="J21" s="158"/>
      <c r="K21" s="158"/>
      <c r="L21" s="158"/>
      <c r="M21" s="158"/>
      <c r="N21" s="158"/>
      <c r="O21" s="158"/>
      <c r="P21" s="158"/>
      <c r="Q21" s="158"/>
      <c r="R21" s="158"/>
      <c r="S21" s="158"/>
      <c r="T21" s="158"/>
      <c r="U21" s="158"/>
      <c r="V21" s="158"/>
      <c r="W21" s="158"/>
      <c r="X21" s="158"/>
      <c r="Y21" s="158"/>
      <c r="Z21" s="158"/>
      <c r="AA21" s="158"/>
      <c r="AB21" s="158"/>
      <c r="AC21" s="158"/>
      <c r="AD21" s="2"/>
      <c r="AE21" s="2"/>
      <c r="AF21" s="2"/>
      <c r="AG21" s="2"/>
      <c r="AH21" s="2"/>
    </row>
    <row r="22" spans="1:34" s="11" customFormat="1" ht="26.25" customHeight="1" x14ac:dyDescent="0.55000000000000004">
      <c r="A22" s="170" t="s">
        <v>67</v>
      </c>
      <c r="B22" s="171"/>
      <c r="C22" s="171"/>
      <c r="D22" s="172"/>
      <c r="E22" s="247"/>
      <c r="F22" s="248"/>
      <c r="G22" s="58"/>
      <c r="H22" s="58"/>
      <c r="I22" s="58"/>
      <c r="J22" s="58"/>
      <c r="K22" s="58"/>
      <c r="L22" s="58"/>
      <c r="M22" s="58"/>
      <c r="N22" s="58"/>
      <c r="O22" s="58"/>
      <c r="P22" s="58"/>
      <c r="Q22" s="58"/>
      <c r="R22" s="58"/>
      <c r="S22" s="58"/>
      <c r="T22" s="58"/>
      <c r="U22" s="58"/>
      <c r="V22" s="58"/>
      <c r="W22" s="58"/>
      <c r="X22" s="58"/>
      <c r="Y22" s="58"/>
      <c r="Z22" s="58"/>
      <c r="AA22" s="58"/>
      <c r="AB22" s="58"/>
      <c r="AC22" s="59"/>
      <c r="AD22" s="2"/>
      <c r="AE22" s="2"/>
      <c r="AF22" s="2"/>
      <c r="AG22" s="2"/>
      <c r="AH22" s="2"/>
    </row>
    <row r="23" spans="1:34" s="11" customFormat="1" ht="26.25" customHeight="1" x14ac:dyDescent="0.55000000000000004">
      <c r="A23" s="164" t="s">
        <v>68</v>
      </c>
      <c r="B23" s="165"/>
      <c r="C23" s="165"/>
      <c r="D23" s="166"/>
      <c r="E23" s="249"/>
      <c r="F23" s="250"/>
      <c r="G23" s="60"/>
      <c r="H23" s="175" t="s">
        <v>83</v>
      </c>
      <c r="I23" s="175"/>
      <c r="J23" s="175"/>
      <c r="K23" s="176"/>
      <c r="L23" s="176"/>
      <c r="M23" s="50"/>
      <c r="N23" s="176"/>
      <c r="O23" s="176"/>
      <c r="P23" s="176"/>
      <c r="Q23" s="176"/>
      <c r="R23" s="50"/>
      <c r="S23" s="60" t="s">
        <v>19</v>
      </c>
      <c r="T23" s="60"/>
      <c r="U23" s="60"/>
      <c r="V23" s="60"/>
      <c r="W23" s="60"/>
      <c r="X23" s="60"/>
      <c r="Y23" s="60"/>
      <c r="Z23" s="60"/>
      <c r="AA23" s="60"/>
      <c r="AB23" s="60"/>
      <c r="AC23" s="61"/>
      <c r="AD23" s="2"/>
      <c r="AE23" s="2"/>
      <c r="AF23" s="2"/>
      <c r="AG23" s="2"/>
      <c r="AH23" s="2"/>
    </row>
    <row r="24" spans="1:34" s="11" customFormat="1" ht="26" customHeight="1" x14ac:dyDescent="0.55000000000000004">
      <c r="A24" s="167"/>
      <c r="B24" s="168"/>
      <c r="C24" s="168"/>
      <c r="D24" s="169"/>
      <c r="E24" s="161" t="s">
        <v>69</v>
      </c>
      <c r="F24" s="162"/>
      <c r="G24" s="251"/>
      <c r="H24" s="251"/>
      <c r="I24" s="251"/>
      <c r="J24" s="251"/>
      <c r="K24" s="251"/>
      <c r="L24" s="251"/>
      <c r="M24" s="251"/>
      <c r="N24" s="251"/>
      <c r="O24" s="251"/>
      <c r="P24" s="251"/>
      <c r="Q24" s="251"/>
      <c r="R24" s="251"/>
      <c r="S24" s="251"/>
      <c r="T24" s="251"/>
      <c r="U24" s="251"/>
      <c r="V24" s="251"/>
      <c r="W24" s="251"/>
      <c r="X24" s="251"/>
      <c r="Y24" s="251"/>
      <c r="Z24" s="251"/>
      <c r="AA24" s="251"/>
      <c r="AB24" s="251"/>
      <c r="AC24" s="38" t="s">
        <v>19</v>
      </c>
      <c r="AD24" s="2"/>
      <c r="AE24" s="2"/>
      <c r="AF24" s="2"/>
      <c r="AG24" s="2"/>
      <c r="AH24" s="2"/>
    </row>
    <row r="25" spans="1:34" s="11" customFormat="1" ht="26" customHeight="1" x14ac:dyDescent="0.55000000000000004">
      <c r="A25" s="164" t="s">
        <v>111</v>
      </c>
      <c r="B25" s="165"/>
      <c r="C25" s="165"/>
      <c r="D25" s="166"/>
      <c r="E25" s="237" t="s">
        <v>112</v>
      </c>
      <c r="F25" s="175"/>
      <c r="G25" s="175"/>
      <c r="H25" s="175"/>
      <c r="I25" s="175"/>
      <c r="J25" s="238"/>
      <c r="K25" s="238"/>
      <c r="L25" s="73" t="s">
        <v>113</v>
      </c>
      <c r="M25" s="73"/>
      <c r="N25" s="73"/>
      <c r="O25" s="73"/>
      <c r="P25" s="73"/>
      <c r="Q25" s="73"/>
      <c r="R25" s="73"/>
      <c r="S25" s="73"/>
      <c r="T25" s="73"/>
      <c r="U25" s="73"/>
      <c r="V25" s="73"/>
      <c r="W25" s="73"/>
      <c r="X25" s="73"/>
      <c r="Y25" s="73"/>
      <c r="Z25" s="73"/>
      <c r="AA25" s="73"/>
      <c r="AB25" s="73"/>
      <c r="AC25" s="39"/>
      <c r="AD25" s="2"/>
      <c r="AE25" s="2"/>
      <c r="AF25" s="2"/>
      <c r="AG25" s="2"/>
      <c r="AH25" s="2"/>
    </row>
    <row r="26" spans="1:34" s="11" customFormat="1" ht="26" customHeight="1" x14ac:dyDescent="0.55000000000000004">
      <c r="A26" s="167"/>
      <c r="B26" s="168"/>
      <c r="C26" s="168"/>
      <c r="D26" s="169"/>
      <c r="E26" s="239" t="s">
        <v>119</v>
      </c>
      <c r="F26" s="240"/>
      <c r="G26" s="240"/>
      <c r="H26" s="240"/>
      <c r="I26" s="240" t="s">
        <v>115</v>
      </c>
      <c r="J26" s="240"/>
      <c r="K26" s="240"/>
      <c r="L26" s="134"/>
      <c r="M26" s="134"/>
      <c r="N26" s="74" t="s">
        <v>113</v>
      </c>
      <c r="O26" s="132" t="s">
        <v>117</v>
      </c>
      <c r="P26" s="133"/>
      <c r="Q26" s="133"/>
      <c r="R26" s="134"/>
      <c r="S26" s="134"/>
      <c r="T26" s="74" t="s">
        <v>113</v>
      </c>
      <c r="U26" s="133" t="s">
        <v>116</v>
      </c>
      <c r="V26" s="133"/>
      <c r="W26" s="133"/>
      <c r="X26" s="134"/>
      <c r="Y26" s="134"/>
      <c r="Z26" s="74" t="s">
        <v>113</v>
      </c>
      <c r="AA26" s="74"/>
      <c r="AB26" s="74"/>
      <c r="AC26" s="41"/>
      <c r="AD26" s="2"/>
      <c r="AE26" s="2"/>
      <c r="AF26" s="2"/>
      <c r="AG26" s="2"/>
      <c r="AH26" s="2"/>
    </row>
    <row r="27" spans="1:34" s="11" customFormat="1" ht="26.25" customHeight="1" x14ac:dyDescent="0.55000000000000004">
      <c r="A27" s="1"/>
      <c r="B27" s="1"/>
      <c r="C27" s="1"/>
      <c r="D27" s="1"/>
      <c r="E27" s="2"/>
      <c r="F27" s="2"/>
      <c r="G27" s="2"/>
      <c r="H27" s="2"/>
      <c r="I27" s="2"/>
      <c r="J27" s="2"/>
      <c r="K27" s="2"/>
      <c r="L27" s="2"/>
      <c r="M27" s="2"/>
      <c r="N27" s="2"/>
      <c r="O27" s="2"/>
      <c r="P27" s="2"/>
      <c r="Q27" s="2"/>
      <c r="R27" s="2"/>
      <c r="S27" s="2"/>
      <c r="T27" s="2"/>
      <c r="U27" s="2"/>
      <c r="V27" s="2"/>
      <c r="W27" s="2"/>
      <c r="X27" s="2"/>
      <c r="Y27" s="2"/>
      <c r="Z27" s="2"/>
      <c r="AA27" s="2"/>
      <c r="AB27" s="2"/>
      <c r="AC27" s="2"/>
      <c r="AD27" s="2"/>
      <c r="AE27" s="2"/>
      <c r="AF27" s="2"/>
      <c r="AG27" s="2"/>
      <c r="AH27" s="2"/>
    </row>
    <row r="28" spans="1:34" s="11" customFormat="1" ht="26.25" customHeight="1" x14ac:dyDescent="0.55000000000000004">
      <c r="A28" s="33" t="s">
        <v>71</v>
      </c>
      <c r="B28" s="2"/>
      <c r="C28" s="2"/>
      <c r="D28" s="2"/>
      <c r="E28" s="2"/>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2"/>
      <c r="AH28" s="2"/>
    </row>
    <row r="29" spans="1:34" s="11" customFormat="1" ht="26.25" customHeight="1" x14ac:dyDescent="0.55000000000000004">
      <c r="A29" s="136" t="s">
        <v>21</v>
      </c>
      <c r="B29" s="136"/>
      <c r="C29" s="136"/>
      <c r="D29" s="136"/>
      <c r="E29" s="4">
        <f>SUMIFS(C:C,A:A,"親子通園")</f>
        <v>0</v>
      </c>
      <c r="F29" s="137" t="s">
        <v>20</v>
      </c>
      <c r="G29" s="137"/>
      <c r="H29" s="137"/>
      <c r="I29" s="4">
        <f>COUNTIFS(A:A,"親子通園",C:C,"&gt;0")</f>
        <v>0</v>
      </c>
      <c r="J29" s="4" t="s">
        <v>14</v>
      </c>
      <c r="K29" s="197" t="s">
        <v>63</v>
      </c>
      <c r="L29" s="197"/>
      <c r="M29" s="197"/>
      <c r="N29" s="197"/>
      <c r="O29" s="197"/>
      <c r="P29" s="197"/>
      <c r="Q29" s="197"/>
      <c r="R29" s="197"/>
      <c r="S29" s="197"/>
      <c r="T29" s="197"/>
      <c r="U29" s="197"/>
      <c r="V29" s="197"/>
      <c r="W29" s="197"/>
      <c r="X29" s="197"/>
      <c r="Y29" s="197"/>
      <c r="Z29" s="197"/>
      <c r="AA29" s="197"/>
      <c r="AB29" s="197"/>
      <c r="AC29" s="198"/>
      <c r="AD29" s="2"/>
      <c r="AE29" s="2"/>
      <c r="AF29" s="2"/>
      <c r="AG29" s="2"/>
      <c r="AH29" s="2"/>
    </row>
    <row r="30" spans="1:34" s="11" customFormat="1" ht="26.25" customHeight="1" x14ac:dyDescent="0.55000000000000004">
      <c r="A30" s="193" t="s">
        <v>102</v>
      </c>
      <c r="B30" s="136"/>
      <c r="C30" s="136"/>
      <c r="D30" s="136"/>
      <c r="E30" s="7">
        <f>SUMIFS(O:O,N:N,"事前面談")</f>
        <v>0</v>
      </c>
      <c r="F30" s="194" t="s">
        <v>20</v>
      </c>
      <c r="G30" s="194"/>
      <c r="H30" s="194"/>
      <c r="I30" s="7">
        <f>COUNTIFS(N:N,"事前面談",O:O,"&gt;0")</f>
        <v>0</v>
      </c>
      <c r="J30" s="7" t="s">
        <v>14</v>
      </c>
      <c r="K30" s="195" t="s">
        <v>104</v>
      </c>
      <c r="L30" s="195"/>
      <c r="M30" s="195"/>
      <c r="N30" s="195"/>
      <c r="O30" s="195"/>
      <c r="P30" s="195"/>
      <c r="Q30" s="195"/>
      <c r="R30" s="195"/>
      <c r="S30" s="195"/>
      <c r="T30" s="195"/>
      <c r="U30" s="195"/>
      <c r="V30" s="195"/>
      <c r="W30" s="195"/>
      <c r="X30" s="195"/>
      <c r="Y30" s="195"/>
      <c r="Z30" s="195"/>
      <c r="AA30" s="195"/>
      <c r="AB30" s="195"/>
      <c r="AC30" s="196"/>
      <c r="AD30" s="2"/>
      <c r="AE30" s="2"/>
      <c r="AF30" s="2"/>
      <c r="AG30" s="2"/>
      <c r="AH30" s="2"/>
    </row>
    <row r="31" spans="1:34" s="11" customFormat="1" ht="26.25" customHeight="1" x14ac:dyDescent="0.55000000000000004">
      <c r="A31" s="193" t="s">
        <v>103</v>
      </c>
      <c r="B31" s="136"/>
      <c r="C31" s="136"/>
      <c r="D31" s="136"/>
      <c r="E31" s="7">
        <f>SUMIFS(S:S,Q:Q,"事後面談")</f>
        <v>0</v>
      </c>
      <c r="F31" s="194" t="s">
        <v>20</v>
      </c>
      <c r="G31" s="194"/>
      <c r="H31" s="194"/>
      <c r="I31" s="7">
        <f>COUNTIFS(Q:Q,"事後面談",S:S,"&gt;0")</f>
        <v>0</v>
      </c>
      <c r="J31" s="7" t="s">
        <v>14</v>
      </c>
      <c r="K31" s="195" t="s">
        <v>105</v>
      </c>
      <c r="L31" s="195"/>
      <c r="M31" s="195"/>
      <c r="N31" s="195"/>
      <c r="O31" s="195"/>
      <c r="P31" s="195"/>
      <c r="Q31" s="195"/>
      <c r="R31" s="195"/>
      <c r="S31" s="195"/>
      <c r="T31" s="195"/>
      <c r="U31" s="195"/>
      <c r="V31" s="195"/>
      <c r="W31" s="195"/>
      <c r="X31" s="195"/>
      <c r="Y31" s="195"/>
      <c r="Z31" s="195"/>
      <c r="AA31" s="195"/>
      <c r="AB31" s="195"/>
      <c r="AC31" s="196"/>
      <c r="AD31" s="2"/>
      <c r="AE31" s="2"/>
      <c r="AF31" s="2"/>
      <c r="AG31" s="2"/>
      <c r="AH31" s="2"/>
    </row>
    <row r="32" spans="1:34" s="11" customFormat="1" ht="26.25" customHeight="1" x14ac:dyDescent="0.55000000000000004">
      <c r="A32" s="136" t="s">
        <v>42</v>
      </c>
      <c r="B32" s="136"/>
      <c r="C32" s="136"/>
      <c r="D32" s="136"/>
      <c r="E32" s="6">
        <f>SUMIFS(I:I,F:F,"保護者支援面談実施")</f>
        <v>0</v>
      </c>
      <c r="F32" s="137" t="s">
        <v>20</v>
      </c>
      <c r="G32" s="137"/>
      <c r="H32" s="137"/>
      <c r="I32" s="4">
        <f>COUNTIFS(F:F,"保護者支援面談実施",I:I,"&gt;0")</f>
        <v>0</v>
      </c>
      <c r="J32" s="4" t="s">
        <v>14</v>
      </c>
      <c r="K32" s="195" t="s">
        <v>106</v>
      </c>
      <c r="L32" s="195"/>
      <c r="M32" s="195"/>
      <c r="N32" s="195"/>
      <c r="O32" s="195"/>
      <c r="P32" s="195"/>
      <c r="Q32" s="195"/>
      <c r="R32" s="195"/>
      <c r="S32" s="195"/>
      <c r="T32" s="195"/>
      <c r="U32" s="195"/>
      <c r="V32" s="195"/>
      <c r="W32" s="195"/>
      <c r="X32" s="195"/>
      <c r="Y32" s="195"/>
      <c r="Z32" s="195"/>
      <c r="AA32" s="195"/>
      <c r="AB32" s="195"/>
      <c r="AC32" s="196"/>
      <c r="AD32" s="2"/>
      <c r="AE32" s="2"/>
      <c r="AF32" s="2"/>
      <c r="AG32" s="2"/>
      <c r="AH32" s="2"/>
    </row>
    <row r="33" spans="1:46" s="11" customFormat="1" ht="26.25" customHeight="1" x14ac:dyDescent="0.55000000000000004">
      <c r="A33" s="1"/>
      <c r="B33" s="1"/>
      <c r="C33" s="1"/>
      <c r="D33" s="1"/>
      <c r="E33" s="2"/>
      <c r="F33" s="2"/>
      <c r="G33" s="2"/>
      <c r="H33" s="2"/>
      <c r="I33" s="2"/>
      <c r="J33" s="2"/>
      <c r="K33" s="1"/>
      <c r="L33" s="1"/>
      <c r="M33" s="1"/>
      <c r="N33" s="1"/>
      <c r="O33" s="1"/>
      <c r="P33" s="1"/>
      <c r="Q33" s="1"/>
      <c r="R33" s="1"/>
      <c r="S33" s="1"/>
      <c r="T33" s="1"/>
      <c r="U33" s="1"/>
      <c r="V33" s="1"/>
      <c r="W33" s="1"/>
      <c r="X33" s="1"/>
      <c r="Y33" s="1"/>
      <c r="Z33" s="1"/>
      <c r="AA33" s="1"/>
      <c r="AB33" s="1"/>
      <c r="AC33" s="1"/>
      <c r="AD33" s="2"/>
      <c r="AE33" s="2"/>
      <c r="AF33" s="2"/>
      <c r="AG33" s="2"/>
      <c r="AH33" s="2"/>
    </row>
    <row r="34" spans="1:46" s="11" customFormat="1" ht="26.25" customHeight="1" x14ac:dyDescent="0.55000000000000004">
      <c r="A34" s="180" t="s">
        <v>72</v>
      </c>
      <c r="B34" s="180"/>
      <c r="C34" s="180"/>
      <c r="D34" s="180"/>
      <c r="E34" s="180"/>
      <c r="F34" s="180"/>
      <c r="G34" s="180"/>
      <c r="H34" s="180"/>
      <c r="I34" s="180"/>
      <c r="J34" s="180"/>
      <c r="K34" s="180"/>
      <c r="L34" s="180"/>
      <c r="M34" s="180"/>
      <c r="N34" s="180"/>
      <c r="O34" s="180"/>
      <c r="P34" s="180"/>
      <c r="Q34" s="180"/>
      <c r="R34" s="180"/>
      <c r="S34" s="180"/>
      <c r="T34" s="180"/>
      <c r="U34" s="180"/>
      <c r="V34" s="180"/>
      <c r="W34" s="180"/>
      <c r="X34" s="180"/>
      <c r="Y34" s="180"/>
      <c r="Z34" s="180"/>
      <c r="AA34" s="180"/>
      <c r="AB34" s="180"/>
      <c r="AC34" s="180"/>
      <c r="AD34" s="2"/>
      <c r="AE34" s="2"/>
      <c r="AF34" s="2"/>
      <c r="AG34" s="2"/>
      <c r="AH34" s="2"/>
      <c r="AT34" s="12"/>
    </row>
    <row r="35" spans="1:46" s="11" customFormat="1" ht="26.25" customHeight="1" x14ac:dyDescent="0.55000000000000004">
      <c r="A35" s="91"/>
      <c r="B35" s="92"/>
      <c r="C35" s="92"/>
      <c r="D35" s="92"/>
      <c r="E35" s="92"/>
      <c r="F35" s="92"/>
      <c r="G35" s="92"/>
      <c r="H35" s="92"/>
      <c r="I35" s="92"/>
      <c r="J35" s="92"/>
      <c r="K35" s="92"/>
      <c r="L35" s="92"/>
      <c r="M35" s="92"/>
      <c r="N35" s="92"/>
      <c r="O35" s="92"/>
      <c r="P35" s="92"/>
      <c r="Q35" s="92"/>
      <c r="R35" s="92"/>
      <c r="S35" s="92"/>
      <c r="T35" s="92"/>
      <c r="U35" s="92"/>
      <c r="V35" s="92"/>
      <c r="W35" s="92"/>
      <c r="X35" s="92"/>
      <c r="Y35" s="92"/>
      <c r="Z35" s="92"/>
      <c r="AA35" s="92"/>
      <c r="AB35" s="92"/>
      <c r="AC35" s="93"/>
      <c r="AD35" s="2"/>
      <c r="AE35" s="2"/>
      <c r="AF35" s="2"/>
      <c r="AG35" s="2"/>
      <c r="AH35" s="2"/>
    </row>
    <row r="36" spans="1:46" s="11" customFormat="1" ht="26.25" customHeight="1" x14ac:dyDescent="0.55000000000000004">
      <c r="A36" s="94"/>
      <c r="B36" s="95"/>
      <c r="C36" s="95"/>
      <c r="D36" s="95"/>
      <c r="E36" s="95"/>
      <c r="F36" s="95"/>
      <c r="G36" s="95"/>
      <c r="H36" s="95"/>
      <c r="I36" s="95"/>
      <c r="J36" s="95"/>
      <c r="K36" s="95"/>
      <c r="L36" s="95"/>
      <c r="M36" s="95"/>
      <c r="N36" s="95"/>
      <c r="O36" s="95"/>
      <c r="P36" s="95"/>
      <c r="Q36" s="95"/>
      <c r="R36" s="95"/>
      <c r="S36" s="95"/>
      <c r="T36" s="95"/>
      <c r="U36" s="95"/>
      <c r="V36" s="95"/>
      <c r="W36" s="95"/>
      <c r="X36" s="95"/>
      <c r="Y36" s="95"/>
      <c r="Z36" s="95"/>
      <c r="AA36" s="95"/>
      <c r="AB36" s="95"/>
      <c r="AC36" s="96"/>
      <c r="AD36" s="2"/>
      <c r="AE36" s="2"/>
      <c r="AF36" s="2"/>
      <c r="AG36" s="2"/>
      <c r="AH36" s="2"/>
    </row>
    <row r="37" spans="1:46" s="11" customFormat="1" ht="26.25" customHeight="1" x14ac:dyDescent="0.55000000000000004">
      <c r="A37" s="97"/>
      <c r="B37" s="98"/>
      <c r="C37" s="98"/>
      <c r="D37" s="98"/>
      <c r="E37" s="98"/>
      <c r="F37" s="98"/>
      <c r="G37" s="98"/>
      <c r="H37" s="98"/>
      <c r="I37" s="98"/>
      <c r="J37" s="98"/>
      <c r="K37" s="98"/>
      <c r="L37" s="98"/>
      <c r="M37" s="98"/>
      <c r="N37" s="98"/>
      <c r="O37" s="98"/>
      <c r="P37" s="98"/>
      <c r="Q37" s="98"/>
      <c r="R37" s="98"/>
      <c r="S37" s="98"/>
      <c r="T37" s="98"/>
      <c r="U37" s="98"/>
      <c r="V37" s="98"/>
      <c r="W37" s="98"/>
      <c r="X37" s="98"/>
      <c r="Y37" s="98"/>
      <c r="Z37" s="98"/>
      <c r="AA37" s="98"/>
      <c r="AB37" s="98"/>
      <c r="AC37" s="99"/>
      <c r="AD37" s="2"/>
      <c r="AE37" s="2"/>
      <c r="AF37" s="2"/>
      <c r="AG37" s="2"/>
      <c r="AH37" s="2"/>
    </row>
    <row r="38" spans="1:46" s="11" customFormat="1" ht="26.25" customHeight="1" x14ac:dyDescent="0.55000000000000004">
      <c r="A38" s="2" t="s">
        <v>22</v>
      </c>
      <c r="B38" s="2"/>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row>
    <row r="39" spans="1:46" s="11" customFormat="1" ht="26.25" customHeight="1" x14ac:dyDescent="0.55000000000000004">
      <c r="A39" s="2"/>
      <c r="B39" s="2"/>
      <c r="C39" s="2"/>
      <c r="D39" s="2"/>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c r="AH39" s="2"/>
    </row>
    <row r="40" spans="1:46" s="11" customFormat="1" ht="26.25" customHeight="1" x14ac:dyDescent="0.55000000000000004">
      <c r="A40" s="100" t="str">
        <f>"（別紙）中野区乳児等通園支援事業　利用状況報告書（"&amp;$N$2&amp;"年"&amp;$P$2&amp;"月分）"</f>
        <v>（別紙）中野区乳児等通園支援事業　利用状況報告書（2026年11月分）</v>
      </c>
      <c r="B40" s="100"/>
      <c r="C40" s="100"/>
      <c r="D40" s="100"/>
      <c r="E40" s="100"/>
      <c r="F40" s="100"/>
      <c r="G40" s="100"/>
      <c r="H40" s="100"/>
      <c r="I40" s="100"/>
      <c r="J40" s="100"/>
      <c r="K40" s="100"/>
      <c r="L40" s="100"/>
      <c r="M40" s="100"/>
      <c r="N40" s="100"/>
      <c r="O40" s="100"/>
      <c r="P40" s="100"/>
      <c r="Q40" s="100"/>
      <c r="R40" s="100"/>
      <c r="S40" s="100"/>
      <c r="T40" s="100"/>
      <c r="U40" s="100"/>
      <c r="V40" s="100"/>
      <c r="W40" s="100"/>
      <c r="X40" s="100"/>
      <c r="Y40" s="100"/>
      <c r="Z40" s="100"/>
      <c r="AA40" s="100"/>
      <c r="AB40" s="100"/>
      <c r="AC40" s="100"/>
      <c r="AD40" s="2"/>
      <c r="AE40" s="2"/>
      <c r="AF40" s="2"/>
      <c r="AG40" s="2"/>
      <c r="AH40" s="2"/>
    </row>
    <row r="41" spans="1:46" ht="26.25" customHeight="1" x14ac:dyDescent="0.55000000000000004">
      <c r="A41" s="101" t="s">
        <v>23</v>
      </c>
      <c r="B41" s="101"/>
      <c r="C41" s="101"/>
      <c r="D41" s="110"/>
      <c r="E41" s="110"/>
      <c r="F41" s="110"/>
      <c r="G41" s="110"/>
      <c r="H41" s="110"/>
      <c r="I41" s="110"/>
      <c r="J41" s="114" t="s">
        <v>43</v>
      </c>
      <c r="K41" s="114"/>
      <c r="L41" s="114"/>
      <c r="O41" s="29" t="s">
        <v>0</v>
      </c>
      <c r="P41" s="13"/>
      <c r="Q41" s="29" t="s">
        <v>3</v>
      </c>
      <c r="S41" s="29" t="s">
        <v>4</v>
      </c>
      <c r="T41" s="29" t="s">
        <v>19</v>
      </c>
      <c r="U41" s="32" t="s">
        <v>40</v>
      </c>
      <c r="V41" s="32"/>
      <c r="W41" s="110"/>
      <c r="X41" s="110"/>
      <c r="Y41" s="110"/>
      <c r="Z41" s="110"/>
      <c r="AA41" s="110"/>
      <c r="AB41" s="110"/>
      <c r="AC41" s="32" t="s">
        <v>19</v>
      </c>
    </row>
    <row r="42" spans="1:46" ht="26.25" customHeight="1" x14ac:dyDescent="0.55000000000000004">
      <c r="A42" s="101" t="s">
        <v>24</v>
      </c>
      <c r="B42" s="101"/>
      <c r="C42" s="101"/>
      <c r="D42" s="32" t="s">
        <v>87</v>
      </c>
      <c r="E42" s="32" cm="1">
        <f t="array" ref="E42">_xlfn.IFS(W41="０歳児クラス相当",$L$12,W41="１歳児クラス相当",$L$13,W41="２歳児クラス相当（３歳未満）",$L$14,W41="２歳児クラス相当（３歳誕生月）",$L$14,W41="",0)</f>
        <v>0</v>
      </c>
      <c r="F42" s="114" t="s">
        <v>11</v>
      </c>
      <c r="G42" s="114"/>
      <c r="H42" s="29"/>
      <c r="I42" s="32"/>
      <c r="J42" s="114"/>
      <c r="K42" s="114"/>
      <c r="L42" s="32"/>
      <c r="M42" s="114"/>
      <c r="N42" s="114"/>
      <c r="O42" s="32"/>
      <c r="P42" s="157" t="s">
        <v>62</v>
      </c>
      <c r="Q42" s="157"/>
      <c r="R42" s="157"/>
      <c r="S42" s="110"/>
      <c r="T42" s="110"/>
      <c r="U42" s="110"/>
      <c r="V42" s="157" t="s">
        <v>65</v>
      </c>
      <c r="W42" s="157"/>
      <c r="X42" s="110"/>
      <c r="Y42" s="110"/>
      <c r="Z42" s="110"/>
      <c r="AA42" s="110"/>
      <c r="AB42" s="110"/>
      <c r="AC42" s="32" t="s">
        <v>19</v>
      </c>
    </row>
    <row r="43" spans="1:46" s="13" customFormat="1" ht="26.25" customHeight="1" x14ac:dyDescent="0.55000000000000004">
      <c r="A43" s="32"/>
      <c r="B43" s="114" t="s">
        <v>66</v>
      </c>
      <c r="C43" s="114"/>
      <c r="D43" s="114"/>
      <c r="E43" s="114" t="s">
        <v>94</v>
      </c>
      <c r="F43" s="114"/>
      <c r="G43" s="114"/>
      <c r="H43" s="114"/>
      <c r="I43" s="29" t="s">
        <v>19</v>
      </c>
      <c r="J43" s="113" t="s">
        <v>93</v>
      </c>
      <c r="K43" s="113"/>
      <c r="L43" s="113"/>
      <c r="M43" s="113"/>
      <c r="N43" s="113"/>
      <c r="O43" s="110"/>
      <c r="P43" s="110"/>
      <c r="Q43" s="110"/>
      <c r="R43" s="110"/>
      <c r="S43" s="110"/>
      <c r="T43" s="32"/>
      <c r="U43" s="111" t="s">
        <v>86</v>
      </c>
      <c r="V43" s="111"/>
      <c r="W43" s="228"/>
      <c r="X43" s="228"/>
      <c r="Y43" s="228"/>
      <c r="Z43" s="228"/>
      <c r="AA43" s="228"/>
      <c r="AB43" s="228"/>
      <c r="AC43" s="12"/>
      <c r="AD43" s="29"/>
      <c r="AE43" s="29"/>
      <c r="AF43" s="29"/>
      <c r="AG43" s="29"/>
      <c r="AH43" s="29"/>
    </row>
    <row r="44" spans="1:46" s="13" customFormat="1" ht="26.25" customHeight="1" x14ac:dyDescent="0.55000000000000004">
      <c r="A44" s="123" t="s">
        <v>25</v>
      </c>
      <c r="B44" s="123"/>
      <c r="C44" s="14" t="s">
        <v>26</v>
      </c>
      <c r="D44" s="123" t="s">
        <v>90</v>
      </c>
      <c r="E44" s="123"/>
      <c r="F44" s="123" t="s">
        <v>27</v>
      </c>
      <c r="G44" s="123"/>
      <c r="H44" s="123"/>
      <c r="I44" s="123"/>
      <c r="J44" s="123"/>
      <c r="K44" s="123"/>
      <c r="L44" s="177" t="s">
        <v>28</v>
      </c>
      <c r="M44" s="177"/>
      <c r="N44" s="177"/>
      <c r="O44" s="123" t="s">
        <v>29</v>
      </c>
      <c r="P44" s="123"/>
      <c r="Q44" s="116" t="s">
        <v>98</v>
      </c>
      <c r="R44" s="116"/>
      <c r="S44" s="116" t="s">
        <v>45</v>
      </c>
      <c r="T44" s="116"/>
      <c r="U44" s="124" t="s">
        <v>55</v>
      </c>
      <c r="V44" s="125"/>
      <c r="W44" s="126" t="s">
        <v>30</v>
      </c>
      <c r="X44" s="127"/>
      <c r="Y44" s="127"/>
      <c r="Z44" s="127"/>
      <c r="AA44" s="127"/>
      <c r="AB44" s="127"/>
      <c r="AC44" s="128"/>
      <c r="AD44" s="29"/>
      <c r="AE44" s="29"/>
      <c r="AF44" s="29"/>
      <c r="AG44" s="29"/>
      <c r="AH44" s="29"/>
    </row>
    <row r="45" spans="1:46" ht="26.25" customHeight="1" x14ac:dyDescent="0.55000000000000004">
      <c r="A45" s="15">
        <v>1</v>
      </c>
      <c r="B45" s="21" t="s">
        <v>4</v>
      </c>
      <c r="C45" s="24" t="str">
        <f>TEXT(DATE($N$2,$P$2,A45),"aaa")</f>
        <v>日</v>
      </c>
      <c r="D45" s="106"/>
      <c r="E45" s="107"/>
      <c r="F45" s="108"/>
      <c r="G45" s="109"/>
      <c r="H45" s="16" t="s">
        <v>31</v>
      </c>
      <c r="I45" s="109"/>
      <c r="J45" s="109"/>
      <c r="K45" s="21" t="s">
        <v>32</v>
      </c>
      <c r="L45" s="89" t="str">
        <f>IF(OR(F45="",I45=""),"",MIN(MAX(ROUNDDOWN((I45-F45)*24*2,0)/2,0),$E$42))</f>
        <v/>
      </c>
      <c r="M45" s="90"/>
      <c r="N45" s="43" t="s">
        <v>33</v>
      </c>
      <c r="O45" s="106"/>
      <c r="P45" s="107"/>
      <c r="Q45" s="106"/>
      <c r="R45" s="107"/>
      <c r="S45" s="106"/>
      <c r="T45" s="107"/>
      <c r="U45" s="106"/>
      <c r="V45" s="107"/>
      <c r="W45" s="231"/>
      <c r="X45" s="232"/>
      <c r="Y45" s="232"/>
      <c r="Z45" s="232"/>
      <c r="AA45" s="232"/>
      <c r="AB45" s="232"/>
      <c r="AC45" s="233"/>
    </row>
    <row r="46" spans="1:46" ht="26.25" customHeight="1" x14ac:dyDescent="0.55000000000000004">
      <c r="A46" s="17">
        <v>2</v>
      </c>
      <c r="B46" s="22" t="s">
        <v>4</v>
      </c>
      <c r="C46" s="25" t="str">
        <f>TEXT(DATE($N$2,$P$2,A46),"aaa")</f>
        <v>月</v>
      </c>
      <c r="D46" s="85"/>
      <c r="E46" s="86"/>
      <c r="F46" s="205"/>
      <c r="G46" s="178"/>
      <c r="H46" s="18" t="s">
        <v>31</v>
      </c>
      <c r="I46" s="178"/>
      <c r="J46" s="178"/>
      <c r="K46" s="22" t="s">
        <v>32</v>
      </c>
      <c r="L46" s="89" t="str">
        <f>IF(OR(F46="",I46=""),"",MIN(MAX(ROUNDDOWN((I46-F46)*24*2,0)/2,0),$E$42))</f>
        <v/>
      </c>
      <c r="M46" s="90"/>
      <c r="N46" s="22" t="s">
        <v>33</v>
      </c>
      <c r="O46" s="85"/>
      <c r="P46" s="86"/>
      <c r="Q46" s="85"/>
      <c r="R46" s="86"/>
      <c r="S46" s="85"/>
      <c r="T46" s="86"/>
      <c r="U46" s="85"/>
      <c r="V46" s="86"/>
      <c r="W46" s="120"/>
      <c r="X46" s="121"/>
      <c r="Y46" s="121"/>
      <c r="Z46" s="121"/>
      <c r="AA46" s="121"/>
      <c r="AB46" s="121"/>
      <c r="AC46" s="122"/>
    </row>
    <row r="47" spans="1:46" ht="26.25" customHeight="1" x14ac:dyDescent="0.55000000000000004">
      <c r="A47" s="17">
        <v>3</v>
      </c>
      <c r="B47" s="22" t="s">
        <v>34</v>
      </c>
      <c r="C47" s="25" t="str">
        <f t="shared" ref="C47:C74" si="0">TEXT(DATE($N$2,$P$2,A47),"aaa")</f>
        <v>火</v>
      </c>
      <c r="D47" s="85"/>
      <c r="E47" s="86"/>
      <c r="F47" s="205"/>
      <c r="G47" s="178"/>
      <c r="H47" s="18" t="s">
        <v>31</v>
      </c>
      <c r="I47" s="178"/>
      <c r="J47" s="178"/>
      <c r="K47" s="22" t="s">
        <v>32</v>
      </c>
      <c r="L47" s="89" t="str">
        <f t="shared" ref="L47:L74" si="1">IF(OR(F47="",I47=""),"",MIN(MAX(ROUNDDOWN((I47-F47)*24*2,0)/2,0),$E$42))</f>
        <v/>
      </c>
      <c r="M47" s="90"/>
      <c r="N47" s="22" t="s">
        <v>33</v>
      </c>
      <c r="O47" s="85"/>
      <c r="P47" s="86"/>
      <c r="Q47" s="85"/>
      <c r="R47" s="86"/>
      <c r="S47" s="85"/>
      <c r="T47" s="86"/>
      <c r="U47" s="85"/>
      <c r="V47" s="86"/>
      <c r="W47" s="234"/>
      <c r="X47" s="235"/>
      <c r="Y47" s="235"/>
      <c r="Z47" s="235"/>
      <c r="AA47" s="235"/>
      <c r="AB47" s="235"/>
      <c r="AC47" s="236"/>
    </row>
    <row r="48" spans="1:46" ht="26.25" customHeight="1" x14ac:dyDescent="0.55000000000000004">
      <c r="A48" s="17">
        <v>4</v>
      </c>
      <c r="B48" s="22" t="s">
        <v>34</v>
      </c>
      <c r="C48" s="25" t="str">
        <f t="shared" si="0"/>
        <v>水</v>
      </c>
      <c r="D48" s="85"/>
      <c r="E48" s="86"/>
      <c r="F48" s="205"/>
      <c r="G48" s="178"/>
      <c r="H48" s="18" t="s">
        <v>31</v>
      </c>
      <c r="I48" s="178"/>
      <c r="J48" s="178"/>
      <c r="K48" s="22" t="s">
        <v>32</v>
      </c>
      <c r="L48" s="89" t="str">
        <f t="shared" si="1"/>
        <v/>
      </c>
      <c r="M48" s="90"/>
      <c r="N48" s="22" t="s">
        <v>33</v>
      </c>
      <c r="O48" s="85"/>
      <c r="P48" s="86"/>
      <c r="Q48" s="85"/>
      <c r="R48" s="86"/>
      <c r="S48" s="85"/>
      <c r="T48" s="86"/>
      <c r="U48" s="85"/>
      <c r="V48" s="86"/>
      <c r="W48" s="120"/>
      <c r="X48" s="121"/>
      <c r="Y48" s="121"/>
      <c r="Z48" s="121"/>
      <c r="AA48" s="121"/>
      <c r="AB48" s="121"/>
      <c r="AC48" s="122"/>
    </row>
    <row r="49" spans="1:46" ht="26.25" customHeight="1" x14ac:dyDescent="0.55000000000000004">
      <c r="A49" s="17">
        <v>5</v>
      </c>
      <c r="B49" s="22" t="s">
        <v>34</v>
      </c>
      <c r="C49" s="25" t="str">
        <f t="shared" si="0"/>
        <v>木</v>
      </c>
      <c r="D49" s="85"/>
      <c r="E49" s="86"/>
      <c r="F49" s="205"/>
      <c r="G49" s="178"/>
      <c r="H49" s="18" t="s">
        <v>31</v>
      </c>
      <c r="I49" s="178"/>
      <c r="J49" s="178"/>
      <c r="K49" s="22" t="s">
        <v>32</v>
      </c>
      <c r="L49" s="89" t="str">
        <f t="shared" si="1"/>
        <v/>
      </c>
      <c r="M49" s="90"/>
      <c r="N49" s="22" t="s">
        <v>33</v>
      </c>
      <c r="O49" s="85"/>
      <c r="P49" s="86"/>
      <c r="Q49" s="85"/>
      <c r="R49" s="86"/>
      <c r="S49" s="85"/>
      <c r="T49" s="86"/>
      <c r="U49" s="85"/>
      <c r="V49" s="86"/>
      <c r="W49" s="120"/>
      <c r="X49" s="121"/>
      <c r="Y49" s="121"/>
      <c r="Z49" s="121"/>
      <c r="AA49" s="121"/>
      <c r="AB49" s="121"/>
      <c r="AC49" s="122"/>
    </row>
    <row r="50" spans="1:46" ht="26.25" customHeight="1" x14ac:dyDescent="0.55000000000000004">
      <c r="A50" s="17">
        <v>6</v>
      </c>
      <c r="B50" s="22" t="s">
        <v>34</v>
      </c>
      <c r="C50" s="25" t="str">
        <f t="shared" si="0"/>
        <v>金</v>
      </c>
      <c r="D50" s="85"/>
      <c r="E50" s="86"/>
      <c r="F50" s="205"/>
      <c r="G50" s="178"/>
      <c r="H50" s="18" t="s">
        <v>31</v>
      </c>
      <c r="I50" s="178"/>
      <c r="J50" s="178"/>
      <c r="K50" s="22" t="s">
        <v>32</v>
      </c>
      <c r="L50" s="89" t="str">
        <f t="shared" si="1"/>
        <v/>
      </c>
      <c r="M50" s="90"/>
      <c r="N50" s="22" t="s">
        <v>33</v>
      </c>
      <c r="O50" s="85"/>
      <c r="P50" s="86"/>
      <c r="Q50" s="85"/>
      <c r="R50" s="86"/>
      <c r="S50" s="85"/>
      <c r="T50" s="86"/>
      <c r="U50" s="85"/>
      <c r="V50" s="86"/>
      <c r="W50" s="120"/>
      <c r="X50" s="121"/>
      <c r="Y50" s="121"/>
      <c r="Z50" s="121"/>
      <c r="AA50" s="121"/>
      <c r="AB50" s="121"/>
      <c r="AC50" s="122"/>
    </row>
    <row r="51" spans="1:46" s="32" customFormat="1" ht="26.25" customHeight="1" x14ac:dyDescent="0.55000000000000004">
      <c r="A51" s="17">
        <v>7</v>
      </c>
      <c r="B51" s="22" t="s">
        <v>34</v>
      </c>
      <c r="C51" s="25" t="str">
        <f t="shared" si="0"/>
        <v>土</v>
      </c>
      <c r="D51" s="85"/>
      <c r="E51" s="86"/>
      <c r="F51" s="205"/>
      <c r="G51" s="178"/>
      <c r="H51" s="18" t="s">
        <v>31</v>
      </c>
      <c r="I51" s="178"/>
      <c r="J51" s="178"/>
      <c r="K51" s="22" t="s">
        <v>32</v>
      </c>
      <c r="L51" s="89" t="str">
        <f t="shared" si="1"/>
        <v/>
      </c>
      <c r="M51" s="90"/>
      <c r="N51" s="22" t="s">
        <v>33</v>
      </c>
      <c r="O51" s="85"/>
      <c r="P51" s="86"/>
      <c r="Q51" s="85"/>
      <c r="R51" s="86"/>
      <c r="S51" s="85"/>
      <c r="T51" s="86"/>
      <c r="U51" s="85"/>
      <c r="V51" s="86"/>
      <c r="W51" s="120"/>
      <c r="X51" s="121"/>
      <c r="Y51" s="121"/>
      <c r="Z51" s="121"/>
      <c r="AA51" s="121"/>
      <c r="AB51" s="121"/>
      <c r="AC51" s="122"/>
      <c r="AI51" s="12"/>
      <c r="AJ51" s="12"/>
      <c r="AK51" s="12"/>
      <c r="AL51" s="12"/>
      <c r="AM51" s="12"/>
      <c r="AN51" s="12"/>
      <c r="AO51" s="12"/>
      <c r="AP51" s="12"/>
      <c r="AQ51" s="12"/>
      <c r="AR51" s="12"/>
      <c r="AS51" s="12"/>
      <c r="AT51" s="12"/>
    </row>
    <row r="52" spans="1:46" s="32" customFormat="1" ht="26.25" customHeight="1" x14ac:dyDescent="0.55000000000000004">
      <c r="A52" s="17">
        <v>8</v>
      </c>
      <c r="B52" s="22" t="s">
        <v>34</v>
      </c>
      <c r="C52" s="25" t="str">
        <f t="shared" si="0"/>
        <v>日</v>
      </c>
      <c r="D52" s="85"/>
      <c r="E52" s="86"/>
      <c r="F52" s="205"/>
      <c r="G52" s="178"/>
      <c r="H52" s="18" t="s">
        <v>31</v>
      </c>
      <c r="I52" s="178"/>
      <c r="J52" s="178"/>
      <c r="K52" s="22" t="s">
        <v>32</v>
      </c>
      <c r="L52" s="89" t="str">
        <f t="shared" si="1"/>
        <v/>
      </c>
      <c r="M52" s="90"/>
      <c r="N52" s="22" t="s">
        <v>33</v>
      </c>
      <c r="O52" s="85"/>
      <c r="P52" s="86"/>
      <c r="Q52" s="85"/>
      <c r="R52" s="86"/>
      <c r="S52" s="85"/>
      <c r="T52" s="86"/>
      <c r="U52" s="85"/>
      <c r="V52" s="86"/>
      <c r="W52" s="120"/>
      <c r="X52" s="121"/>
      <c r="Y52" s="121"/>
      <c r="Z52" s="121"/>
      <c r="AA52" s="121"/>
      <c r="AB52" s="121"/>
      <c r="AC52" s="122"/>
      <c r="AI52" s="12"/>
      <c r="AJ52" s="12"/>
      <c r="AK52" s="12"/>
      <c r="AL52" s="12"/>
      <c r="AM52" s="12"/>
      <c r="AN52" s="12"/>
      <c r="AO52" s="12"/>
      <c r="AP52" s="12"/>
      <c r="AQ52" s="12"/>
      <c r="AR52" s="12"/>
      <c r="AS52" s="12"/>
      <c r="AT52" s="12"/>
    </row>
    <row r="53" spans="1:46" s="32" customFormat="1" ht="26.25" customHeight="1" x14ac:dyDescent="0.55000000000000004">
      <c r="A53" s="17">
        <v>9</v>
      </c>
      <c r="B53" s="22" t="s">
        <v>34</v>
      </c>
      <c r="C53" s="25" t="str">
        <f t="shared" si="0"/>
        <v>月</v>
      </c>
      <c r="D53" s="85"/>
      <c r="E53" s="86"/>
      <c r="F53" s="205"/>
      <c r="G53" s="178"/>
      <c r="H53" s="18" t="s">
        <v>31</v>
      </c>
      <c r="I53" s="178"/>
      <c r="J53" s="178"/>
      <c r="K53" s="22" t="s">
        <v>32</v>
      </c>
      <c r="L53" s="89" t="str">
        <f t="shared" si="1"/>
        <v/>
      </c>
      <c r="M53" s="90"/>
      <c r="N53" s="22" t="s">
        <v>33</v>
      </c>
      <c r="O53" s="85"/>
      <c r="P53" s="86"/>
      <c r="Q53" s="85"/>
      <c r="R53" s="86"/>
      <c r="S53" s="85"/>
      <c r="T53" s="86"/>
      <c r="U53" s="85"/>
      <c r="V53" s="86"/>
      <c r="W53" s="120"/>
      <c r="X53" s="121"/>
      <c r="Y53" s="121"/>
      <c r="Z53" s="121"/>
      <c r="AA53" s="121"/>
      <c r="AB53" s="121"/>
      <c r="AC53" s="122"/>
      <c r="AI53" s="12"/>
      <c r="AJ53" s="12"/>
      <c r="AK53" s="12"/>
      <c r="AL53" s="12"/>
      <c r="AM53" s="12"/>
      <c r="AN53" s="12"/>
      <c r="AO53" s="12"/>
      <c r="AP53" s="12"/>
      <c r="AQ53" s="12"/>
      <c r="AR53" s="12"/>
      <c r="AS53" s="12"/>
      <c r="AT53" s="12"/>
    </row>
    <row r="54" spans="1:46" s="32" customFormat="1" ht="26.25" customHeight="1" x14ac:dyDescent="0.55000000000000004">
      <c r="A54" s="17">
        <v>10</v>
      </c>
      <c r="B54" s="22" t="s">
        <v>34</v>
      </c>
      <c r="C54" s="25" t="str">
        <f t="shared" si="0"/>
        <v>火</v>
      </c>
      <c r="D54" s="85"/>
      <c r="E54" s="86"/>
      <c r="F54" s="205"/>
      <c r="G54" s="178"/>
      <c r="H54" s="18" t="s">
        <v>31</v>
      </c>
      <c r="I54" s="178"/>
      <c r="J54" s="178"/>
      <c r="K54" s="22" t="s">
        <v>32</v>
      </c>
      <c r="L54" s="89" t="str">
        <f t="shared" si="1"/>
        <v/>
      </c>
      <c r="M54" s="90"/>
      <c r="N54" s="22" t="s">
        <v>33</v>
      </c>
      <c r="O54" s="85"/>
      <c r="P54" s="86"/>
      <c r="Q54" s="85"/>
      <c r="R54" s="86"/>
      <c r="S54" s="85"/>
      <c r="T54" s="86"/>
      <c r="U54" s="85"/>
      <c r="V54" s="86"/>
      <c r="W54" s="120"/>
      <c r="X54" s="121"/>
      <c r="Y54" s="121"/>
      <c r="Z54" s="121"/>
      <c r="AA54" s="121"/>
      <c r="AB54" s="121"/>
      <c r="AC54" s="122"/>
      <c r="AI54" s="12"/>
      <c r="AJ54" s="12"/>
      <c r="AK54" s="12"/>
      <c r="AL54" s="12"/>
      <c r="AM54" s="12"/>
      <c r="AN54" s="12"/>
      <c r="AO54" s="12"/>
      <c r="AP54" s="12"/>
      <c r="AQ54" s="12"/>
      <c r="AR54" s="12"/>
      <c r="AS54" s="12"/>
      <c r="AT54" s="12"/>
    </row>
    <row r="55" spans="1:46" s="32" customFormat="1" ht="26.25" customHeight="1" x14ac:dyDescent="0.55000000000000004">
      <c r="A55" s="17">
        <v>11</v>
      </c>
      <c r="B55" s="22" t="s">
        <v>34</v>
      </c>
      <c r="C55" s="25" t="str">
        <f t="shared" si="0"/>
        <v>水</v>
      </c>
      <c r="D55" s="85"/>
      <c r="E55" s="86"/>
      <c r="F55" s="205"/>
      <c r="G55" s="178"/>
      <c r="H55" s="18" t="s">
        <v>31</v>
      </c>
      <c r="I55" s="178"/>
      <c r="J55" s="178"/>
      <c r="K55" s="22" t="s">
        <v>32</v>
      </c>
      <c r="L55" s="89" t="str">
        <f t="shared" si="1"/>
        <v/>
      </c>
      <c r="M55" s="90"/>
      <c r="N55" s="22" t="s">
        <v>33</v>
      </c>
      <c r="O55" s="85"/>
      <c r="P55" s="86"/>
      <c r="Q55" s="85"/>
      <c r="R55" s="86"/>
      <c r="S55" s="85"/>
      <c r="T55" s="86"/>
      <c r="U55" s="85"/>
      <c r="V55" s="86"/>
      <c r="W55" s="120"/>
      <c r="X55" s="121"/>
      <c r="Y55" s="121"/>
      <c r="Z55" s="121"/>
      <c r="AA55" s="121"/>
      <c r="AB55" s="121"/>
      <c r="AC55" s="122"/>
      <c r="AI55" s="12"/>
      <c r="AJ55" s="12"/>
      <c r="AK55" s="12"/>
      <c r="AL55" s="12"/>
      <c r="AM55" s="12"/>
      <c r="AN55" s="12"/>
      <c r="AO55" s="12"/>
      <c r="AP55" s="12"/>
      <c r="AQ55" s="12"/>
      <c r="AR55" s="12"/>
      <c r="AS55" s="12"/>
      <c r="AT55" s="12"/>
    </row>
    <row r="56" spans="1:46" s="32" customFormat="1" ht="26.25" customHeight="1" x14ac:dyDescent="0.55000000000000004">
      <c r="A56" s="17">
        <v>12</v>
      </c>
      <c r="B56" s="22" t="s">
        <v>34</v>
      </c>
      <c r="C56" s="25" t="str">
        <f t="shared" si="0"/>
        <v>木</v>
      </c>
      <c r="D56" s="85"/>
      <c r="E56" s="86"/>
      <c r="F56" s="205"/>
      <c r="G56" s="178"/>
      <c r="H56" s="18" t="s">
        <v>31</v>
      </c>
      <c r="I56" s="178"/>
      <c r="J56" s="178"/>
      <c r="K56" s="22" t="s">
        <v>32</v>
      </c>
      <c r="L56" s="89" t="str">
        <f t="shared" si="1"/>
        <v/>
      </c>
      <c r="M56" s="90"/>
      <c r="N56" s="22" t="s">
        <v>33</v>
      </c>
      <c r="O56" s="85"/>
      <c r="P56" s="86"/>
      <c r="Q56" s="85"/>
      <c r="R56" s="86"/>
      <c r="S56" s="85"/>
      <c r="T56" s="86"/>
      <c r="U56" s="85"/>
      <c r="V56" s="86"/>
      <c r="W56" s="120"/>
      <c r="X56" s="121"/>
      <c r="Y56" s="121"/>
      <c r="Z56" s="121"/>
      <c r="AA56" s="121"/>
      <c r="AB56" s="121"/>
      <c r="AC56" s="122"/>
      <c r="AI56" s="12"/>
      <c r="AJ56" s="12"/>
      <c r="AK56" s="12"/>
      <c r="AL56" s="12"/>
      <c r="AM56" s="12"/>
      <c r="AN56" s="12"/>
      <c r="AO56" s="12"/>
      <c r="AP56" s="12"/>
      <c r="AQ56" s="12"/>
      <c r="AR56" s="12"/>
      <c r="AS56" s="12"/>
      <c r="AT56" s="12"/>
    </row>
    <row r="57" spans="1:46" s="32" customFormat="1" ht="26.25" customHeight="1" x14ac:dyDescent="0.55000000000000004">
      <c r="A57" s="17">
        <v>13</v>
      </c>
      <c r="B57" s="22" t="s">
        <v>34</v>
      </c>
      <c r="C57" s="25" t="str">
        <f t="shared" si="0"/>
        <v>金</v>
      </c>
      <c r="D57" s="85"/>
      <c r="E57" s="86"/>
      <c r="F57" s="205"/>
      <c r="G57" s="178"/>
      <c r="H57" s="18" t="s">
        <v>31</v>
      </c>
      <c r="I57" s="178"/>
      <c r="J57" s="178"/>
      <c r="K57" s="22" t="s">
        <v>32</v>
      </c>
      <c r="L57" s="89" t="str">
        <f t="shared" si="1"/>
        <v/>
      </c>
      <c r="M57" s="90"/>
      <c r="N57" s="22" t="s">
        <v>33</v>
      </c>
      <c r="O57" s="85"/>
      <c r="P57" s="86"/>
      <c r="Q57" s="85"/>
      <c r="R57" s="86"/>
      <c r="S57" s="85"/>
      <c r="T57" s="86"/>
      <c r="U57" s="85"/>
      <c r="V57" s="86"/>
      <c r="W57" s="120"/>
      <c r="X57" s="121"/>
      <c r="Y57" s="121"/>
      <c r="Z57" s="121"/>
      <c r="AA57" s="121"/>
      <c r="AB57" s="121"/>
      <c r="AC57" s="122"/>
      <c r="AI57" s="12"/>
      <c r="AJ57" s="12"/>
      <c r="AK57" s="12"/>
      <c r="AL57" s="12"/>
      <c r="AM57" s="12"/>
      <c r="AN57" s="12"/>
      <c r="AO57" s="12"/>
      <c r="AP57" s="12"/>
      <c r="AQ57" s="12"/>
      <c r="AR57" s="12"/>
      <c r="AS57" s="12"/>
      <c r="AT57" s="12"/>
    </row>
    <row r="58" spans="1:46" s="32" customFormat="1" ht="26.25" customHeight="1" x14ac:dyDescent="0.55000000000000004">
      <c r="A58" s="17">
        <v>14</v>
      </c>
      <c r="B58" s="22" t="s">
        <v>34</v>
      </c>
      <c r="C58" s="25" t="str">
        <f t="shared" si="0"/>
        <v>土</v>
      </c>
      <c r="D58" s="85"/>
      <c r="E58" s="86"/>
      <c r="F58" s="205"/>
      <c r="G58" s="178"/>
      <c r="H58" s="18" t="s">
        <v>31</v>
      </c>
      <c r="I58" s="178"/>
      <c r="J58" s="178"/>
      <c r="K58" s="22" t="s">
        <v>32</v>
      </c>
      <c r="L58" s="89" t="str">
        <f t="shared" si="1"/>
        <v/>
      </c>
      <c r="M58" s="90"/>
      <c r="N58" s="22" t="s">
        <v>33</v>
      </c>
      <c r="O58" s="85"/>
      <c r="P58" s="86"/>
      <c r="Q58" s="85"/>
      <c r="R58" s="86"/>
      <c r="S58" s="85"/>
      <c r="T58" s="86"/>
      <c r="U58" s="85"/>
      <c r="V58" s="86"/>
      <c r="W58" s="120"/>
      <c r="X58" s="121"/>
      <c r="Y58" s="121"/>
      <c r="Z58" s="121"/>
      <c r="AA58" s="121"/>
      <c r="AB58" s="121"/>
      <c r="AC58" s="122"/>
      <c r="AI58" s="12"/>
      <c r="AJ58" s="12"/>
      <c r="AK58" s="12"/>
      <c r="AL58" s="12"/>
      <c r="AM58" s="12"/>
      <c r="AN58" s="12"/>
      <c r="AO58" s="12"/>
      <c r="AP58" s="12"/>
      <c r="AQ58" s="12"/>
      <c r="AR58" s="12"/>
      <c r="AS58" s="12"/>
      <c r="AT58" s="12"/>
    </row>
    <row r="59" spans="1:46" s="32" customFormat="1" ht="26.25" customHeight="1" x14ac:dyDescent="0.55000000000000004">
      <c r="A59" s="17">
        <v>15</v>
      </c>
      <c r="B59" s="22" t="s">
        <v>34</v>
      </c>
      <c r="C59" s="25" t="str">
        <f t="shared" si="0"/>
        <v>日</v>
      </c>
      <c r="D59" s="85"/>
      <c r="E59" s="86"/>
      <c r="F59" s="205"/>
      <c r="G59" s="178"/>
      <c r="H59" s="18" t="s">
        <v>31</v>
      </c>
      <c r="I59" s="178"/>
      <c r="J59" s="178"/>
      <c r="K59" s="22" t="s">
        <v>32</v>
      </c>
      <c r="L59" s="89" t="str">
        <f t="shared" si="1"/>
        <v/>
      </c>
      <c r="M59" s="90"/>
      <c r="N59" s="22" t="s">
        <v>33</v>
      </c>
      <c r="O59" s="85"/>
      <c r="P59" s="86"/>
      <c r="Q59" s="85"/>
      <c r="R59" s="86"/>
      <c r="S59" s="85"/>
      <c r="T59" s="86"/>
      <c r="U59" s="85"/>
      <c r="V59" s="86"/>
      <c r="W59" s="120"/>
      <c r="X59" s="121"/>
      <c r="Y59" s="121"/>
      <c r="Z59" s="121"/>
      <c r="AA59" s="121"/>
      <c r="AB59" s="121"/>
      <c r="AC59" s="122"/>
      <c r="AI59" s="12"/>
      <c r="AJ59" s="12"/>
      <c r="AK59" s="12"/>
      <c r="AL59" s="12"/>
      <c r="AM59" s="12"/>
      <c r="AN59" s="12"/>
      <c r="AO59" s="12"/>
      <c r="AP59" s="12"/>
      <c r="AQ59" s="12"/>
      <c r="AR59" s="12"/>
      <c r="AS59" s="12"/>
      <c r="AT59" s="12"/>
    </row>
    <row r="60" spans="1:46" s="32" customFormat="1" ht="26.25" customHeight="1" x14ac:dyDescent="0.55000000000000004">
      <c r="A60" s="17">
        <v>16</v>
      </c>
      <c r="B60" s="22" t="s">
        <v>34</v>
      </c>
      <c r="C60" s="25" t="str">
        <f t="shared" si="0"/>
        <v>月</v>
      </c>
      <c r="D60" s="85"/>
      <c r="E60" s="86"/>
      <c r="F60" s="205"/>
      <c r="G60" s="178"/>
      <c r="H60" s="18" t="s">
        <v>31</v>
      </c>
      <c r="I60" s="178"/>
      <c r="J60" s="178"/>
      <c r="K60" s="22" t="s">
        <v>32</v>
      </c>
      <c r="L60" s="89" t="str">
        <f t="shared" si="1"/>
        <v/>
      </c>
      <c r="M60" s="90"/>
      <c r="N60" s="22" t="s">
        <v>33</v>
      </c>
      <c r="O60" s="85"/>
      <c r="P60" s="86"/>
      <c r="Q60" s="85"/>
      <c r="R60" s="86"/>
      <c r="S60" s="85"/>
      <c r="T60" s="86"/>
      <c r="U60" s="85"/>
      <c r="V60" s="86"/>
      <c r="W60" s="120"/>
      <c r="X60" s="121"/>
      <c r="Y60" s="121"/>
      <c r="Z60" s="121"/>
      <c r="AA60" s="121"/>
      <c r="AB60" s="121"/>
      <c r="AC60" s="122"/>
      <c r="AI60" s="12"/>
      <c r="AJ60" s="12"/>
      <c r="AK60" s="12"/>
      <c r="AL60" s="12"/>
      <c r="AM60" s="12"/>
      <c r="AN60" s="12"/>
      <c r="AO60" s="12"/>
      <c r="AP60" s="12"/>
      <c r="AQ60" s="12"/>
      <c r="AR60" s="12"/>
      <c r="AS60" s="12"/>
      <c r="AT60" s="12"/>
    </row>
    <row r="61" spans="1:46" s="32" customFormat="1" ht="26.25" customHeight="1" x14ac:dyDescent="0.55000000000000004">
      <c r="A61" s="17">
        <v>17</v>
      </c>
      <c r="B61" s="22" t="s">
        <v>34</v>
      </c>
      <c r="C61" s="25" t="str">
        <f t="shared" si="0"/>
        <v>火</v>
      </c>
      <c r="D61" s="85"/>
      <c r="E61" s="86"/>
      <c r="F61" s="205"/>
      <c r="G61" s="178"/>
      <c r="H61" s="18" t="s">
        <v>31</v>
      </c>
      <c r="I61" s="178"/>
      <c r="J61" s="178"/>
      <c r="K61" s="22" t="s">
        <v>32</v>
      </c>
      <c r="L61" s="89" t="str">
        <f t="shared" si="1"/>
        <v/>
      </c>
      <c r="M61" s="90"/>
      <c r="N61" s="22" t="s">
        <v>33</v>
      </c>
      <c r="O61" s="85"/>
      <c r="P61" s="86"/>
      <c r="Q61" s="85"/>
      <c r="R61" s="86"/>
      <c r="S61" s="85"/>
      <c r="T61" s="86"/>
      <c r="U61" s="85"/>
      <c r="V61" s="86"/>
      <c r="W61" s="120"/>
      <c r="X61" s="121"/>
      <c r="Y61" s="121"/>
      <c r="Z61" s="121"/>
      <c r="AA61" s="121"/>
      <c r="AB61" s="121"/>
      <c r="AC61" s="122"/>
      <c r="AI61" s="12"/>
      <c r="AJ61" s="12"/>
      <c r="AK61" s="12"/>
      <c r="AL61" s="12"/>
      <c r="AM61" s="12"/>
      <c r="AN61" s="12"/>
      <c r="AO61" s="12"/>
      <c r="AP61" s="12"/>
      <c r="AQ61" s="12"/>
      <c r="AR61" s="12"/>
      <c r="AS61" s="12"/>
      <c r="AT61" s="12"/>
    </row>
    <row r="62" spans="1:46" s="32" customFormat="1" ht="26.25" customHeight="1" x14ac:dyDescent="0.55000000000000004">
      <c r="A62" s="17">
        <v>18</v>
      </c>
      <c r="B62" s="22" t="s">
        <v>34</v>
      </c>
      <c r="C62" s="25" t="str">
        <f t="shared" si="0"/>
        <v>水</v>
      </c>
      <c r="D62" s="85"/>
      <c r="E62" s="86"/>
      <c r="F62" s="205"/>
      <c r="G62" s="178"/>
      <c r="H62" s="18" t="s">
        <v>31</v>
      </c>
      <c r="I62" s="178"/>
      <c r="J62" s="178"/>
      <c r="K62" s="22" t="s">
        <v>32</v>
      </c>
      <c r="L62" s="89" t="str">
        <f t="shared" si="1"/>
        <v/>
      </c>
      <c r="M62" s="90"/>
      <c r="N62" s="22" t="s">
        <v>33</v>
      </c>
      <c r="O62" s="85"/>
      <c r="P62" s="86"/>
      <c r="Q62" s="85"/>
      <c r="R62" s="86"/>
      <c r="S62" s="85"/>
      <c r="T62" s="86"/>
      <c r="U62" s="85"/>
      <c r="V62" s="86"/>
      <c r="W62" s="120"/>
      <c r="X62" s="121"/>
      <c r="Y62" s="121"/>
      <c r="Z62" s="121"/>
      <c r="AA62" s="121"/>
      <c r="AB62" s="121"/>
      <c r="AC62" s="122"/>
      <c r="AI62" s="12"/>
      <c r="AJ62" s="12"/>
      <c r="AK62" s="12"/>
      <c r="AL62" s="12"/>
      <c r="AM62" s="12"/>
      <c r="AN62" s="12"/>
      <c r="AO62" s="12"/>
      <c r="AP62" s="12"/>
      <c r="AQ62" s="12"/>
      <c r="AR62" s="12"/>
      <c r="AS62" s="12"/>
      <c r="AT62" s="12"/>
    </row>
    <row r="63" spans="1:46" s="32" customFormat="1" ht="26.25" customHeight="1" x14ac:dyDescent="0.55000000000000004">
      <c r="A63" s="17">
        <v>19</v>
      </c>
      <c r="B63" s="22" t="s">
        <v>34</v>
      </c>
      <c r="C63" s="25" t="str">
        <f t="shared" si="0"/>
        <v>木</v>
      </c>
      <c r="D63" s="85"/>
      <c r="E63" s="86"/>
      <c r="F63" s="205"/>
      <c r="G63" s="178"/>
      <c r="H63" s="18" t="s">
        <v>31</v>
      </c>
      <c r="I63" s="178"/>
      <c r="J63" s="178"/>
      <c r="K63" s="22" t="s">
        <v>32</v>
      </c>
      <c r="L63" s="89" t="str">
        <f t="shared" si="1"/>
        <v/>
      </c>
      <c r="M63" s="90"/>
      <c r="N63" s="22" t="s">
        <v>33</v>
      </c>
      <c r="O63" s="85"/>
      <c r="P63" s="86"/>
      <c r="Q63" s="85"/>
      <c r="R63" s="86"/>
      <c r="S63" s="85"/>
      <c r="T63" s="86"/>
      <c r="U63" s="85"/>
      <c r="V63" s="86"/>
      <c r="W63" s="120"/>
      <c r="X63" s="121"/>
      <c r="Y63" s="121"/>
      <c r="Z63" s="121"/>
      <c r="AA63" s="121"/>
      <c r="AB63" s="121"/>
      <c r="AC63" s="122"/>
      <c r="AI63" s="12"/>
      <c r="AJ63" s="12"/>
      <c r="AK63" s="12"/>
      <c r="AL63" s="12"/>
      <c r="AM63" s="12"/>
      <c r="AN63" s="12"/>
      <c r="AO63" s="12"/>
      <c r="AP63" s="12"/>
      <c r="AQ63" s="12"/>
      <c r="AR63" s="12"/>
      <c r="AS63" s="12"/>
      <c r="AT63" s="12"/>
    </row>
    <row r="64" spans="1:46" s="32" customFormat="1" ht="26.25" customHeight="1" x14ac:dyDescent="0.55000000000000004">
      <c r="A64" s="17">
        <v>20</v>
      </c>
      <c r="B64" s="22" t="s">
        <v>34</v>
      </c>
      <c r="C64" s="25" t="str">
        <f t="shared" si="0"/>
        <v>金</v>
      </c>
      <c r="D64" s="85"/>
      <c r="E64" s="86"/>
      <c r="F64" s="205"/>
      <c r="G64" s="178"/>
      <c r="H64" s="18" t="s">
        <v>31</v>
      </c>
      <c r="I64" s="178"/>
      <c r="J64" s="178"/>
      <c r="K64" s="22" t="s">
        <v>32</v>
      </c>
      <c r="L64" s="89" t="str">
        <f t="shared" si="1"/>
        <v/>
      </c>
      <c r="M64" s="90"/>
      <c r="N64" s="22" t="s">
        <v>33</v>
      </c>
      <c r="O64" s="85"/>
      <c r="P64" s="86"/>
      <c r="Q64" s="85"/>
      <c r="R64" s="86"/>
      <c r="S64" s="85"/>
      <c r="T64" s="86"/>
      <c r="U64" s="85"/>
      <c r="V64" s="86"/>
      <c r="W64" s="120"/>
      <c r="X64" s="121"/>
      <c r="Y64" s="121"/>
      <c r="Z64" s="121"/>
      <c r="AA64" s="121"/>
      <c r="AB64" s="121"/>
      <c r="AC64" s="122"/>
      <c r="AI64" s="12"/>
      <c r="AJ64" s="12"/>
      <c r="AK64" s="12"/>
      <c r="AL64" s="12"/>
      <c r="AM64" s="12"/>
      <c r="AN64" s="12"/>
      <c r="AO64" s="12"/>
      <c r="AP64" s="12"/>
      <c r="AQ64" s="12"/>
      <c r="AR64" s="12"/>
      <c r="AS64" s="12"/>
      <c r="AT64" s="12"/>
    </row>
    <row r="65" spans="1:46" s="32" customFormat="1" ht="26.25" customHeight="1" x14ac:dyDescent="0.55000000000000004">
      <c r="A65" s="17">
        <v>21</v>
      </c>
      <c r="B65" s="22" t="s">
        <v>34</v>
      </c>
      <c r="C65" s="25" t="str">
        <f t="shared" si="0"/>
        <v>土</v>
      </c>
      <c r="D65" s="85"/>
      <c r="E65" s="86"/>
      <c r="F65" s="205"/>
      <c r="G65" s="178"/>
      <c r="H65" s="18" t="s">
        <v>31</v>
      </c>
      <c r="I65" s="178"/>
      <c r="J65" s="178"/>
      <c r="K65" s="22" t="s">
        <v>32</v>
      </c>
      <c r="L65" s="89" t="str">
        <f t="shared" si="1"/>
        <v/>
      </c>
      <c r="M65" s="90"/>
      <c r="N65" s="22" t="s">
        <v>33</v>
      </c>
      <c r="O65" s="85"/>
      <c r="P65" s="86"/>
      <c r="Q65" s="85"/>
      <c r="R65" s="86"/>
      <c r="S65" s="85"/>
      <c r="T65" s="86"/>
      <c r="U65" s="85"/>
      <c r="V65" s="86"/>
      <c r="W65" s="120"/>
      <c r="X65" s="121"/>
      <c r="Y65" s="121"/>
      <c r="Z65" s="121"/>
      <c r="AA65" s="121"/>
      <c r="AB65" s="121"/>
      <c r="AC65" s="122"/>
      <c r="AI65" s="12"/>
      <c r="AJ65" s="12"/>
      <c r="AK65" s="12"/>
      <c r="AL65" s="12"/>
      <c r="AM65" s="12"/>
      <c r="AN65" s="12"/>
      <c r="AO65" s="12"/>
      <c r="AP65" s="12"/>
      <c r="AQ65" s="12"/>
      <c r="AR65" s="12"/>
      <c r="AS65" s="12"/>
      <c r="AT65" s="12"/>
    </row>
    <row r="66" spans="1:46" s="32" customFormat="1" ht="26.25" customHeight="1" x14ac:dyDescent="0.55000000000000004">
      <c r="A66" s="17">
        <v>22</v>
      </c>
      <c r="B66" s="22" t="s">
        <v>34</v>
      </c>
      <c r="C66" s="25" t="str">
        <f t="shared" si="0"/>
        <v>日</v>
      </c>
      <c r="D66" s="85"/>
      <c r="E66" s="86"/>
      <c r="F66" s="205"/>
      <c r="G66" s="178"/>
      <c r="H66" s="18" t="s">
        <v>31</v>
      </c>
      <c r="I66" s="178"/>
      <c r="J66" s="178"/>
      <c r="K66" s="22" t="s">
        <v>32</v>
      </c>
      <c r="L66" s="89" t="str">
        <f t="shared" si="1"/>
        <v/>
      </c>
      <c r="M66" s="90"/>
      <c r="N66" s="22" t="s">
        <v>33</v>
      </c>
      <c r="O66" s="85"/>
      <c r="P66" s="86"/>
      <c r="Q66" s="85"/>
      <c r="R66" s="86"/>
      <c r="S66" s="85"/>
      <c r="T66" s="86"/>
      <c r="U66" s="85"/>
      <c r="V66" s="86"/>
      <c r="W66" s="120"/>
      <c r="X66" s="121"/>
      <c r="Y66" s="121"/>
      <c r="Z66" s="121"/>
      <c r="AA66" s="121"/>
      <c r="AB66" s="121"/>
      <c r="AC66" s="122"/>
      <c r="AI66" s="12"/>
      <c r="AJ66" s="12"/>
      <c r="AK66" s="12"/>
      <c r="AL66" s="12"/>
      <c r="AM66" s="12"/>
      <c r="AN66" s="12"/>
      <c r="AO66" s="12"/>
      <c r="AP66" s="12"/>
      <c r="AQ66" s="12"/>
      <c r="AR66" s="12"/>
      <c r="AS66" s="12"/>
      <c r="AT66" s="12"/>
    </row>
    <row r="67" spans="1:46" s="32" customFormat="1" ht="26.25" customHeight="1" x14ac:dyDescent="0.55000000000000004">
      <c r="A67" s="17">
        <v>23</v>
      </c>
      <c r="B67" s="22" t="s">
        <v>34</v>
      </c>
      <c r="C67" s="25" t="str">
        <f t="shared" si="0"/>
        <v>月</v>
      </c>
      <c r="D67" s="85"/>
      <c r="E67" s="86"/>
      <c r="F67" s="205"/>
      <c r="G67" s="178"/>
      <c r="H67" s="18" t="s">
        <v>31</v>
      </c>
      <c r="I67" s="178"/>
      <c r="J67" s="178"/>
      <c r="K67" s="22" t="s">
        <v>32</v>
      </c>
      <c r="L67" s="89" t="str">
        <f t="shared" si="1"/>
        <v/>
      </c>
      <c r="M67" s="90"/>
      <c r="N67" s="22" t="s">
        <v>33</v>
      </c>
      <c r="O67" s="85"/>
      <c r="P67" s="86"/>
      <c r="Q67" s="85"/>
      <c r="R67" s="86"/>
      <c r="S67" s="85"/>
      <c r="T67" s="86"/>
      <c r="U67" s="85"/>
      <c r="V67" s="86"/>
      <c r="W67" s="120"/>
      <c r="X67" s="121"/>
      <c r="Y67" s="121"/>
      <c r="Z67" s="121"/>
      <c r="AA67" s="121"/>
      <c r="AB67" s="121"/>
      <c r="AC67" s="122"/>
      <c r="AI67" s="12"/>
      <c r="AJ67" s="12"/>
      <c r="AK67" s="12"/>
      <c r="AL67" s="12"/>
      <c r="AM67" s="12"/>
      <c r="AN67" s="12"/>
      <c r="AO67" s="12"/>
      <c r="AP67" s="12"/>
      <c r="AQ67" s="12"/>
      <c r="AR67" s="12"/>
      <c r="AS67" s="12"/>
      <c r="AT67" s="12"/>
    </row>
    <row r="68" spans="1:46" s="32" customFormat="1" ht="26.25" customHeight="1" x14ac:dyDescent="0.55000000000000004">
      <c r="A68" s="17">
        <v>24</v>
      </c>
      <c r="B68" s="22" t="s">
        <v>34</v>
      </c>
      <c r="C68" s="25" t="str">
        <f t="shared" si="0"/>
        <v>火</v>
      </c>
      <c r="D68" s="85"/>
      <c r="E68" s="86"/>
      <c r="F68" s="205"/>
      <c r="G68" s="178"/>
      <c r="H68" s="18" t="s">
        <v>31</v>
      </c>
      <c r="I68" s="178"/>
      <c r="J68" s="178"/>
      <c r="K68" s="22" t="s">
        <v>32</v>
      </c>
      <c r="L68" s="89" t="str">
        <f t="shared" si="1"/>
        <v/>
      </c>
      <c r="M68" s="90"/>
      <c r="N68" s="22" t="s">
        <v>33</v>
      </c>
      <c r="O68" s="85"/>
      <c r="P68" s="86"/>
      <c r="Q68" s="85"/>
      <c r="R68" s="86"/>
      <c r="S68" s="85"/>
      <c r="T68" s="86"/>
      <c r="U68" s="85"/>
      <c r="V68" s="86"/>
      <c r="W68" s="120"/>
      <c r="X68" s="121"/>
      <c r="Y68" s="121"/>
      <c r="Z68" s="121"/>
      <c r="AA68" s="121"/>
      <c r="AB68" s="121"/>
      <c r="AC68" s="122"/>
      <c r="AI68" s="12"/>
      <c r="AJ68" s="12"/>
      <c r="AK68" s="12"/>
      <c r="AL68" s="12"/>
      <c r="AM68" s="12"/>
      <c r="AN68" s="12"/>
      <c r="AO68" s="12"/>
      <c r="AP68" s="12"/>
      <c r="AQ68" s="12"/>
      <c r="AR68" s="12"/>
      <c r="AS68" s="12"/>
      <c r="AT68" s="12"/>
    </row>
    <row r="69" spans="1:46" s="32" customFormat="1" ht="26.25" customHeight="1" x14ac:dyDescent="0.55000000000000004">
      <c r="A69" s="17">
        <v>25</v>
      </c>
      <c r="B69" s="22" t="s">
        <v>34</v>
      </c>
      <c r="C69" s="25" t="str">
        <f t="shared" si="0"/>
        <v>水</v>
      </c>
      <c r="D69" s="85"/>
      <c r="E69" s="86"/>
      <c r="F69" s="205"/>
      <c r="G69" s="178"/>
      <c r="H69" s="18" t="s">
        <v>31</v>
      </c>
      <c r="I69" s="178"/>
      <c r="J69" s="178"/>
      <c r="K69" s="22" t="s">
        <v>32</v>
      </c>
      <c r="L69" s="89" t="str">
        <f t="shared" si="1"/>
        <v/>
      </c>
      <c r="M69" s="90"/>
      <c r="N69" s="22" t="s">
        <v>33</v>
      </c>
      <c r="O69" s="85"/>
      <c r="P69" s="86"/>
      <c r="Q69" s="85"/>
      <c r="R69" s="86"/>
      <c r="S69" s="85"/>
      <c r="T69" s="86"/>
      <c r="U69" s="85"/>
      <c r="V69" s="86"/>
      <c r="W69" s="120"/>
      <c r="X69" s="121"/>
      <c r="Y69" s="121"/>
      <c r="Z69" s="121"/>
      <c r="AA69" s="121"/>
      <c r="AB69" s="121"/>
      <c r="AC69" s="122"/>
      <c r="AI69" s="12"/>
      <c r="AJ69" s="12"/>
      <c r="AK69" s="12"/>
      <c r="AL69" s="12"/>
      <c r="AM69" s="12"/>
      <c r="AN69" s="12"/>
      <c r="AO69" s="12"/>
      <c r="AP69" s="12"/>
      <c r="AQ69" s="12"/>
      <c r="AR69" s="12"/>
      <c r="AS69" s="12"/>
      <c r="AT69" s="12"/>
    </row>
    <row r="70" spans="1:46" s="32" customFormat="1" ht="26.25" customHeight="1" x14ac:dyDescent="0.55000000000000004">
      <c r="A70" s="17">
        <v>26</v>
      </c>
      <c r="B70" s="22" t="s">
        <v>34</v>
      </c>
      <c r="C70" s="25" t="str">
        <f t="shared" si="0"/>
        <v>木</v>
      </c>
      <c r="D70" s="85"/>
      <c r="E70" s="86"/>
      <c r="F70" s="205"/>
      <c r="G70" s="178"/>
      <c r="H70" s="18" t="s">
        <v>31</v>
      </c>
      <c r="I70" s="178"/>
      <c r="J70" s="178"/>
      <c r="K70" s="22" t="s">
        <v>32</v>
      </c>
      <c r="L70" s="89" t="str">
        <f t="shared" si="1"/>
        <v/>
      </c>
      <c r="M70" s="90"/>
      <c r="N70" s="22" t="s">
        <v>33</v>
      </c>
      <c r="O70" s="85"/>
      <c r="P70" s="86"/>
      <c r="Q70" s="85"/>
      <c r="R70" s="86"/>
      <c r="S70" s="85"/>
      <c r="T70" s="86"/>
      <c r="U70" s="85"/>
      <c r="V70" s="86"/>
      <c r="W70" s="120"/>
      <c r="X70" s="121"/>
      <c r="Y70" s="121"/>
      <c r="Z70" s="121"/>
      <c r="AA70" s="121"/>
      <c r="AB70" s="121"/>
      <c r="AC70" s="122"/>
      <c r="AI70" s="12"/>
      <c r="AJ70" s="12"/>
      <c r="AK70" s="12"/>
      <c r="AL70" s="12"/>
      <c r="AM70" s="12"/>
      <c r="AN70" s="12"/>
      <c r="AO70" s="12"/>
      <c r="AP70" s="12"/>
      <c r="AQ70" s="12"/>
      <c r="AR70" s="12"/>
      <c r="AS70" s="12"/>
      <c r="AT70" s="12"/>
    </row>
    <row r="71" spans="1:46" s="32" customFormat="1" ht="26.25" customHeight="1" x14ac:dyDescent="0.55000000000000004">
      <c r="A71" s="17">
        <v>27</v>
      </c>
      <c r="B71" s="22" t="s">
        <v>34</v>
      </c>
      <c r="C71" s="25" t="str">
        <f t="shared" si="0"/>
        <v>金</v>
      </c>
      <c r="D71" s="85"/>
      <c r="E71" s="86"/>
      <c r="F71" s="205"/>
      <c r="G71" s="178"/>
      <c r="H71" s="18" t="s">
        <v>31</v>
      </c>
      <c r="I71" s="178"/>
      <c r="J71" s="178"/>
      <c r="K71" s="22" t="s">
        <v>32</v>
      </c>
      <c r="L71" s="89" t="str">
        <f t="shared" si="1"/>
        <v/>
      </c>
      <c r="M71" s="90"/>
      <c r="N71" s="22" t="s">
        <v>33</v>
      </c>
      <c r="O71" s="85"/>
      <c r="P71" s="86"/>
      <c r="Q71" s="85"/>
      <c r="R71" s="86"/>
      <c r="S71" s="85"/>
      <c r="T71" s="86"/>
      <c r="U71" s="85"/>
      <c r="V71" s="86"/>
      <c r="W71" s="120"/>
      <c r="X71" s="121"/>
      <c r="Y71" s="121"/>
      <c r="Z71" s="121"/>
      <c r="AA71" s="121"/>
      <c r="AB71" s="121"/>
      <c r="AC71" s="122"/>
      <c r="AI71" s="12"/>
      <c r="AJ71" s="12"/>
      <c r="AK71" s="12"/>
      <c r="AL71" s="12"/>
      <c r="AM71" s="12"/>
      <c r="AN71" s="12"/>
      <c r="AO71" s="12"/>
      <c r="AP71" s="12"/>
      <c r="AQ71" s="12"/>
      <c r="AR71" s="12"/>
      <c r="AS71" s="12"/>
      <c r="AT71" s="12"/>
    </row>
    <row r="72" spans="1:46" s="32" customFormat="1" ht="26.25" customHeight="1" x14ac:dyDescent="0.55000000000000004">
      <c r="A72" s="17">
        <v>28</v>
      </c>
      <c r="B72" s="22" t="s">
        <v>34</v>
      </c>
      <c r="C72" s="25" t="str">
        <f t="shared" si="0"/>
        <v>土</v>
      </c>
      <c r="D72" s="85"/>
      <c r="E72" s="86"/>
      <c r="F72" s="205"/>
      <c r="G72" s="178"/>
      <c r="H72" s="18" t="s">
        <v>31</v>
      </c>
      <c r="I72" s="178"/>
      <c r="J72" s="178"/>
      <c r="K72" s="22" t="s">
        <v>32</v>
      </c>
      <c r="L72" s="89" t="str">
        <f t="shared" si="1"/>
        <v/>
      </c>
      <c r="M72" s="90"/>
      <c r="N72" s="22" t="s">
        <v>33</v>
      </c>
      <c r="O72" s="85"/>
      <c r="P72" s="86"/>
      <c r="Q72" s="85"/>
      <c r="R72" s="86"/>
      <c r="S72" s="85"/>
      <c r="T72" s="86"/>
      <c r="U72" s="85"/>
      <c r="V72" s="86"/>
      <c r="W72" s="120"/>
      <c r="X72" s="121"/>
      <c r="Y72" s="121"/>
      <c r="Z72" s="121"/>
      <c r="AA72" s="121"/>
      <c r="AB72" s="121"/>
      <c r="AC72" s="122"/>
      <c r="AI72" s="12"/>
      <c r="AJ72" s="12"/>
      <c r="AK72" s="12"/>
      <c r="AL72" s="12"/>
      <c r="AM72" s="12"/>
      <c r="AN72" s="12"/>
      <c r="AO72" s="12"/>
      <c r="AP72" s="12"/>
      <c r="AQ72" s="12"/>
      <c r="AR72" s="12"/>
      <c r="AS72" s="12"/>
      <c r="AT72" s="12"/>
    </row>
    <row r="73" spans="1:46" s="32" customFormat="1" ht="26.25" customHeight="1" x14ac:dyDescent="0.55000000000000004">
      <c r="A73" s="17">
        <v>29</v>
      </c>
      <c r="B73" s="22" t="s">
        <v>34</v>
      </c>
      <c r="C73" s="25" t="str">
        <f t="shared" si="0"/>
        <v>日</v>
      </c>
      <c r="D73" s="85"/>
      <c r="E73" s="86"/>
      <c r="F73" s="205"/>
      <c r="G73" s="178"/>
      <c r="H73" s="18" t="s">
        <v>31</v>
      </c>
      <c r="I73" s="178"/>
      <c r="J73" s="178"/>
      <c r="K73" s="22" t="s">
        <v>32</v>
      </c>
      <c r="L73" s="89" t="str">
        <f t="shared" si="1"/>
        <v/>
      </c>
      <c r="M73" s="90"/>
      <c r="N73" s="22" t="s">
        <v>33</v>
      </c>
      <c r="O73" s="85"/>
      <c r="P73" s="86"/>
      <c r="Q73" s="85"/>
      <c r="R73" s="86"/>
      <c r="S73" s="85"/>
      <c r="T73" s="86"/>
      <c r="U73" s="85"/>
      <c r="V73" s="86"/>
      <c r="W73" s="120"/>
      <c r="X73" s="121"/>
      <c r="Y73" s="121"/>
      <c r="Z73" s="121"/>
      <c r="AA73" s="121"/>
      <c r="AB73" s="121"/>
      <c r="AC73" s="122"/>
      <c r="AI73" s="12"/>
      <c r="AJ73" s="12"/>
      <c r="AK73" s="12"/>
      <c r="AL73" s="12"/>
      <c r="AM73" s="12"/>
      <c r="AN73" s="12"/>
      <c r="AO73" s="12"/>
      <c r="AP73" s="12"/>
      <c r="AQ73" s="12"/>
      <c r="AR73" s="12"/>
      <c r="AS73" s="12"/>
      <c r="AT73" s="12"/>
    </row>
    <row r="74" spans="1:46" s="32" customFormat="1" ht="26.25" customHeight="1" x14ac:dyDescent="0.55000000000000004">
      <c r="A74" s="17">
        <v>30</v>
      </c>
      <c r="B74" s="22" t="s">
        <v>34</v>
      </c>
      <c r="C74" s="25" t="str">
        <f t="shared" si="0"/>
        <v>月</v>
      </c>
      <c r="D74" s="85"/>
      <c r="E74" s="86"/>
      <c r="F74" s="205"/>
      <c r="G74" s="178"/>
      <c r="H74" s="18" t="s">
        <v>31</v>
      </c>
      <c r="I74" s="178"/>
      <c r="J74" s="178"/>
      <c r="K74" s="22" t="s">
        <v>32</v>
      </c>
      <c r="L74" s="89" t="str">
        <f t="shared" si="1"/>
        <v/>
      </c>
      <c r="M74" s="90"/>
      <c r="N74" s="22" t="s">
        <v>33</v>
      </c>
      <c r="O74" s="85"/>
      <c r="P74" s="86"/>
      <c r="Q74" s="85"/>
      <c r="R74" s="86"/>
      <c r="S74" s="85"/>
      <c r="T74" s="86"/>
      <c r="U74" s="85"/>
      <c r="V74" s="86"/>
      <c r="W74" s="120"/>
      <c r="X74" s="121"/>
      <c r="Y74" s="121"/>
      <c r="Z74" s="121"/>
      <c r="AA74" s="121"/>
      <c r="AB74" s="121"/>
      <c r="AC74" s="122"/>
      <c r="AI74" s="12"/>
      <c r="AJ74" s="12"/>
      <c r="AK74" s="12"/>
      <c r="AL74" s="12"/>
      <c r="AM74" s="12"/>
      <c r="AN74" s="12"/>
      <c r="AO74" s="12"/>
      <c r="AP74" s="12"/>
      <c r="AQ74" s="12"/>
      <c r="AR74" s="12"/>
      <c r="AS74" s="12"/>
      <c r="AT74" s="12"/>
    </row>
    <row r="75" spans="1:46" s="32" customFormat="1" ht="26.25" customHeight="1" x14ac:dyDescent="0.55000000000000004">
      <c r="A75" s="19"/>
      <c r="B75" s="23"/>
      <c r="C75" s="26"/>
      <c r="D75" s="218"/>
      <c r="E75" s="219"/>
      <c r="F75" s="226"/>
      <c r="G75" s="227"/>
      <c r="H75" s="20" t="s">
        <v>31</v>
      </c>
      <c r="I75" s="227"/>
      <c r="J75" s="227"/>
      <c r="K75" s="23" t="s">
        <v>32</v>
      </c>
      <c r="L75" s="89" t="str">
        <f t="shared" ref="L75" si="2">IF(OR(F75="",I75=""),"",MIN(MAX(ROUNDDOWN((I75-F75)*24*2,0)/2,0),$E$42))</f>
        <v/>
      </c>
      <c r="M75" s="90"/>
      <c r="N75" s="23" t="s">
        <v>33</v>
      </c>
      <c r="O75" s="218"/>
      <c r="P75" s="219"/>
      <c r="Q75" s="218"/>
      <c r="R75" s="219"/>
      <c r="S75" s="218"/>
      <c r="T75" s="219"/>
      <c r="U75" s="218"/>
      <c r="V75" s="219"/>
      <c r="W75" s="208"/>
      <c r="X75" s="209"/>
      <c r="Y75" s="209"/>
      <c r="Z75" s="209"/>
      <c r="AA75" s="209"/>
      <c r="AB75" s="209"/>
      <c r="AC75" s="210"/>
      <c r="AI75" s="12"/>
      <c r="AJ75" s="12"/>
      <c r="AK75" s="12"/>
      <c r="AL75" s="12"/>
      <c r="AM75" s="12"/>
      <c r="AN75" s="12"/>
      <c r="AO75" s="12"/>
      <c r="AP75" s="12"/>
      <c r="AQ75" s="12"/>
      <c r="AR75" s="12"/>
      <c r="AS75" s="12"/>
      <c r="AT75" s="12"/>
    </row>
    <row r="76" spans="1:46" s="32" customFormat="1" ht="26.25" customHeight="1" x14ac:dyDescent="0.55000000000000004">
      <c r="A76" s="126" t="s">
        <v>35</v>
      </c>
      <c r="B76" s="127"/>
      <c r="C76" s="127"/>
      <c r="D76" s="27">
        <f>COUNTIF(L45:M75,"&gt;0")</f>
        <v>0</v>
      </c>
      <c r="E76" s="224" t="s">
        <v>36</v>
      </c>
      <c r="F76" s="224"/>
      <c r="G76" s="224"/>
      <c r="H76" s="224"/>
      <c r="I76" s="27">
        <f>COUNTIF(D45:E75,"○")</f>
        <v>0</v>
      </c>
      <c r="J76" s="28" t="s">
        <v>16</v>
      </c>
      <c r="K76" s="126" t="s">
        <v>101</v>
      </c>
      <c r="L76" s="127"/>
      <c r="M76" s="127"/>
      <c r="N76" s="27" t="s">
        <v>99</v>
      </c>
      <c r="O76" s="27">
        <f>COUNTIF(Q45:R75,"○")</f>
        <v>0</v>
      </c>
      <c r="P76" s="27" t="s">
        <v>38</v>
      </c>
      <c r="Q76" s="225" t="s">
        <v>100</v>
      </c>
      <c r="R76" s="225"/>
      <c r="S76" s="27">
        <f>COUNTIF(S45:T75,"○")</f>
        <v>0</v>
      </c>
      <c r="T76" s="27" t="s">
        <v>38</v>
      </c>
      <c r="U76" s="27"/>
      <c r="V76" s="27"/>
      <c r="W76" s="28"/>
      <c r="X76" s="212" t="s">
        <v>37</v>
      </c>
      <c r="Y76" s="213"/>
      <c r="Z76" s="213"/>
      <c r="AA76" s="44"/>
      <c r="AB76" s="44"/>
      <c r="AC76" s="216" t="str">
        <f>IF(W43="３．要支援家庭のこども加算","●","×")</f>
        <v>×</v>
      </c>
      <c r="AD76" s="30"/>
      <c r="AI76" s="12"/>
      <c r="AJ76" s="12"/>
      <c r="AK76" s="12"/>
      <c r="AL76" s="12"/>
      <c r="AM76" s="12"/>
      <c r="AN76" s="12"/>
      <c r="AO76" s="12"/>
      <c r="AP76" s="12"/>
      <c r="AQ76" s="12"/>
      <c r="AR76" s="12"/>
      <c r="AS76" s="12"/>
      <c r="AT76" s="12"/>
    </row>
    <row r="77" spans="1:46" s="32" customFormat="1" ht="26.25" customHeight="1" x14ac:dyDescent="0.55000000000000004">
      <c r="A77" s="126" t="s">
        <v>91</v>
      </c>
      <c r="B77" s="127"/>
      <c r="C77" s="27">
        <f>COUNTIF(O45:P75,"○")</f>
        <v>0</v>
      </c>
      <c r="D77" s="105" t="s">
        <v>38</v>
      </c>
      <c r="E77" s="105"/>
      <c r="F77" s="103" t="s">
        <v>107</v>
      </c>
      <c r="G77" s="104"/>
      <c r="H77" s="104"/>
      <c r="I77" s="27">
        <f>COUNTIF(U45:V75,"○")</f>
        <v>0</v>
      </c>
      <c r="J77" s="28" t="s">
        <v>38</v>
      </c>
      <c r="K77" s="211" t="s">
        <v>60</v>
      </c>
      <c r="L77" s="113"/>
      <c r="M77" s="113"/>
      <c r="N77" s="42">
        <f>IF(SUM(L45:M75)&gt;E42, E42, SUM(L45:M75))</f>
        <v>0</v>
      </c>
      <c r="O77" s="111" t="s">
        <v>58</v>
      </c>
      <c r="P77" s="111"/>
      <c r="Q77" s="111"/>
      <c r="R77" s="111"/>
      <c r="S77" s="42">
        <f>SUMIFS(L45:M75,D45:E75,"○")</f>
        <v>0</v>
      </c>
      <c r="T77" s="42" t="s">
        <v>59</v>
      </c>
      <c r="U77" s="115"/>
      <c r="V77" s="115"/>
      <c r="W77" s="45"/>
      <c r="X77" s="214"/>
      <c r="Y77" s="215"/>
      <c r="Z77" s="215"/>
      <c r="AA77" s="49"/>
      <c r="AB77" s="49"/>
      <c r="AC77" s="217"/>
      <c r="AI77" s="12"/>
      <c r="AJ77" s="12"/>
      <c r="AK77" s="12"/>
      <c r="AL77" s="12"/>
      <c r="AM77" s="12"/>
      <c r="AN77" s="12"/>
      <c r="AO77" s="12"/>
      <c r="AP77" s="12"/>
      <c r="AQ77" s="12"/>
      <c r="AR77" s="12"/>
      <c r="AS77" s="12"/>
      <c r="AT77" s="12"/>
    </row>
    <row r="78" spans="1:46" s="32" customFormat="1" ht="26.25" customHeight="1" x14ac:dyDescent="0.55000000000000004">
      <c r="A78" s="29"/>
      <c r="B78" s="29"/>
      <c r="C78" s="29"/>
      <c r="F78" s="29"/>
      <c r="G78" s="29"/>
      <c r="H78" s="29"/>
      <c r="K78" s="51"/>
      <c r="L78" s="51"/>
      <c r="M78" s="51"/>
      <c r="O78" s="52"/>
      <c r="P78" s="52"/>
      <c r="Q78" s="52"/>
      <c r="R78" s="52"/>
      <c r="U78" s="53"/>
      <c r="V78" s="53"/>
      <c r="X78" s="29"/>
      <c r="Y78" s="29"/>
      <c r="Z78" s="29"/>
      <c r="AA78" s="29"/>
      <c r="AB78" s="29"/>
      <c r="AC78" s="29"/>
      <c r="AI78" s="12"/>
      <c r="AJ78" s="12"/>
      <c r="AK78" s="12"/>
      <c r="AL78" s="12"/>
      <c r="AM78" s="12"/>
      <c r="AN78" s="12"/>
      <c r="AO78" s="12"/>
      <c r="AP78" s="12"/>
      <c r="AQ78" s="12"/>
      <c r="AR78" s="12"/>
      <c r="AS78" s="12"/>
      <c r="AT78" s="12"/>
    </row>
    <row r="79" spans="1:46" s="32" customFormat="1" ht="26.25" customHeight="1" x14ac:dyDescent="0.55000000000000004">
      <c r="A79" s="100" t="str">
        <f>"（別紙）中野区乳児等通園支援事業　利用状況報告書（"&amp;$N$2&amp;"年"&amp;$P$2&amp;"月分）"</f>
        <v>（別紙）中野区乳児等通園支援事業　利用状況報告書（2026年11月分）</v>
      </c>
      <c r="B79" s="100"/>
      <c r="C79" s="100"/>
      <c r="D79" s="100"/>
      <c r="E79" s="100"/>
      <c r="F79" s="100"/>
      <c r="G79" s="100"/>
      <c r="H79" s="100"/>
      <c r="I79" s="100"/>
      <c r="J79" s="100"/>
      <c r="K79" s="100"/>
      <c r="L79" s="100"/>
      <c r="M79" s="100"/>
      <c r="N79" s="100"/>
      <c r="O79" s="100"/>
      <c r="P79" s="100"/>
      <c r="Q79" s="100"/>
      <c r="R79" s="100"/>
      <c r="S79" s="100"/>
      <c r="T79" s="100"/>
      <c r="U79" s="100"/>
      <c r="V79" s="100"/>
      <c r="W79" s="100"/>
      <c r="X79" s="100"/>
      <c r="Y79" s="100"/>
      <c r="Z79" s="100"/>
      <c r="AA79" s="100"/>
      <c r="AB79" s="100"/>
      <c r="AC79" s="100"/>
      <c r="AI79" s="12"/>
      <c r="AJ79" s="12"/>
      <c r="AK79" s="12"/>
      <c r="AL79" s="12"/>
      <c r="AM79" s="12"/>
      <c r="AN79" s="12"/>
      <c r="AO79" s="12"/>
      <c r="AP79" s="12"/>
      <c r="AQ79" s="12"/>
      <c r="AR79" s="12"/>
      <c r="AS79" s="12"/>
      <c r="AT79" s="12"/>
    </row>
    <row r="80" spans="1:46" s="32" customFormat="1" ht="26.25" customHeight="1" x14ac:dyDescent="0.55000000000000004">
      <c r="A80" s="101" t="s">
        <v>23</v>
      </c>
      <c r="B80" s="101"/>
      <c r="C80" s="101"/>
      <c r="D80" s="110"/>
      <c r="E80" s="110"/>
      <c r="F80" s="110"/>
      <c r="G80" s="110"/>
      <c r="H80" s="110"/>
      <c r="I80" s="110"/>
      <c r="J80" s="114" t="s">
        <v>43</v>
      </c>
      <c r="K80" s="114"/>
      <c r="L80" s="114"/>
      <c r="M80" s="12"/>
      <c r="N80" s="12"/>
      <c r="O80" s="29" t="s">
        <v>0</v>
      </c>
      <c r="P80" s="13"/>
      <c r="Q80" s="29" t="s">
        <v>3</v>
      </c>
      <c r="R80" s="12"/>
      <c r="S80" s="29" t="s">
        <v>4</v>
      </c>
      <c r="T80" s="29" t="s">
        <v>19</v>
      </c>
      <c r="U80" s="32" t="s">
        <v>40</v>
      </c>
      <c r="W80" s="110"/>
      <c r="X80" s="110"/>
      <c r="Y80" s="110"/>
      <c r="Z80" s="110"/>
      <c r="AA80" s="110"/>
      <c r="AB80" s="110"/>
      <c r="AC80" s="32" t="s">
        <v>19</v>
      </c>
      <c r="AI80" s="12"/>
      <c r="AJ80" s="12"/>
      <c r="AK80" s="12"/>
      <c r="AL80" s="12"/>
      <c r="AM80" s="12"/>
      <c r="AN80" s="12"/>
      <c r="AO80" s="12"/>
      <c r="AP80" s="12"/>
      <c r="AQ80" s="12"/>
      <c r="AR80" s="12"/>
      <c r="AS80" s="12"/>
      <c r="AT80" s="12"/>
    </row>
    <row r="81" spans="1:46" s="32" customFormat="1" ht="26.25" customHeight="1" x14ac:dyDescent="0.55000000000000004">
      <c r="A81" s="101" t="s">
        <v>24</v>
      </c>
      <c r="B81" s="101"/>
      <c r="C81" s="101"/>
      <c r="D81" s="32" t="s">
        <v>87</v>
      </c>
      <c r="E81" s="32" cm="1">
        <f t="array" ref="E81">_xlfn.IFS(W80="０歳児クラス相当",$L$12,W80="１歳児クラス相当",$L$13,W80="２歳児クラス相当（３歳未満）",$L$14,W80="２歳児クラス相当（３歳誕生月）",$L$14,W80="",0)</f>
        <v>0</v>
      </c>
      <c r="F81" s="114" t="s">
        <v>11</v>
      </c>
      <c r="G81" s="114"/>
      <c r="H81" s="29"/>
      <c r="J81" s="114"/>
      <c r="K81" s="114"/>
      <c r="M81" s="114"/>
      <c r="N81" s="114"/>
      <c r="P81" s="157" t="s">
        <v>62</v>
      </c>
      <c r="Q81" s="157"/>
      <c r="R81" s="157"/>
      <c r="S81" s="110"/>
      <c r="T81" s="110"/>
      <c r="U81" s="110"/>
      <c r="V81" s="157" t="s">
        <v>65</v>
      </c>
      <c r="W81" s="157"/>
      <c r="X81" s="110"/>
      <c r="Y81" s="110"/>
      <c r="Z81" s="110"/>
      <c r="AA81" s="110"/>
      <c r="AB81" s="110"/>
      <c r="AC81" s="32" t="s">
        <v>19</v>
      </c>
      <c r="AI81" s="12"/>
      <c r="AJ81" s="12"/>
      <c r="AK81" s="12"/>
      <c r="AL81" s="12"/>
      <c r="AM81" s="12"/>
      <c r="AN81" s="12"/>
      <c r="AO81" s="12"/>
      <c r="AP81" s="12"/>
      <c r="AQ81" s="12"/>
      <c r="AR81" s="12"/>
      <c r="AS81" s="12"/>
      <c r="AT81" s="12"/>
    </row>
    <row r="82" spans="1:46" s="32" customFormat="1" ht="26.25" customHeight="1" x14ac:dyDescent="0.55000000000000004">
      <c r="B82" s="114" t="s">
        <v>66</v>
      </c>
      <c r="C82" s="114"/>
      <c r="D82" s="114"/>
      <c r="E82" s="114" t="s">
        <v>94</v>
      </c>
      <c r="F82" s="114"/>
      <c r="G82" s="114"/>
      <c r="H82" s="114"/>
      <c r="I82" s="29" t="s">
        <v>19</v>
      </c>
      <c r="J82" s="113" t="s">
        <v>93</v>
      </c>
      <c r="K82" s="113"/>
      <c r="L82" s="113"/>
      <c r="M82" s="113"/>
      <c r="N82" s="113"/>
      <c r="O82" s="110"/>
      <c r="P82" s="110"/>
      <c r="Q82" s="110"/>
      <c r="R82" s="110"/>
      <c r="S82" s="110"/>
      <c r="U82" s="111" t="s">
        <v>86</v>
      </c>
      <c r="V82" s="111"/>
      <c r="W82" s="228"/>
      <c r="X82" s="228"/>
      <c r="Y82" s="228"/>
      <c r="Z82" s="228"/>
      <c r="AA82" s="228"/>
      <c r="AB82" s="228"/>
      <c r="AC82" s="12"/>
      <c r="AI82" s="12"/>
      <c r="AJ82" s="12"/>
      <c r="AK82" s="12"/>
      <c r="AL82" s="12"/>
      <c r="AM82" s="12"/>
      <c r="AN82" s="12"/>
      <c r="AO82" s="12"/>
      <c r="AP82" s="12"/>
      <c r="AQ82" s="12"/>
      <c r="AR82" s="12"/>
      <c r="AS82" s="12"/>
      <c r="AT82" s="12"/>
    </row>
    <row r="83" spans="1:46" s="32" customFormat="1" ht="26.25" customHeight="1" x14ac:dyDescent="0.55000000000000004">
      <c r="A83" s="123" t="s">
        <v>25</v>
      </c>
      <c r="B83" s="123"/>
      <c r="C83" s="14" t="s">
        <v>26</v>
      </c>
      <c r="D83" s="123" t="s">
        <v>90</v>
      </c>
      <c r="E83" s="123"/>
      <c r="F83" s="123" t="s">
        <v>27</v>
      </c>
      <c r="G83" s="123"/>
      <c r="H83" s="123"/>
      <c r="I83" s="123"/>
      <c r="J83" s="123"/>
      <c r="K83" s="123"/>
      <c r="L83" s="177" t="s">
        <v>28</v>
      </c>
      <c r="M83" s="177"/>
      <c r="N83" s="177"/>
      <c r="O83" s="123" t="s">
        <v>29</v>
      </c>
      <c r="P83" s="123"/>
      <c r="Q83" s="116" t="s">
        <v>98</v>
      </c>
      <c r="R83" s="116"/>
      <c r="S83" s="116" t="s">
        <v>45</v>
      </c>
      <c r="T83" s="116"/>
      <c r="U83" s="124" t="s">
        <v>55</v>
      </c>
      <c r="V83" s="125"/>
      <c r="W83" s="126" t="s">
        <v>30</v>
      </c>
      <c r="X83" s="127"/>
      <c r="Y83" s="127"/>
      <c r="Z83" s="127"/>
      <c r="AA83" s="127"/>
      <c r="AB83" s="127"/>
      <c r="AC83" s="128"/>
      <c r="AI83" s="12"/>
      <c r="AJ83" s="12"/>
      <c r="AK83" s="12"/>
      <c r="AL83" s="12"/>
      <c r="AM83" s="12"/>
      <c r="AN83" s="12"/>
      <c r="AO83" s="12"/>
      <c r="AP83" s="12"/>
      <c r="AQ83" s="12"/>
      <c r="AR83" s="12"/>
      <c r="AS83" s="12"/>
      <c r="AT83" s="12"/>
    </row>
    <row r="84" spans="1:46" s="32" customFormat="1" ht="26.25" customHeight="1" x14ac:dyDescent="0.55000000000000004">
      <c r="A84" s="15">
        <v>1</v>
      </c>
      <c r="B84" s="21" t="s">
        <v>4</v>
      </c>
      <c r="C84" s="24" t="str">
        <f>TEXT(DATE($N$2,$P$2,A84),"aaa")</f>
        <v>日</v>
      </c>
      <c r="D84" s="106"/>
      <c r="E84" s="107"/>
      <c r="F84" s="108"/>
      <c r="G84" s="109"/>
      <c r="H84" s="16" t="s">
        <v>31</v>
      </c>
      <c r="I84" s="109"/>
      <c r="J84" s="109"/>
      <c r="K84" s="21" t="s">
        <v>32</v>
      </c>
      <c r="L84" s="89" t="str">
        <f>IF(OR(F84="",I84=""),"",MIN(MAX(ROUNDDOWN((I84-F84)*24*2,0)/2,0),$E$81))</f>
        <v/>
      </c>
      <c r="M84" s="90"/>
      <c r="N84" s="43" t="s">
        <v>33</v>
      </c>
      <c r="O84" s="106"/>
      <c r="P84" s="107"/>
      <c r="Q84" s="106"/>
      <c r="R84" s="107"/>
      <c r="S84" s="106"/>
      <c r="T84" s="107"/>
      <c r="U84" s="106"/>
      <c r="V84" s="107"/>
      <c r="W84" s="231"/>
      <c r="X84" s="232"/>
      <c r="Y84" s="232"/>
      <c r="Z84" s="232"/>
      <c r="AA84" s="232"/>
      <c r="AB84" s="232"/>
      <c r="AC84" s="233"/>
      <c r="AI84" s="12"/>
      <c r="AJ84" s="12"/>
      <c r="AK84" s="12"/>
      <c r="AL84" s="12"/>
      <c r="AM84" s="12"/>
      <c r="AN84" s="12"/>
      <c r="AO84" s="12"/>
      <c r="AP84" s="12"/>
      <c r="AQ84" s="12"/>
      <c r="AR84" s="12"/>
      <c r="AS84" s="12"/>
      <c r="AT84" s="12"/>
    </row>
    <row r="85" spans="1:46" s="32" customFormat="1" ht="26.25" customHeight="1" x14ac:dyDescent="0.55000000000000004">
      <c r="A85" s="17">
        <v>2</v>
      </c>
      <c r="B85" s="22" t="s">
        <v>4</v>
      </c>
      <c r="C85" s="25" t="str">
        <f>TEXT(DATE($N$2,$P$2,A85),"aaa")</f>
        <v>月</v>
      </c>
      <c r="D85" s="85"/>
      <c r="E85" s="86"/>
      <c r="F85" s="205"/>
      <c r="G85" s="178"/>
      <c r="H85" s="18" t="s">
        <v>31</v>
      </c>
      <c r="I85" s="178"/>
      <c r="J85" s="178"/>
      <c r="K85" s="22" t="s">
        <v>32</v>
      </c>
      <c r="L85" s="89" t="str">
        <f>IF(OR(F85="",I85=""),"",MIN(MAX(ROUNDDOWN((I85-F85)*24*2,0)/2,0),$E$81))</f>
        <v/>
      </c>
      <c r="M85" s="90"/>
      <c r="N85" s="22" t="s">
        <v>33</v>
      </c>
      <c r="O85" s="85"/>
      <c r="P85" s="86"/>
      <c r="Q85" s="85"/>
      <c r="R85" s="86"/>
      <c r="S85" s="85"/>
      <c r="T85" s="86"/>
      <c r="U85" s="85"/>
      <c r="V85" s="86"/>
      <c r="W85" s="120"/>
      <c r="X85" s="121"/>
      <c r="Y85" s="121"/>
      <c r="Z85" s="121"/>
      <c r="AA85" s="121"/>
      <c r="AB85" s="121"/>
      <c r="AC85" s="122"/>
      <c r="AI85" s="12"/>
      <c r="AJ85" s="12"/>
      <c r="AK85" s="12"/>
      <c r="AL85" s="12"/>
      <c r="AM85" s="12"/>
      <c r="AN85" s="12"/>
      <c r="AO85" s="12"/>
      <c r="AP85" s="12"/>
      <c r="AQ85" s="12"/>
      <c r="AR85" s="12"/>
      <c r="AS85" s="12"/>
      <c r="AT85" s="12"/>
    </row>
    <row r="86" spans="1:46" s="32" customFormat="1" ht="26.25" customHeight="1" x14ac:dyDescent="0.55000000000000004">
      <c r="A86" s="17">
        <v>3</v>
      </c>
      <c r="B86" s="22" t="s">
        <v>34</v>
      </c>
      <c r="C86" s="25" t="str">
        <f t="shared" ref="C86:C113" si="3">TEXT(DATE($N$2,$P$2,A86),"aaa")</f>
        <v>火</v>
      </c>
      <c r="D86" s="85"/>
      <c r="E86" s="86"/>
      <c r="F86" s="205"/>
      <c r="G86" s="178"/>
      <c r="H86" s="18" t="s">
        <v>31</v>
      </c>
      <c r="I86" s="178"/>
      <c r="J86" s="178"/>
      <c r="K86" s="22" t="s">
        <v>32</v>
      </c>
      <c r="L86" s="89" t="str">
        <f t="shared" ref="L86:L113" si="4">IF(OR(F86="",I86=""),"",MIN(MAX(ROUNDDOWN((I86-F86)*24*2,0)/2,0),$E$81))</f>
        <v/>
      </c>
      <c r="M86" s="90"/>
      <c r="N86" s="22" t="s">
        <v>33</v>
      </c>
      <c r="O86" s="85"/>
      <c r="P86" s="86"/>
      <c r="Q86" s="85"/>
      <c r="R86" s="86"/>
      <c r="S86" s="85"/>
      <c r="T86" s="86"/>
      <c r="U86" s="85"/>
      <c r="V86" s="86"/>
      <c r="W86" s="234"/>
      <c r="X86" s="235"/>
      <c r="Y86" s="235"/>
      <c r="Z86" s="235"/>
      <c r="AA86" s="235"/>
      <c r="AB86" s="235"/>
      <c r="AC86" s="236"/>
      <c r="AI86" s="12"/>
      <c r="AJ86" s="12"/>
      <c r="AK86" s="12"/>
      <c r="AL86" s="12"/>
      <c r="AM86" s="12"/>
      <c r="AN86" s="12"/>
      <c r="AO86" s="12"/>
      <c r="AP86" s="12"/>
      <c r="AQ86" s="12"/>
      <c r="AR86" s="12"/>
      <c r="AS86" s="12"/>
      <c r="AT86" s="12"/>
    </row>
    <row r="87" spans="1:46" s="32" customFormat="1" ht="26.25" customHeight="1" x14ac:dyDescent="0.55000000000000004">
      <c r="A87" s="17">
        <v>4</v>
      </c>
      <c r="B87" s="22" t="s">
        <v>34</v>
      </c>
      <c r="C87" s="25" t="str">
        <f t="shared" si="3"/>
        <v>水</v>
      </c>
      <c r="D87" s="85"/>
      <c r="E87" s="86"/>
      <c r="F87" s="205"/>
      <c r="G87" s="178"/>
      <c r="H87" s="18" t="s">
        <v>31</v>
      </c>
      <c r="I87" s="178"/>
      <c r="J87" s="178"/>
      <c r="K87" s="22" t="s">
        <v>32</v>
      </c>
      <c r="L87" s="89" t="str">
        <f t="shared" si="4"/>
        <v/>
      </c>
      <c r="M87" s="90"/>
      <c r="N87" s="22" t="s">
        <v>33</v>
      </c>
      <c r="O87" s="85"/>
      <c r="P87" s="86"/>
      <c r="Q87" s="85"/>
      <c r="R87" s="86"/>
      <c r="S87" s="85"/>
      <c r="T87" s="86"/>
      <c r="U87" s="85"/>
      <c r="V87" s="86"/>
      <c r="W87" s="120"/>
      <c r="X87" s="121"/>
      <c r="Y87" s="121"/>
      <c r="Z87" s="121"/>
      <c r="AA87" s="121"/>
      <c r="AB87" s="121"/>
      <c r="AC87" s="122"/>
      <c r="AI87" s="12"/>
      <c r="AJ87" s="12"/>
      <c r="AK87" s="12"/>
      <c r="AL87" s="12"/>
      <c r="AM87" s="12"/>
      <c r="AN87" s="12"/>
      <c r="AO87" s="12"/>
      <c r="AP87" s="12"/>
      <c r="AQ87" s="12"/>
      <c r="AR87" s="12"/>
      <c r="AS87" s="12"/>
      <c r="AT87" s="12"/>
    </row>
    <row r="88" spans="1:46" s="32" customFormat="1" ht="26.25" customHeight="1" x14ac:dyDescent="0.55000000000000004">
      <c r="A88" s="17">
        <v>5</v>
      </c>
      <c r="B88" s="22" t="s">
        <v>34</v>
      </c>
      <c r="C88" s="25" t="str">
        <f t="shared" si="3"/>
        <v>木</v>
      </c>
      <c r="D88" s="85"/>
      <c r="E88" s="86"/>
      <c r="F88" s="205"/>
      <c r="G88" s="178"/>
      <c r="H88" s="18" t="s">
        <v>31</v>
      </c>
      <c r="I88" s="178"/>
      <c r="J88" s="178"/>
      <c r="K88" s="22" t="s">
        <v>32</v>
      </c>
      <c r="L88" s="89" t="str">
        <f t="shared" si="4"/>
        <v/>
      </c>
      <c r="M88" s="90"/>
      <c r="N88" s="22" t="s">
        <v>33</v>
      </c>
      <c r="O88" s="85"/>
      <c r="P88" s="86"/>
      <c r="Q88" s="85"/>
      <c r="R88" s="86"/>
      <c r="S88" s="85"/>
      <c r="T88" s="86"/>
      <c r="U88" s="85"/>
      <c r="V88" s="86"/>
      <c r="W88" s="120"/>
      <c r="X88" s="121"/>
      <c r="Y88" s="121"/>
      <c r="Z88" s="121"/>
      <c r="AA88" s="121"/>
      <c r="AB88" s="121"/>
      <c r="AC88" s="122"/>
      <c r="AI88" s="12"/>
      <c r="AJ88" s="12"/>
      <c r="AK88" s="12"/>
      <c r="AL88" s="12"/>
      <c r="AM88" s="12"/>
      <c r="AN88" s="12"/>
      <c r="AO88" s="12"/>
      <c r="AP88" s="12"/>
      <c r="AQ88" s="12"/>
      <c r="AR88" s="12"/>
      <c r="AS88" s="12"/>
      <c r="AT88" s="12"/>
    </row>
    <row r="89" spans="1:46" s="32" customFormat="1" ht="26.25" customHeight="1" x14ac:dyDescent="0.55000000000000004">
      <c r="A89" s="17">
        <v>6</v>
      </c>
      <c r="B89" s="22" t="s">
        <v>34</v>
      </c>
      <c r="C89" s="25" t="str">
        <f t="shared" si="3"/>
        <v>金</v>
      </c>
      <c r="D89" s="85"/>
      <c r="E89" s="86"/>
      <c r="F89" s="205"/>
      <c r="G89" s="178"/>
      <c r="H89" s="18" t="s">
        <v>31</v>
      </c>
      <c r="I89" s="178"/>
      <c r="J89" s="178"/>
      <c r="K89" s="22" t="s">
        <v>32</v>
      </c>
      <c r="L89" s="89" t="str">
        <f t="shared" si="4"/>
        <v/>
      </c>
      <c r="M89" s="90"/>
      <c r="N89" s="22" t="s">
        <v>33</v>
      </c>
      <c r="O89" s="85"/>
      <c r="P89" s="86"/>
      <c r="Q89" s="85"/>
      <c r="R89" s="86"/>
      <c r="S89" s="85"/>
      <c r="T89" s="86"/>
      <c r="U89" s="85"/>
      <c r="V89" s="86"/>
      <c r="W89" s="120"/>
      <c r="X89" s="121"/>
      <c r="Y89" s="121"/>
      <c r="Z89" s="121"/>
      <c r="AA89" s="121"/>
      <c r="AB89" s="121"/>
      <c r="AC89" s="122"/>
      <c r="AI89" s="12"/>
      <c r="AJ89" s="12"/>
      <c r="AK89" s="12"/>
      <c r="AL89" s="12"/>
      <c r="AM89" s="12"/>
      <c r="AN89" s="12"/>
      <c r="AO89" s="12"/>
      <c r="AP89" s="12"/>
      <c r="AQ89" s="12"/>
      <c r="AR89" s="12"/>
      <c r="AS89" s="12"/>
      <c r="AT89" s="12"/>
    </row>
    <row r="90" spans="1:46" s="32" customFormat="1" ht="26.25" customHeight="1" x14ac:dyDescent="0.55000000000000004">
      <c r="A90" s="17">
        <v>7</v>
      </c>
      <c r="B90" s="22" t="s">
        <v>34</v>
      </c>
      <c r="C90" s="25" t="str">
        <f t="shared" si="3"/>
        <v>土</v>
      </c>
      <c r="D90" s="85"/>
      <c r="E90" s="86"/>
      <c r="F90" s="205"/>
      <c r="G90" s="178"/>
      <c r="H90" s="18" t="s">
        <v>31</v>
      </c>
      <c r="I90" s="178"/>
      <c r="J90" s="178"/>
      <c r="K90" s="22" t="s">
        <v>32</v>
      </c>
      <c r="L90" s="89" t="str">
        <f t="shared" si="4"/>
        <v/>
      </c>
      <c r="M90" s="90"/>
      <c r="N90" s="22" t="s">
        <v>33</v>
      </c>
      <c r="O90" s="85"/>
      <c r="P90" s="86"/>
      <c r="Q90" s="85"/>
      <c r="R90" s="86"/>
      <c r="S90" s="85"/>
      <c r="T90" s="86"/>
      <c r="U90" s="85"/>
      <c r="V90" s="86"/>
      <c r="W90" s="120"/>
      <c r="X90" s="121"/>
      <c r="Y90" s="121"/>
      <c r="Z90" s="121"/>
      <c r="AA90" s="121"/>
      <c r="AB90" s="121"/>
      <c r="AC90" s="122"/>
      <c r="AI90" s="12"/>
      <c r="AJ90" s="12"/>
      <c r="AK90" s="12"/>
      <c r="AL90" s="12"/>
      <c r="AM90" s="12"/>
      <c r="AN90" s="12"/>
      <c r="AO90" s="12"/>
      <c r="AP90" s="12"/>
      <c r="AQ90" s="12"/>
      <c r="AR90" s="12"/>
      <c r="AS90" s="12"/>
      <c r="AT90" s="12"/>
    </row>
    <row r="91" spans="1:46" s="32" customFormat="1" ht="26.25" customHeight="1" x14ac:dyDescent="0.55000000000000004">
      <c r="A91" s="17">
        <v>8</v>
      </c>
      <c r="B91" s="22" t="s">
        <v>34</v>
      </c>
      <c r="C91" s="25" t="str">
        <f t="shared" si="3"/>
        <v>日</v>
      </c>
      <c r="D91" s="85"/>
      <c r="E91" s="86"/>
      <c r="F91" s="205"/>
      <c r="G91" s="178"/>
      <c r="H91" s="18" t="s">
        <v>31</v>
      </c>
      <c r="I91" s="178"/>
      <c r="J91" s="178"/>
      <c r="K91" s="22" t="s">
        <v>32</v>
      </c>
      <c r="L91" s="89" t="str">
        <f t="shared" si="4"/>
        <v/>
      </c>
      <c r="M91" s="90"/>
      <c r="N91" s="22" t="s">
        <v>33</v>
      </c>
      <c r="O91" s="85"/>
      <c r="P91" s="86"/>
      <c r="Q91" s="85"/>
      <c r="R91" s="86"/>
      <c r="S91" s="85"/>
      <c r="T91" s="86"/>
      <c r="U91" s="85"/>
      <c r="V91" s="86"/>
      <c r="W91" s="120"/>
      <c r="X91" s="121"/>
      <c r="Y91" s="121"/>
      <c r="Z91" s="121"/>
      <c r="AA91" s="121"/>
      <c r="AB91" s="121"/>
      <c r="AC91" s="122"/>
      <c r="AI91" s="12"/>
      <c r="AJ91" s="12"/>
      <c r="AK91" s="12"/>
      <c r="AL91" s="12"/>
      <c r="AM91" s="12"/>
      <c r="AN91" s="12"/>
      <c r="AO91" s="12"/>
      <c r="AP91" s="12"/>
      <c r="AQ91" s="12"/>
      <c r="AR91" s="12"/>
      <c r="AS91" s="12"/>
      <c r="AT91" s="12"/>
    </row>
    <row r="92" spans="1:46" s="32" customFormat="1" ht="26.25" customHeight="1" x14ac:dyDescent="0.55000000000000004">
      <c r="A92" s="17">
        <v>9</v>
      </c>
      <c r="B92" s="22" t="s">
        <v>34</v>
      </c>
      <c r="C92" s="25" t="str">
        <f t="shared" si="3"/>
        <v>月</v>
      </c>
      <c r="D92" s="85"/>
      <c r="E92" s="86"/>
      <c r="F92" s="205"/>
      <c r="G92" s="178"/>
      <c r="H92" s="18" t="s">
        <v>31</v>
      </c>
      <c r="I92" s="178"/>
      <c r="J92" s="178"/>
      <c r="K92" s="22" t="s">
        <v>32</v>
      </c>
      <c r="L92" s="89" t="str">
        <f t="shared" si="4"/>
        <v/>
      </c>
      <c r="M92" s="90"/>
      <c r="N92" s="22" t="s">
        <v>33</v>
      </c>
      <c r="O92" s="85"/>
      <c r="P92" s="86"/>
      <c r="Q92" s="85"/>
      <c r="R92" s="86"/>
      <c r="S92" s="85"/>
      <c r="T92" s="86"/>
      <c r="U92" s="85"/>
      <c r="V92" s="86"/>
      <c r="W92" s="120"/>
      <c r="X92" s="121"/>
      <c r="Y92" s="121"/>
      <c r="Z92" s="121"/>
      <c r="AA92" s="121"/>
      <c r="AB92" s="121"/>
      <c r="AC92" s="122"/>
      <c r="AI92" s="12"/>
      <c r="AJ92" s="12"/>
      <c r="AK92" s="12"/>
      <c r="AL92" s="12"/>
      <c r="AM92" s="12"/>
      <c r="AN92" s="12"/>
      <c r="AO92" s="12"/>
      <c r="AP92" s="12"/>
      <c r="AQ92" s="12"/>
      <c r="AR92" s="12"/>
      <c r="AS92" s="12"/>
      <c r="AT92" s="12"/>
    </row>
    <row r="93" spans="1:46" s="32" customFormat="1" ht="26.25" customHeight="1" x14ac:dyDescent="0.55000000000000004">
      <c r="A93" s="17">
        <v>10</v>
      </c>
      <c r="B93" s="22" t="s">
        <v>34</v>
      </c>
      <c r="C93" s="25" t="str">
        <f t="shared" si="3"/>
        <v>火</v>
      </c>
      <c r="D93" s="85"/>
      <c r="E93" s="86"/>
      <c r="F93" s="205"/>
      <c r="G93" s="178"/>
      <c r="H93" s="18" t="s">
        <v>31</v>
      </c>
      <c r="I93" s="178"/>
      <c r="J93" s="178"/>
      <c r="K93" s="22" t="s">
        <v>32</v>
      </c>
      <c r="L93" s="89" t="str">
        <f t="shared" si="4"/>
        <v/>
      </c>
      <c r="M93" s="90"/>
      <c r="N93" s="22" t="s">
        <v>33</v>
      </c>
      <c r="O93" s="85"/>
      <c r="P93" s="86"/>
      <c r="Q93" s="85"/>
      <c r="R93" s="86"/>
      <c r="S93" s="85"/>
      <c r="T93" s="86"/>
      <c r="U93" s="85"/>
      <c r="V93" s="86"/>
      <c r="W93" s="120"/>
      <c r="X93" s="121"/>
      <c r="Y93" s="121"/>
      <c r="Z93" s="121"/>
      <c r="AA93" s="121"/>
      <c r="AB93" s="121"/>
      <c r="AC93" s="122"/>
      <c r="AI93" s="12"/>
      <c r="AJ93" s="12"/>
      <c r="AK93" s="12"/>
      <c r="AL93" s="12"/>
      <c r="AM93" s="12"/>
      <c r="AN93" s="12"/>
      <c r="AO93" s="12"/>
      <c r="AP93" s="12"/>
      <c r="AQ93" s="12"/>
      <c r="AR93" s="12"/>
      <c r="AS93" s="12"/>
      <c r="AT93" s="12"/>
    </row>
    <row r="94" spans="1:46" s="32" customFormat="1" ht="26.25" customHeight="1" x14ac:dyDescent="0.55000000000000004">
      <c r="A94" s="17">
        <v>11</v>
      </c>
      <c r="B94" s="22" t="s">
        <v>34</v>
      </c>
      <c r="C94" s="25" t="str">
        <f t="shared" si="3"/>
        <v>水</v>
      </c>
      <c r="D94" s="85"/>
      <c r="E94" s="86"/>
      <c r="F94" s="205"/>
      <c r="G94" s="178"/>
      <c r="H94" s="18" t="s">
        <v>31</v>
      </c>
      <c r="I94" s="178"/>
      <c r="J94" s="178"/>
      <c r="K94" s="22" t="s">
        <v>32</v>
      </c>
      <c r="L94" s="89" t="str">
        <f t="shared" si="4"/>
        <v/>
      </c>
      <c r="M94" s="90"/>
      <c r="N94" s="22" t="s">
        <v>33</v>
      </c>
      <c r="O94" s="85"/>
      <c r="P94" s="86"/>
      <c r="Q94" s="85"/>
      <c r="R94" s="86"/>
      <c r="S94" s="85"/>
      <c r="T94" s="86"/>
      <c r="U94" s="85"/>
      <c r="V94" s="86"/>
      <c r="W94" s="120"/>
      <c r="X94" s="121"/>
      <c r="Y94" s="121"/>
      <c r="Z94" s="121"/>
      <c r="AA94" s="121"/>
      <c r="AB94" s="121"/>
      <c r="AC94" s="122"/>
      <c r="AI94" s="12"/>
      <c r="AJ94" s="12"/>
      <c r="AK94" s="12"/>
      <c r="AL94" s="12"/>
      <c r="AM94" s="12"/>
      <c r="AN94" s="12"/>
      <c r="AO94" s="12"/>
      <c r="AP94" s="12"/>
      <c r="AQ94" s="12"/>
      <c r="AR94" s="12"/>
      <c r="AS94" s="12"/>
      <c r="AT94" s="12"/>
    </row>
    <row r="95" spans="1:46" s="32" customFormat="1" ht="26.25" customHeight="1" x14ac:dyDescent="0.55000000000000004">
      <c r="A95" s="17">
        <v>12</v>
      </c>
      <c r="B95" s="22" t="s">
        <v>34</v>
      </c>
      <c r="C95" s="25" t="str">
        <f t="shared" si="3"/>
        <v>木</v>
      </c>
      <c r="D95" s="85"/>
      <c r="E95" s="86"/>
      <c r="F95" s="205"/>
      <c r="G95" s="178"/>
      <c r="H95" s="18" t="s">
        <v>31</v>
      </c>
      <c r="I95" s="178"/>
      <c r="J95" s="178"/>
      <c r="K95" s="22" t="s">
        <v>32</v>
      </c>
      <c r="L95" s="89" t="str">
        <f t="shared" si="4"/>
        <v/>
      </c>
      <c r="M95" s="90"/>
      <c r="N95" s="22" t="s">
        <v>33</v>
      </c>
      <c r="O95" s="85"/>
      <c r="P95" s="86"/>
      <c r="Q95" s="85"/>
      <c r="R95" s="86"/>
      <c r="S95" s="85"/>
      <c r="T95" s="86"/>
      <c r="U95" s="85"/>
      <c r="V95" s="86"/>
      <c r="W95" s="120"/>
      <c r="X95" s="121"/>
      <c r="Y95" s="121"/>
      <c r="Z95" s="121"/>
      <c r="AA95" s="121"/>
      <c r="AB95" s="121"/>
      <c r="AC95" s="122"/>
      <c r="AI95" s="12"/>
      <c r="AJ95" s="12"/>
      <c r="AK95" s="12"/>
      <c r="AL95" s="12"/>
      <c r="AM95" s="12"/>
      <c r="AN95" s="12"/>
      <c r="AO95" s="12"/>
      <c r="AP95" s="12"/>
      <c r="AQ95" s="12"/>
      <c r="AR95" s="12"/>
      <c r="AS95" s="12"/>
      <c r="AT95" s="12"/>
    </row>
    <row r="96" spans="1:46" s="32" customFormat="1" ht="26.25" customHeight="1" x14ac:dyDescent="0.55000000000000004">
      <c r="A96" s="17">
        <v>13</v>
      </c>
      <c r="B96" s="22" t="s">
        <v>34</v>
      </c>
      <c r="C96" s="25" t="str">
        <f t="shared" si="3"/>
        <v>金</v>
      </c>
      <c r="D96" s="85"/>
      <c r="E96" s="86"/>
      <c r="F96" s="205"/>
      <c r="G96" s="178"/>
      <c r="H96" s="18" t="s">
        <v>31</v>
      </c>
      <c r="I96" s="178"/>
      <c r="J96" s="178"/>
      <c r="K96" s="22" t="s">
        <v>32</v>
      </c>
      <c r="L96" s="89" t="str">
        <f t="shared" si="4"/>
        <v/>
      </c>
      <c r="M96" s="90"/>
      <c r="N96" s="22" t="s">
        <v>33</v>
      </c>
      <c r="O96" s="85"/>
      <c r="P96" s="86"/>
      <c r="Q96" s="85"/>
      <c r="R96" s="86"/>
      <c r="S96" s="85"/>
      <c r="T96" s="86"/>
      <c r="U96" s="85"/>
      <c r="V96" s="86"/>
      <c r="W96" s="120"/>
      <c r="X96" s="121"/>
      <c r="Y96" s="121"/>
      <c r="Z96" s="121"/>
      <c r="AA96" s="121"/>
      <c r="AB96" s="121"/>
      <c r="AC96" s="122"/>
      <c r="AI96" s="12"/>
      <c r="AJ96" s="12"/>
      <c r="AK96" s="12"/>
      <c r="AL96" s="12"/>
      <c r="AM96" s="12"/>
      <c r="AN96" s="12"/>
      <c r="AO96" s="12"/>
      <c r="AP96" s="12"/>
      <c r="AQ96" s="12"/>
      <c r="AR96" s="12"/>
      <c r="AS96" s="12"/>
      <c r="AT96" s="12"/>
    </row>
    <row r="97" spans="1:46" s="32" customFormat="1" ht="26.25" customHeight="1" x14ac:dyDescent="0.55000000000000004">
      <c r="A97" s="17">
        <v>14</v>
      </c>
      <c r="B97" s="22" t="s">
        <v>34</v>
      </c>
      <c r="C97" s="25" t="str">
        <f t="shared" si="3"/>
        <v>土</v>
      </c>
      <c r="D97" s="85"/>
      <c r="E97" s="86"/>
      <c r="F97" s="205"/>
      <c r="G97" s="178"/>
      <c r="H97" s="18" t="s">
        <v>31</v>
      </c>
      <c r="I97" s="178"/>
      <c r="J97" s="178"/>
      <c r="K97" s="22" t="s">
        <v>32</v>
      </c>
      <c r="L97" s="89" t="str">
        <f t="shared" si="4"/>
        <v/>
      </c>
      <c r="M97" s="90"/>
      <c r="N97" s="22" t="s">
        <v>33</v>
      </c>
      <c r="O97" s="85"/>
      <c r="P97" s="86"/>
      <c r="Q97" s="85"/>
      <c r="R97" s="86"/>
      <c r="S97" s="85"/>
      <c r="T97" s="86"/>
      <c r="U97" s="85"/>
      <c r="V97" s="86"/>
      <c r="W97" s="120"/>
      <c r="X97" s="121"/>
      <c r="Y97" s="121"/>
      <c r="Z97" s="121"/>
      <c r="AA97" s="121"/>
      <c r="AB97" s="121"/>
      <c r="AC97" s="122"/>
      <c r="AI97" s="12"/>
      <c r="AJ97" s="12"/>
      <c r="AK97" s="12"/>
      <c r="AL97" s="12"/>
      <c r="AM97" s="12"/>
      <c r="AN97" s="12"/>
      <c r="AO97" s="12"/>
      <c r="AP97" s="12"/>
      <c r="AQ97" s="12"/>
      <c r="AR97" s="12"/>
      <c r="AS97" s="12"/>
      <c r="AT97" s="12"/>
    </row>
    <row r="98" spans="1:46" s="32" customFormat="1" ht="26.25" customHeight="1" x14ac:dyDescent="0.55000000000000004">
      <c r="A98" s="17">
        <v>15</v>
      </c>
      <c r="B98" s="22" t="s">
        <v>34</v>
      </c>
      <c r="C98" s="25" t="str">
        <f t="shared" si="3"/>
        <v>日</v>
      </c>
      <c r="D98" s="85"/>
      <c r="E98" s="86"/>
      <c r="F98" s="205"/>
      <c r="G98" s="178"/>
      <c r="H98" s="18" t="s">
        <v>31</v>
      </c>
      <c r="I98" s="178"/>
      <c r="J98" s="178"/>
      <c r="K98" s="22" t="s">
        <v>32</v>
      </c>
      <c r="L98" s="89" t="str">
        <f t="shared" si="4"/>
        <v/>
      </c>
      <c r="M98" s="90"/>
      <c r="N98" s="22" t="s">
        <v>33</v>
      </c>
      <c r="O98" s="85"/>
      <c r="P98" s="86"/>
      <c r="Q98" s="85"/>
      <c r="R98" s="86"/>
      <c r="S98" s="85"/>
      <c r="T98" s="86"/>
      <c r="U98" s="85"/>
      <c r="V98" s="86"/>
      <c r="W98" s="120"/>
      <c r="X98" s="121"/>
      <c r="Y98" s="121"/>
      <c r="Z98" s="121"/>
      <c r="AA98" s="121"/>
      <c r="AB98" s="121"/>
      <c r="AC98" s="122"/>
      <c r="AI98" s="12"/>
      <c r="AJ98" s="12"/>
      <c r="AK98" s="12"/>
      <c r="AL98" s="12"/>
      <c r="AM98" s="12"/>
      <c r="AN98" s="12"/>
      <c r="AO98" s="12"/>
      <c r="AP98" s="12"/>
      <c r="AQ98" s="12"/>
      <c r="AR98" s="12"/>
      <c r="AS98" s="12"/>
      <c r="AT98" s="12"/>
    </row>
    <row r="99" spans="1:46" s="32" customFormat="1" ht="26.25" customHeight="1" x14ac:dyDescent="0.55000000000000004">
      <c r="A99" s="17">
        <v>16</v>
      </c>
      <c r="B99" s="22" t="s">
        <v>34</v>
      </c>
      <c r="C99" s="25" t="str">
        <f t="shared" si="3"/>
        <v>月</v>
      </c>
      <c r="D99" s="85"/>
      <c r="E99" s="86"/>
      <c r="F99" s="205"/>
      <c r="G99" s="178"/>
      <c r="H99" s="18" t="s">
        <v>31</v>
      </c>
      <c r="I99" s="178"/>
      <c r="J99" s="178"/>
      <c r="K99" s="22" t="s">
        <v>32</v>
      </c>
      <c r="L99" s="89" t="str">
        <f t="shared" si="4"/>
        <v/>
      </c>
      <c r="M99" s="90"/>
      <c r="N99" s="22" t="s">
        <v>33</v>
      </c>
      <c r="O99" s="85"/>
      <c r="P99" s="86"/>
      <c r="Q99" s="85"/>
      <c r="R99" s="86"/>
      <c r="S99" s="85"/>
      <c r="T99" s="86"/>
      <c r="U99" s="85"/>
      <c r="V99" s="86"/>
      <c r="W99" s="120"/>
      <c r="X99" s="121"/>
      <c r="Y99" s="121"/>
      <c r="Z99" s="121"/>
      <c r="AA99" s="121"/>
      <c r="AB99" s="121"/>
      <c r="AC99" s="122"/>
      <c r="AI99" s="12"/>
      <c r="AJ99" s="12"/>
      <c r="AK99" s="12"/>
      <c r="AL99" s="12"/>
      <c r="AM99" s="12"/>
      <c r="AN99" s="12"/>
      <c r="AO99" s="12"/>
      <c r="AP99" s="12"/>
      <c r="AQ99" s="12"/>
      <c r="AR99" s="12"/>
      <c r="AS99" s="12"/>
      <c r="AT99" s="12"/>
    </row>
    <row r="100" spans="1:46" s="32" customFormat="1" ht="26.25" customHeight="1" x14ac:dyDescent="0.55000000000000004">
      <c r="A100" s="17">
        <v>17</v>
      </c>
      <c r="B100" s="22" t="s">
        <v>34</v>
      </c>
      <c r="C100" s="25" t="str">
        <f t="shared" si="3"/>
        <v>火</v>
      </c>
      <c r="D100" s="85"/>
      <c r="E100" s="86"/>
      <c r="F100" s="205"/>
      <c r="G100" s="178"/>
      <c r="H100" s="18" t="s">
        <v>31</v>
      </c>
      <c r="I100" s="178"/>
      <c r="J100" s="178"/>
      <c r="K100" s="22" t="s">
        <v>32</v>
      </c>
      <c r="L100" s="89" t="str">
        <f t="shared" si="4"/>
        <v/>
      </c>
      <c r="M100" s="90"/>
      <c r="N100" s="22" t="s">
        <v>33</v>
      </c>
      <c r="O100" s="85"/>
      <c r="P100" s="86"/>
      <c r="Q100" s="85"/>
      <c r="R100" s="86"/>
      <c r="S100" s="85"/>
      <c r="T100" s="86"/>
      <c r="U100" s="85"/>
      <c r="V100" s="86"/>
      <c r="W100" s="120"/>
      <c r="X100" s="121"/>
      <c r="Y100" s="121"/>
      <c r="Z100" s="121"/>
      <c r="AA100" s="121"/>
      <c r="AB100" s="121"/>
      <c r="AC100" s="122"/>
      <c r="AI100" s="12"/>
      <c r="AJ100" s="12"/>
      <c r="AK100" s="12"/>
      <c r="AL100" s="12"/>
      <c r="AM100" s="12"/>
      <c r="AN100" s="12"/>
      <c r="AO100" s="12"/>
      <c r="AP100" s="12"/>
      <c r="AQ100" s="12"/>
      <c r="AR100" s="12"/>
      <c r="AS100" s="12"/>
      <c r="AT100" s="12"/>
    </row>
    <row r="101" spans="1:46" s="32" customFormat="1" ht="26.25" customHeight="1" x14ac:dyDescent="0.55000000000000004">
      <c r="A101" s="17">
        <v>18</v>
      </c>
      <c r="B101" s="22" t="s">
        <v>34</v>
      </c>
      <c r="C101" s="25" t="str">
        <f t="shared" si="3"/>
        <v>水</v>
      </c>
      <c r="D101" s="85"/>
      <c r="E101" s="86"/>
      <c r="F101" s="205"/>
      <c r="G101" s="178"/>
      <c r="H101" s="18" t="s">
        <v>31</v>
      </c>
      <c r="I101" s="178"/>
      <c r="J101" s="178"/>
      <c r="K101" s="22" t="s">
        <v>32</v>
      </c>
      <c r="L101" s="89" t="str">
        <f t="shared" si="4"/>
        <v/>
      </c>
      <c r="M101" s="90"/>
      <c r="N101" s="22" t="s">
        <v>33</v>
      </c>
      <c r="O101" s="85"/>
      <c r="P101" s="86"/>
      <c r="Q101" s="85"/>
      <c r="R101" s="86"/>
      <c r="S101" s="85"/>
      <c r="T101" s="86"/>
      <c r="U101" s="85"/>
      <c r="V101" s="86"/>
      <c r="W101" s="120"/>
      <c r="X101" s="121"/>
      <c r="Y101" s="121"/>
      <c r="Z101" s="121"/>
      <c r="AA101" s="121"/>
      <c r="AB101" s="121"/>
      <c r="AC101" s="122"/>
      <c r="AI101" s="12"/>
      <c r="AJ101" s="12"/>
      <c r="AK101" s="12"/>
      <c r="AL101" s="12"/>
      <c r="AM101" s="12"/>
      <c r="AN101" s="12"/>
      <c r="AO101" s="12"/>
      <c r="AP101" s="12"/>
      <c r="AQ101" s="12"/>
      <c r="AR101" s="12"/>
      <c r="AS101" s="12"/>
      <c r="AT101" s="12"/>
    </row>
    <row r="102" spans="1:46" s="32" customFormat="1" ht="26.25" customHeight="1" x14ac:dyDescent="0.55000000000000004">
      <c r="A102" s="17">
        <v>19</v>
      </c>
      <c r="B102" s="22" t="s">
        <v>34</v>
      </c>
      <c r="C102" s="25" t="str">
        <f t="shared" si="3"/>
        <v>木</v>
      </c>
      <c r="D102" s="85"/>
      <c r="E102" s="86"/>
      <c r="F102" s="205"/>
      <c r="G102" s="178"/>
      <c r="H102" s="18" t="s">
        <v>31</v>
      </c>
      <c r="I102" s="178"/>
      <c r="J102" s="178"/>
      <c r="K102" s="22" t="s">
        <v>32</v>
      </c>
      <c r="L102" s="89" t="str">
        <f t="shared" si="4"/>
        <v/>
      </c>
      <c r="M102" s="90"/>
      <c r="N102" s="22" t="s">
        <v>33</v>
      </c>
      <c r="O102" s="85"/>
      <c r="P102" s="86"/>
      <c r="Q102" s="85"/>
      <c r="R102" s="86"/>
      <c r="S102" s="85"/>
      <c r="T102" s="86"/>
      <c r="U102" s="85"/>
      <c r="V102" s="86"/>
      <c r="W102" s="120"/>
      <c r="X102" s="121"/>
      <c r="Y102" s="121"/>
      <c r="Z102" s="121"/>
      <c r="AA102" s="121"/>
      <c r="AB102" s="121"/>
      <c r="AC102" s="122"/>
      <c r="AI102" s="12"/>
      <c r="AJ102" s="12"/>
      <c r="AK102" s="12"/>
      <c r="AL102" s="12"/>
      <c r="AM102" s="12"/>
      <c r="AN102" s="12"/>
      <c r="AO102" s="12"/>
      <c r="AP102" s="12"/>
      <c r="AQ102" s="12"/>
      <c r="AR102" s="12"/>
      <c r="AS102" s="12"/>
      <c r="AT102" s="12"/>
    </row>
    <row r="103" spans="1:46" s="32" customFormat="1" ht="26.25" customHeight="1" x14ac:dyDescent="0.55000000000000004">
      <c r="A103" s="17">
        <v>20</v>
      </c>
      <c r="B103" s="22" t="s">
        <v>34</v>
      </c>
      <c r="C103" s="25" t="str">
        <f t="shared" si="3"/>
        <v>金</v>
      </c>
      <c r="D103" s="85"/>
      <c r="E103" s="86"/>
      <c r="F103" s="205"/>
      <c r="G103" s="178"/>
      <c r="H103" s="18" t="s">
        <v>31</v>
      </c>
      <c r="I103" s="178"/>
      <c r="J103" s="178"/>
      <c r="K103" s="22" t="s">
        <v>32</v>
      </c>
      <c r="L103" s="89" t="str">
        <f t="shared" si="4"/>
        <v/>
      </c>
      <c r="M103" s="90"/>
      <c r="N103" s="22" t="s">
        <v>33</v>
      </c>
      <c r="O103" s="85"/>
      <c r="P103" s="86"/>
      <c r="Q103" s="85"/>
      <c r="R103" s="86"/>
      <c r="S103" s="85"/>
      <c r="T103" s="86"/>
      <c r="U103" s="85"/>
      <c r="V103" s="86"/>
      <c r="W103" s="120"/>
      <c r="X103" s="121"/>
      <c r="Y103" s="121"/>
      <c r="Z103" s="121"/>
      <c r="AA103" s="121"/>
      <c r="AB103" s="121"/>
      <c r="AC103" s="122"/>
      <c r="AI103" s="12"/>
      <c r="AJ103" s="12"/>
      <c r="AK103" s="12"/>
      <c r="AL103" s="12"/>
      <c r="AM103" s="12"/>
      <c r="AN103" s="12"/>
      <c r="AO103" s="12"/>
      <c r="AP103" s="12"/>
      <c r="AQ103" s="12"/>
      <c r="AR103" s="12"/>
      <c r="AS103" s="12"/>
      <c r="AT103" s="12"/>
    </row>
    <row r="104" spans="1:46" s="32" customFormat="1" ht="26.25" customHeight="1" x14ac:dyDescent="0.55000000000000004">
      <c r="A104" s="17">
        <v>21</v>
      </c>
      <c r="B104" s="22" t="s">
        <v>34</v>
      </c>
      <c r="C104" s="25" t="str">
        <f t="shared" si="3"/>
        <v>土</v>
      </c>
      <c r="D104" s="85"/>
      <c r="E104" s="86"/>
      <c r="F104" s="205"/>
      <c r="G104" s="178"/>
      <c r="H104" s="18" t="s">
        <v>31</v>
      </c>
      <c r="I104" s="178"/>
      <c r="J104" s="178"/>
      <c r="K104" s="22" t="s">
        <v>32</v>
      </c>
      <c r="L104" s="89" t="str">
        <f t="shared" si="4"/>
        <v/>
      </c>
      <c r="M104" s="90"/>
      <c r="N104" s="22" t="s">
        <v>33</v>
      </c>
      <c r="O104" s="85"/>
      <c r="P104" s="86"/>
      <c r="Q104" s="85"/>
      <c r="R104" s="86"/>
      <c r="S104" s="85"/>
      <c r="T104" s="86"/>
      <c r="U104" s="85"/>
      <c r="V104" s="86"/>
      <c r="W104" s="120"/>
      <c r="X104" s="121"/>
      <c r="Y104" s="121"/>
      <c r="Z104" s="121"/>
      <c r="AA104" s="121"/>
      <c r="AB104" s="121"/>
      <c r="AC104" s="122"/>
      <c r="AI104" s="12"/>
      <c r="AJ104" s="12"/>
      <c r="AK104" s="12"/>
      <c r="AL104" s="12"/>
      <c r="AM104" s="12"/>
      <c r="AN104" s="12"/>
      <c r="AO104" s="12"/>
      <c r="AP104" s="12"/>
      <c r="AQ104" s="12"/>
      <c r="AR104" s="12"/>
      <c r="AS104" s="12"/>
      <c r="AT104" s="12"/>
    </row>
    <row r="105" spans="1:46" s="32" customFormat="1" ht="26.25" customHeight="1" x14ac:dyDescent="0.55000000000000004">
      <c r="A105" s="17">
        <v>22</v>
      </c>
      <c r="B105" s="22" t="s">
        <v>34</v>
      </c>
      <c r="C105" s="25" t="str">
        <f t="shared" si="3"/>
        <v>日</v>
      </c>
      <c r="D105" s="85"/>
      <c r="E105" s="86"/>
      <c r="F105" s="205"/>
      <c r="G105" s="178"/>
      <c r="H105" s="18" t="s">
        <v>31</v>
      </c>
      <c r="I105" s="178"/>
      <c r="J105" s="178"/>
      <c r="K105" s="22" t="s">
        <v>32</v>
      </c>
      <c r="L105" s="89" t="str">
        <f t="shared" si="4"/>
        <v/>
      </c>
      <c r="M105" s="90"/>
      <c r="N105" s="22" t="s">
        <v>33</v>
      </c>
      <c r="O105" s="85"/>
      <c r="P105" s="86"/>
      <c r="Q105" s="85"/>
      <c r="R105" s="86"/>
      <c r="S105" s="85"/>
      <c r="T105" s="86"/>
      <c r="U105" s="85"/>
      <c r="V105" s="86"/>
      <c r="W105" s="120"/>
      <c r="X105" s="121"/>
      <c r="Y105" s="121"/>
      <c r="Z105" s="121"/>
      <c r="AA105" s="121"/>
      <c r="AB105" s="121"/>
      <c r="AC105" s="122"/>
      <c r="AI105" s="12"/>
      <c r="AJ105" s="12"/>
      <c r="AK105" s="12"/>
      <c r="AL105" s="12"/>
      <c r="AM105" s="12"/>
      <c r="AN105" s="12"/>
      <c r="AO105" s="12"/>
      <c r="AP105" s="12"/>
      <c r="AQ105" s="12"/>
      <c r="AR105" s="12"/>
      <c r="AS105" s="12"/>
      <c r="AT105" s="12"/>
    </row>
    <row r="106" spans="1:46" s="32" customFormat="1" ht="26.25" customHeight="1" x14ac:dyDescent="0.55000000000000004">
      <c r="A106" s="17">
        <v>23</v>
      </c>
      <c r="B106" s="22" t="s">
        <v>34</v>
      </c>
      <c r="C106" s="25" t="str">
        <f t="shared" si="3"/>
        <v>月</v>
      </c>
      <c r="D106" s="85"/>
      <c r="E106" s="86"/>
      <c r="F106" s="205"/>
      <c r="G106" s="178"/>
      <c r="H106" s="18" t="s">
        <v>31</v>
      </c>
      <c r="I106" s="178"/>
      <c r="J106" s="178"/>
      <c r="K106" s="22" t="s">
        <v>32</v>
      </c>
      <c r="L106" s="89" t="str">
        <f t="shared" si="4"/>
        <v/>
      </c>
      <c r="M106" s="90"/>
      <c r="N106" s="22" t="s">
        <v>33</v>
      </c>
      <c r="O106" s="85"/>
      <c r="P106" s="86"/>
      <c r="Q106" s="85"/>
      <c r="R106" s="86"/>
      <c r="S106" s="85"/>
      <c r="T106" s="86"/>
      <c r="U106" s="85"/>
      <c r="V106" s="86"/>
      <c r="W106" s="120"/>
      <c r="X106" s="121"/>
      <c r="Y106" s="121"/>
      <c r="Z106" s="121"/>
      <c r="AA106" s="121"/>
      <c r="AB106" s="121"/>
      <c r="AC106" s="122"/>
      <c r="AI106" s="12"/>
      <c r="AJ106" s="12"/>
      <c r="AK106" s="12"/>
      <c r="AL106" s="12"/>
      <c r="AM106" s="12"/>
      <c r="AN106" s="12"/>
      <c r="AO106" s="12"/>
      <c r="AP106" s="12"/>
      <c r="AQ106" s="12"/>
      <c r="AR106" s="12"/>
      <c r="AS106" s="12"/>
      <c r="AT106" s="12"/>
    </row>
    <row r="107" spans="1:46" s="32" customFormat="1" ht="26.25" customHeight="1" x14ac:dyDescent="0.55000000000000004">
      <c r="A107" s="17">
        <v>24</v>
      </c>
      <c r="B107" s="22" t="s">
        <v>34</v>
      </c>
      <c r="C107" s="25" t="str">
        <f t="shared" si="3"/>
        <v>火</v>
      </c>
      <c r="D107" s="85"/>
      <c r="E107" s="86"/>
      <c r="F107" s="205"/>
      <c r="G107" s="178"/>
      <c r="H107" s="18" t="s">
        <v>31</v>
      </c>
      <c r="I107" s="178"/>
      <c r="J107" s="178"/>
      <c r="K107" s="22" t="s">
        <v>32</v>
      </c>
      <c r="L107" s="89" t="str">
        <f t="shared" si="4"/>
        <v/>
      </c>
      <c r="M107" s="90"/>
      <c r="N107" s="22" t="s">
        <v>33</v>
      </c>
      <c r="O107" s="85"/>
      <c r="P107" s="86"/>
      <c r="Q107" s="85"/>
      <c r="R107" s="86"/>
      <c r="S107" s="85"/>
      <c r="T107" s="86"/>
      <c r="U107" s="85"/>
      <c r="V107" s="86"/>
      <c r="W107" s="120"/>
      <c r="X107" s="121"/>
      <c r="Y107" s="121"/>
      <c r="Z107" s="121"/>
      <c r="AA107" s="121"/>
      <c r="AB107" s="121"/>
      <c r="AC107" s="122"/>
      <c r="AI107" s="12"/>
      <c r="AJ107" s="12"/>
      <c r="AK107" s="12"/>
      <c r="AL107" s="12"/>
      <c r="AM107" s="12"/>
      <c r="AN107" s="12"/>
      <c r="AO107" s="12"/>
      <c r="AP107" s="12"/>
      <c r="AQ107" s="12"/>
      <c r="AR107" s="12"/>
      <c r="AS107" s="12"/>
      <c r="AT107" s="12"/>
    </row>
    <row r="108" spans="1:46" s="32" customFormat="1" ht="26.25" customHeight="1" x14ac:dyDescent="0.55000000000000004">
      <c r="A108" s="17">
        <v>25</v>
      </c>
      <c r="B108" s="22" t="s">
        <v>34</v>
      </c>
      <c r="C108" s="25" t="str">
        <f t="shared" si="3"/>
        <v>水</v>
      </c>
      <c r="D108" s="85"/>
      <c r="E108" s="86"/>
      <c r="F108" s="205"/>
      <c r="G108" s="178"/>
      <c r="H108" s="18" t="s">
        <v>31</v>
      </c>
      <c r="I108" s="178"/>
      <c r="J108" s="178"/>
      <c r="K108" s="22" t="s">
        <v>32</v>
      </c>
      <c r="L108" s="89" t="str">
        <f t="shared" si="4"/>
        <v/>
      </c>
      <c r="M108" s="90"/>
      <c r="N108" s="22" t="s">
        <v>33</v>
      </c>
      <c r="O108" s="85"/>
      <c r="P108" s="86"/>
      <c r="Q108" s="85"/>
      <c r="R108" s="86"/>
      <c r="S108" s="85"/>
      <c r="T108" s="86"/>
      <c r="U108" s="85"/>
      <c r="V108" s="86"/>
      <c r="W108" s="120"/>
      <c r="X108" s="121"/>
      <c r="Y108" s="121"/>
      <c r="Z108" s="121"/>
      <c r="AA108" s="121"/>
      <c r="AB108" s="121"/>
      <c r="AC108" s="122"/>
      <c r="AI108" s="12"/>
      <c r="AJ108" s="12"/>
      <c r="AK108" s="12"/>
      <c r="AL108" s="12"/>
      <c r="AM108" s="12"/>
      <c r="AN108" s="12"/>
      <c r="AO108" s="12"/>
      <c r="AP108" s="12"/>
      <c r="AQ108" s="12"/>
      <c r="AR108" s="12"/>
      <c r="AS108" s="12"/>
      <c r="AT108" s="12"/>
    </row>
    <row r="109" spans="1:46" s="32" customFormat="1" ht="26.25" customHeight="1" x14ac:dyDescent="0.55000000000000004">
      <c r="A109" s="17">
        <v>26</v>
      </c>
      <c r="B109" s="22" t="s">
        <v>34</v>
      </c>
      <c r="C109" s="25" t="str">
        <f t="shared" si="3"/>
        <v>木</v>
      </c>
      <c r="D109" s="85"/>
      <c r="E109" s="86"/>
      <c r="F109" s="205"/>
      <c r="G109" s="178"/>
      <c r="H109" s="18" t="s">
        <v>31</v>
      </c>
      <c r="I109" s="178"/>
      <c r="J109" s="178"/>
      <c r="K109" s="22" t="s">
        <v>32</v>
      </c>
      <c r="L109" s="89" t="str">
        <f t="shared" si="4"/>
        <v/>
      </c>
      <c r="M109" s="90"/>
      <c r="N109" s="22" t="s">
        <v>33</v>
      </c>
      <c r="O109" s="85"/>
      <c r="P109" s="86"/>
      <c r="Q109" s="85"/>
      <c r="R109" s="86"/>
      <c r="S109" s="85"/>
      <c r="T109" s="86"/>
      <c r="U109" s="85"/>
      <c r="V109" s="86"/>
      <c r="W109" s="120"/>
      <c r="X109" s="121"/>
      <c r="Y109" s="121"/>
      <c r="Z109" s="121"/>
      <c r="AA109" s="121"/>
      <c r="AB109" s="121"/>
      <c r="AC109" s="122"/>
      <c r="AI109" s="12"/>
      <c r="AJ109" s="12"/>
      <c r="AK109" s="12"/>
      <c r="AL109" s="12"/>
      <c r="AM109" s="12"/>
      <c r="AN109" s="12"/>
      <c r="AO109" s="12"/>
      <c r="AP109" s="12"/>
      <c r="AQ109" s="12"/>
      <c r="AR109" s="12"/>
      <c r="AS109" s="12"/>
      <c r="AT109" s="12"/>
    </row>
    <row r="110" spans="1:46" s="32" customFormat="1" ht="26.25" customHeight="1" x14ac:dyDescent="0.55000000000000004">
      <c r="A110" s="17">
        <v>27</v>
      </c>
      <c r="B110" s="22" t="s">
        <v>34</v>
      </c>
      <c r="C110" s="25" t="str">
        <f t="shared" si="3"/>
        <v>金</v>
      </c>
      <c r="D110" s="85"/>
      <c r="E110" s="86"/>
      <c r="F110" s="205"/>
      <c r="G110" s="178"/>
      <c r="H110" s="18" t="s">
        <v>31</v>
      </c>
      <c r="I110" s="178"/>
      <c r="J110" s="178"/>
      <c r="K110" s="22" t="s">
        <v>32</v>
      </c>
      <c r="L110" s="89" t="str">
        <f t="shared" si="4"/>
        <v/>
      </c>
      <c r="M110" s="90"/>
      <c r="N110" s="22" t="s">
        <v>33</v>
      </c>
      <c r="O110" s="85"/>
      <c r="P110" s="86"/>
      <c r="Q110" s="85"/>
      <c r="R110" s="86"/>
      <c r="S110" s="85"/>
      <c r="T110" s="86"/>
      <c r="U110" s="85"/>
      <c r="V110" s="86"/>
      <c r="W110" s="120"/>
      <c r="X110" s="121"/>
      <c r="Y110" s="121"/>
      <c r="Z110" s="121"/>
      <c r="AA110" s="121"/>
      <c r="AB110" s="121"/>
      <c r="AC110" s="122"/>
      <c r="AI110" s="12"/>
      <c r="AJ110" s="12"/>
      <c r="AK110" s="12"/>
      <c r="AL110" s="12"/>
      <c r="AM110" s="12"/>
      <c r="AN110" s="12"/>
      <c r="AO110" s="12"/>
      <c r="AP110" s="12"/>
      <c r="AQ110" s="12"/>
      <c r="AR110" s="12"/>
      <c r="AS110" s="12"/>
      <c r="AT110" s="12"/>
    </row>
    <row r="111" spans="1:46" s="32" customFormat="1" ht="26.25" customHeight="1" x14ac:dyDescent="0.55000000000000004">
      <c r="A111" s="17">
        <v>28</v>
      </c>
      <c r="B111" s="22" t="s">
        <v>34</v>
      </c>
      <c r="C111" s="25" t="str">
        <f t="shared" si="3"/>
        <v>土</v>
      </c>
      <c r="D111" s="85"/>
      <c r="E111" s="86"/>
      <c r="F111" s="205"/>
      <c r="G111" s="178"/>
      <c r="H111" s="18" t="s">
        <v>31</v>
      </c>
      <c r="I111" s="178"/>
      <c r="J111" s="178"/>
      <c r="K111" s="22" t="s">
        <v>32</v>
      </c>
      <c r="L111" s="89" t="str">
        <f t="shared" si="4"/>
        <v/>
      </c>
      <c r="M111" s="90"/>
      <c r="N111" s="22" t="s">
        <v>33</v>
      </c>
      <c r="O111" s="85"/>
      <c r="P111" s="86"/>
      <c r="Q111" s="85"/>
      <c r="R111" s="86"/>
      <c r="S111" s="85"/>
      <c r="T111" s="86"/>
      <c r="U111" s="85"/>
      <c r="V111" s="86"/>
      <c r="W111" s="120"/>
      <c r="X111" s="121"/>
      <c r="Y111" s="121"/>
      <c r="Z111" s="121"/>
      <c r="AA111" s="121"/>
      <c r="AB111" s="121"/>
      <c r="AC111" s="122"/>
      <c r="AI111" s="12"/>
      <c r="AJ111" s="12"/>
      <c r="AK111" s="12"/>
      <c r="AL111" s="12"/>
      <c r="AM111" s="12"/>
      <c r="AN111" s="12"/>
      <c r="AO111" s="12"/>
      <c r="AP111" s="12"/>
      <c r="AQ111" s="12"/>
      <c r="AR111" s="12"/>
      <c r="AS111" s="12"/>
      <c r="AT111" s="12"/>
    </row>
    <row r="112" spans="1:46" s="32" customFormat="1" ht="26.25" customHeight="1" x14ac:dyDescent="0.55000000000000004">
      <c r="A112" s="17">
        <v>29</v>
      </c>
      <c r="B112" s="22" t="s">
        <v>34</v>
      </c>
      <c r="C112" s="25" t="str">
        <f t="shared" si="3"/>
        <v>日</v>
      </c>
      <c r="D112" s="85"/>
      <c r="E112" s="86"/>
      <c r="F112" s="205"/>
      <c r="G112" s="178"/>
      <c r="H112" s="18" t="s">
        <v>31</v>
      </c>
      <c r="I112" s="178"/>
      <c r="J112" s="178"/>
      <c r="K112" s="22" t="s">
        <v>32</v>
      </c>
      <c r="L112" s="89" t="str">
        <f t="shared" si="4"/>
        <v/>
      </c>
      <c r="M112" s="90"/>
      <c r="N112" s="22" t="s">
        <v>33</v>
      </c>
      <c r="O112" s="85"/>
      <c r="P112" s="86"/>
      <c r="Q112" s="85"/>
      <c r="R112" s="86"/>
      <c r="S112" s="85"/>
      <c r="T112" s="86"/>
      <c r="U112" s="85"/>
      <c r="V112" s="86"/>
      <c r="W112" s="120"/>
      <c r="X112" s="121"/>
      <c r="Y112" s="121"/>
      <c r="Z112" s="121"/>
      <c r="AA112" s="121"/>
      <c r="AB112" s="121"/>
      <c r="AC112" s="122"/>
      <c r="AI112" s="12"/>
      <c r="AJ112" s="12"/>
      <c r="AK112" s="12"/>
      <c r="AL112" s="12"/>
      <c r="AM112" s="12"/>
      <c r="AN112" s="12"/>
      <c r="AO112" s="12"/>
      <c r="AP112" s="12"/>
      <c r="AQ112" s="12"/>
      <c r="AR112" s="12"/>
      <c r="AS112" s="12"/>
      <c r="AT112" s="12"/>
    </row>
    <row r="113" spans="1:46" s="32" customFormat="1" ht="26.25" customHeight="1" x14ac:dyDescent="0.55000000000000004">
      <c r="A113" s="17">
        <v>30</v>
      </c>
      <c r="B113" s="22" t="s">
        <v>34</v>
      </c>
      <c r="C113" s="25" t="str">
        <f t="shared" si="3"/>
        <v>月</v>
      </c>
      <c r="D113" s="85"/>
      <c r="E113" s="86"/>
      <c r="F113" s="205"/>
      <c r="G113" s="178"/>
      <c r="H113" s="18" t="s">
        <v>31</v>
      </c>
      <c r="I113" s="178"/>
      <c r="J113" s="178"/>
      <c r="K113" s="22" t="s">
        <v>32</v>
      </c>
      <c r="L113" s="89" t="str">
        <f t="shared" si="4"/>
        <v/>
      </c>
      <c r="M113" s="90"/>
      <c r="N113" s="22" t="s">
        <v>33</v>
      </c>
      <c r="O113" s="85"/>
      <c r="P113" s="86"/>
      <c r="Q113" s="85"/>
      <c r="R113" s="86"/>
      <c r="S113" s="85"/>
      <c r="T113" s="86"/>
      <c r="U113" s="85"/>
      <c r="V113" s="86"/>
      <c r="W113" s="120"/>
      <c r="X113" s="121"/>
      <c r="Y113" s="121"/>
      <c r="Z113" s="121"/>
      <c r="AA113" s="121"/>
      <c r="AB113" s="121"/>
      <c r="AC113" s="122"/>
      <c r="AI113" s="12"/>
      <c r="AJ113" s="12"/>
      <c r="AK113" s="12"/>
      <c r="AL113" s="12"/>
      <c r="AM113" s="12"/>
      <c r="AN113" s="12"/>
      <c r="AO113" s="12"/>
      <c r="AP113" s="12"/>
      <c r="AQ113" s="12"/>
      <c r="AR113" s="12"/>
      <c r="AS113" s="12"/>
      <c r="AT113" s="12"/>
    </row>
    <row r="114" spans="1:46" s="32" customFormat="1" ht="26.25" customHeight="1" x14ac:dyDescent="0.55000000000000004">
      <c r="A114" s="19"/>
      <c r="B114" s="23"/>
      <c r="C114" s="26"/>
      <c r="D114" s="218"/>
      <c r="E114" s="219"/>
      <c r="F114" s="226"/>
      <c r="G114" s="227"/>
      <c r="H114" s="20" t="s">
        <v>31</v>
      </c>
      <c r="I114" s="227"/>
      <c r="J114" s="227"/>
      <c r="K114" s="23" t="s">
        <v>32</v>
      </c>
      <c r="L114" s="89" t="str">
        <f t="shared" ref="L114" si="5">IF(OR(F114="",I114=""),"",MIN(MAX(ROUNDDOWN((I114-F114)*24*2,0)/2,0),$E$81))</f>
        <v/>
      </c>
      <c r="M114" s="90"/>
      <c r="N114" s="23" t="s">
        <v>33</v>
      </c>
      <c r="O114" s="218"/>
      <c r="P114" s="219"/>
      <c r="Q114" s="218"/>
      <c r="R114" s="219"/>
      <c r="S114" s="218"/>
      <c r="T114" s="219"/>
      <c r="U114" s="218"/>
      <c r="V114" s="219"/>
      <c r="W114" s="208"/>
      <c r="X114" s="209"/>
      <c r="Y114" s="209"/>
      <c r="Z114" s="209"/>
      <c r="AA114" s="209"/>
      <c r="AB114" s="209"/>
      <c r="AC114" s="210"/>
      <c r="AI114" s="12"/>
      <c r="AJ114" s="12"/>
      <c r="AK114" s="12"/>
      <c r="AL114" s="12"/>
      <c r="AM114" s="12"/>
      <c r="AN114" s="12"/>
      <c r="AO114" s="12"/>
      <c r="AP114" s="12"/>
      <c r="AQ114" s="12"/>
      <c r="AR114" s="12"/>
      <c r="AS114" s="12"/>
      <c r="AT114" s="12"/>
    </row>
    <row r="115" spans="1:46" s="32" customFormat="1" ht="26.25" customHeight="1" x14ac:dyDescent="0.55000000000000004">
      <c r="A115" s="126" t="s">
        <v>35</v>
      </c>
      <c r="B115" s="127"/>
      <c r="C115" s="127"/>
      <c r="D115" s="27">
        <f>COUNTIF(L84:M114,"&gt;0")</f>
        <v>0</v>
      </c>
      <c r="E115" s="224" t="s">
        <v>36</v>
      </c>
      <c r="F115" s="224"/>
      <c r="G115" s="224"/>
      <c r="H115" s="224"/>
      <c r="I115" s="27">
        <f>COUNTIF(D84:E114,"○")</f>
        <v>0</v>
      </c>
      <c r="J115" s="28" t="s">
        <v>16</v>
      </c>
      <c r="K115" s="126" t="s">
        <v>101</v>
      </c>
      <c r="L115" s="127"/>
      <c r="M115" s="127"/>
      <c r="N115" s="27" t="s">
        <v>99</v>
      </c>
      <c r="O115" s="27">
        <f>COUNTIF(Q84:R114,"○")</f>
        <v>0</v>
      </c>
      <c r="P115" s="27" t="s">
        <v>38</v>
      </c>
      <c r="Q115" s="225" t="s">
        <v>100</v>
      </c>
      <c r="R115" s="225"/>
      <c r="S115" s="27">
        <f>COUNTIF(S84:T114,"○")</f>
        <v>0</v>
      </c>
      <c r="T115" s="27" t="s">
        <v>38</v>
      </c>
      <c r="U115" s="27"/>
      <c r="V115" s="27"/>
      <c r="W115" s="28"/>
      <c r="X115" s="212" t="s">
        <v>37</v>
      </c>
      <c r="Y115" s="213"/>
      <c r="Z115" s="213"/>
      <c r="AA115" s="44"/>
      <c r="AB115" s="44"/>
      <c r="AC115" s="216" t="str">
        <f>IF(W82="３．要支援家庭のこども加算","●","×")</f>
        <v>×</v>
      </c>
      <c r="AI115" s="12"/>
      <c r="AJ115" s="12"/>
      <c r="AK115" s="12"/>
      <c r="AL115" s="12"/>
      <c r="AM115" s="12"/>
      <c r="AN115" s="12"/>
      <c r="AO115" s="12"/>
      <c r="AP115" s="12"/>
      <c r="AQ115" s="12"/>
      <c r="AR115" s="12"/>
      <c r="AS115" s="12"/>
      <c r="AT115" s="12"/>
    </row>
    <row r="116" spans="1:46" s="32" customFormat="1" ht="26.25" customHeight="1" x14ac:dyDescent="0.55000000000000004">
      <c r="A116" s="126" t="s">
        <v>91</v>
      </c>
      <c r="B116" s="127"/>
      <c r="C116" s="27">
        <f>COUNTIF(O84:P114,"○")</f>
        <v>0</v>
      </c>
      <c r="D116" s="105" t="s">
        <v>38</v>
      </c>
      <c r="E116" s="105"/>
      <c r="F116" s="103" t="s">
        <v>107</v>
      </c>
      <c r="G116" s="104"/>
      <c r="H116" s="104"/>
      <c r="I116" s="27">
        <f>COUNTIF(U84:V114,"○")</f>
        <v>0</v>
      </c>
      <c r="J116" s="28" t="s">
        <v>38</v>
      </c>
      <c r="K116" s="211" t="s">
        <v>60</v>
      </c>
      <c r="L116" s="113"/>
      <c r="M116" s="113"/>
      <c r="N116" s="42">
        <f>IF(SUM(L84:M114)&gt;E81, E81, SUM(L84:M114))</f>
        <v>0</v>
      </c>
      <c r="O116" s="111" t="s">
        <v>58</v>
      </c>
      <c r="P116" s="111"/>
      <c r="Q116" s="111"/>
      <c r="R116" s="111"/>
      <c r="S116" s="42">
        <f>SUMIFS(L84:M114,D84:E114,"○")</f>
        <v>0</v>
      </c>
      <c r="T116" s="42" t="s">
        <v>59</v>
      </c>
      <c r="U116" s="115"/>
      <c r="V116" s="115"/>
      <c r="W116" s="45"/>
      <c r="X116" s="214"/>
      <c r="Y116" s="215"/>
      <c r="Z116" s="215"/>
      <c r="AA116" s="49"/>
      <c r="AB116" s="49"/>
      <c r="AC116" s="217"/>
      <c r="AI116" s="12"/>
      <c r="AJ116" s="12"/>
      <c r="AK116" s="12"/>
      <c r="AL116" s="12"/>
      <c r="AM116" s="12"/>
      <c r="AN116" s="12"/>
      <c r="AO116" s="12"/>
      <c r="AP116" s="12"/>
      <c r="AQ116" s="12"/>
      <c r="AR116" s="12"/>
      <c r="AS116" s="12"/>
      <c r="AT116" s="12"/>
    </row>
    <row r="117" spans="1:46" s="32" customFormat="1" ht="26.25" customHeight="1" x14ac:dyDescent="0.55000000000000004">
      <c r="A117" s="29"/>
      <c r="B117" s="29"/>
      <c r="C117" s="29"/>
      <c r="F117" s="29"/>
      <c r="G117" s="29"/>
      <c r="H117" s="29"/>
      <c r="K117" s="51"/>
      <c r="L117" s="51"/>
      <c r="M117" s="51"/>
      <c r="O117" s="52"/>
      <c r="P117" s="52"/>
      <c r="Q117" s="52"/>
      <c r="R117" s="52"/>
      <c r="U117" s="53"/>
      <c r="V117" s="53"/>
      <c r="X117" s="29"/>
      <c r="Y117" s="29"/>
      <c r="Z117" s="29"/>
      <c r="AA117" s="29"/>
      <c r="AB117" s="29"/>
      <c r="AC117" s="29"/>
      <c r="AI117" s="12"/>
      <c r="AJ117" s="12"/>
      <c r="AK117" s="12"/>
      <c r="AL117" s="12"/>
      <c r="AM117" s="12"/>
      <c r="AN117" s="12"/>
      <c r="AO117" s="12"/>
      <c r="AP117" s="12"/>
      <c r="AQ117" s="12"/>
      <c r="AR117" s="12"/>
      <c r="AS117" s="12"/>
      <c r="AT117" s="12"/>
    </row>
    <row r="118" spans="1:46" ht="26.25" customHeight="1" x14ac:dyDescent="0.55000000000000004">
      <c r="A118" s="100" t="str">
        <f>"（別紙）中野区乳児等通園支援事業　利用状況報告書（"&amp;$N$2&amp;"年"&amp;$P$2&amp;"月分）"</f>
        <v>（別紙）中野区乳児等通園支援事業　利用状況報告書（2026年11月分）</v>
      </c>
      <c r="B118" s="100"/>
      <c r="C118" s="100"/>
      <c r="D118" s="100"/>
      <c r="E118" s="100"/>
      <c r="F118" s="100"/>
      <c r="G118" s="100"/>
      <c r="H118" s="100"/>
      <c r="I118" s="100"/>
      <c r="J118" s="100"/>
      <c r="K118" s="100"/>
      <c r="L118" s="100"/>
      <c r="M118" s="100"/>
      <c r="N118" s="100"/>
      <c r="O118" s="100"/>
      <c r="P118" s="100"/>
      <c r="Q118" s="100"/>
      <c r="R118" s="100"/>
      <c r="S118" s="100"/>
      <c r="T118" s="100"/>
      <c r="U118" s="100"/>
      <c r="V118" s="100"/>
      <c r="W118" s="100"/>
      <c r="X118" s="100"/>
      <c r="Y118" s="100"/>
      <c r="Z118" s="100"/>
      <c r="AA118" s="100"/>
      <c r="AB118" s="100"/>
      <c r="AC118" s="100"/>
    </row>
    <row r="119" spans="1:46" ht="26.25" customHeight="1" x14ac:dyDescent="0.55000000000000004">
      <c r="A119" s="101" t="s">
        <v>23</v>
      </c>
      <c r="B119" s="101"/>
      <c r="C119" s="101"/>
      <c r="D119" s="110"/>
      <c r="E119" s="110"/>
      <c r="F119" s="110"/>
      <c r="G119" s="110"/>
      <c r="H119" s="110"/>
      <c r="I119" s="110"/>
      <c r="J119" s="114" t="s">
        <v>43</v>
      </c>
      <c r="K119" s="114"/>
      <c r="L119" s="114"/>
      <c r="O119" s="29" t="s">
        <v>0</v>
      </c>
      <c r="P119" s="13"/>
      <c r="Q119" s="29" t="s">
        <v>3</v>
      </c>
      <c r="S119" s="29" t="s">
        <v>4</v>
      </c>
      <c r="T119" s="29" t="s">
        <v>19</v>
      </c>
      <c r="U119" s="32" t="s">
        <v>40</v>
      </c>
      <c r="V119" s="32"/>
      <c r="W119" s="110"/>
      <c r="X119" s="110"/>
      <c r="Y119" s="110"/>
      <c r="Z119" s="110"/>
      <c r="AA119" s="110"/>
      <c r="AB119" s="110"/>
      <c r="AC119" s="32" t="s">
        <v>19</v>
      </c>
    </row>
    <row r="120" spans="1:46" ht="26.25" customHeight="1" x14ac:dyDescent="0.55000000000000004">
      <c r="A120" s="101" t="s">
        <v>24</v>
      </c>
      <c r="B120" s="101"/>
      <c r="C120" s="101"/>
      <c r="D120" s="32" t="s">
        <v>87</v>
      </c>
      <c r="E120" s="32" cm="1">
        <f t="array" ref="E120">_xlfn.IFS(W119="０歳児クラス相当",$L$12,W119="１歳児クラス相当",$L$13,W119="２歳児クラス相当（３歳未満）",$L$14,W119="２歳児クラス相当（３歳誕生月）",$L$14,W119="",0)</f>
        <v>0</v>
      </c>
      <c r="F120" s="114" t="s">
        <v>11</v>
      </c>
      <c r="G120" s="114"/>
      <c r="H120" s="29"/>
      <c r="I120" s="32"/>
      <c r="J120" s="114"/>
      <c r="K120" s="114"/>
      <c r="L120" s="32"/>
      <c r="M120" s="114"/>
      <c r="N120" s="114"/>
      <c r="O120" s="32"/>
      <c r="P120" s="157" t="s">
        <v>62</v>
      </c>
      <c r="Q120" s="157"/>
      <c r="R120" s="157"/>
      <c r="S120" s="110"/>
      <c r="T120" s="110"/>
      <c r="U120" s="110"/>
      <c r="V120" s="157" t="s">
        <v>65</v>
      </c>
      <c r="W120" s="157"/>
      <c r="X120" s="110"/>
      <c r="Y120" s="110"/>
      <c r="Z120" s="110"/>
      <c r="AA120" s="110"/>
      <c r="AB120" s="110"/>
      <c r="AC120" s="32" t="s">
        <v>19</v>
      </c>
    </row>
    <row r="121" spans="1:46" ht="26.25" customHeight="1" x14ac:dyDescent="0.55000000000000004">
      <c r="A121" s="32"/>
      <c r="B121" s="114" t="s">
        <v>66</v>
      </c>
      <c r="C121" s="114"/>
      <c r="D121" s="114"/>
      <c r="E121" s="114" t="s">
        <v>94</v>
      </c>
      <c r="F121" s="114"/>
      <c r="G121" s="114"/>
      <c r="H121" s="114"/>
      <c r="I121" s="29" t="s">
        <v>19</v>
      </c>
      <c r="J121" s="113" t="s">
        <v>93</v>
      </c>
      <c r="K121" s="113"/>
      <c r="L121" s="113"/>
      <c r="M121" s="113"/>
      <c r="N121" s="113"/>
      <c r="O121" s="110"/>
      <c r="P121" s="110"/>
      <c r="Q121" s="110"/>
      <c r="R121" s="110"/>
      <c r="S121" s="110"/>
      <c r="T121" s="32"/>
      <c r="U121" s="111" t="s">
        <v>86</v>
      </c>
      <c r="V121" s="111"/>
      <c r="W121" s="228"/>
      <c r="X121" s="228"/>
      <c r="Y121" s="228"/>
      <c r="Z121" s="228"/>
      <c r="AA121" s="228"/>
      <c r="AB121" s="228"/>
    </row>
    <row r="122" spans="1:46" ht="26.25" customHeight="1" x14ac:dyDescent="0.55000000000000004">
      <c r="A122" s="123" t="s">
        <v>25</v>
      </c>
      <c r="B122" s="123"/>
      <c r="C122" s="14" t="s">
        <v>26</v>
      </c>
      <c r="D122" s="123" t="s">
        <v>90</v>
      </c>
      <c r="E122" s="123"/>
      <c r="F122" s="123" t="s">
        <v>27</v>
      </c>
      <c r="G122" s="123"/>
      <c r="H122" s="123"/>
      <c r="I122" s="123"/>
      <c r="J122" s="123"/>
      <c r="K122" s="123"/>
      <c r="L122" s="177" t="s">
        <v>28</v>
      </c>
      <c r="M122" s="177"/>
      <c r="N122" s="177"/>
      <c r="O122" s="123" t="s">
        <v>29</v>
      </c>
      <c r="P122" s="123"/>
      <c r="Q122" s="116" t="s">
        <v>98</v>
      </c>
      <c r="R122" s="116"/>
      <c r="S122" s="116" t="s">
        <v>45</v>
      </c>
      <c r="T122" s="116"/>
      <c r="U122" s="124" t="s">
        <v>55</v>
      </c>
      <c r="V122" s="125"/>
      <c r="W122" s="126" t="s">
        <v>30</v>
      </c>
      <c r="X122" s="127"/>
      <c r="Y122" s="127"/>
      <c r="Z122" s="127"/>
      <c r="AA122" s="127"/>
      <c r="AB122" s="127"/>
      <c r="AC122" s="128"/>
    </row>
    <row r="123" spans="1:46" ht="26.25" customHeight="1" x14ac:dyDescent="0.55000000000000004">
      <c r="A123" s="15">
        <v>1</v>
      </c>
      <c r="B123" s="21" t="s">
        <v>4</v>
      </c>
      <c r="C123" s="24" t="str">
        <f>TEXT(DATE($N$2,$P$2,A123),"aaa")</f>
        <v>日</v>
      </c>
      <c r="D123" s="106"/>
      <c r="E123" s="107"/>
      <c r="F123" s="108"/>
      <c r="G123" s="109"/>
      <c r="H123" s="16" t="s">
        <v>31</v>
      </c>
      <c r="I123" s="109"/>
      <c r="J123" s="109"/>
      <c r="K123" s="21" t="s">
        <v>32</v>
      </c>
      <c r="L123" s="89" t="str">
        <f>IF(OR(F123="",I123=""),"",MIN(MAX(ROUNDDOWN((I123-F123)*24*2,0)/2,0),$E$120))</f>
        <v/>
      </c>
      <c r="M123" s="90"/>
      <c r="N123" s="43" t="s">
        <v>33</v>
      </c>
      <c r="O123" s="106"/>
      <c r="P123" s="107"/>
      <c r="Q123" s="106"/>
      <c r="R123" s="107"/>
      <c r="S123" s="106"/>
      <c r="T123" s="107"/>
      <c r="U123" s="106"/>
      <c r="V123" s="107"/>
      <c r="W123" s="231"/>
      <c r="X123" s="232"/>
      <c r="Y123" s="232"/>
      <c r="Z123" s="232"/>
      <c r="AA123" s="232"/>
      <c r="AB123" s="232"/>
      <c r="AC123" s="233"/>
    </row>
    <row r="124" spans="1:46" ht="26.25" customHeight="1" x14ac:dyDescent="0.55000000000000004">
      <c r="A124" s="17">
        <v>2</v>
      </c>
      <c r="B124" s="22" t="s">
        <v>4</v>
      </c>
      <c r="C124" s="25" t="str">
        <f>TEXT(DATE($N$2,$P$2,A124),"aaa")</f>
        <v>月</v>
      </c>
      <c r="D124" s="85"/>
      <c r="E124" s="86"/>
      <c r="F124" s="205"/>
      <c r="G124" s="178"/>
      <c r="H124" s="18" t="s">
        <v>31</v>
      </c>
      <c r="I124" s="178"/>
      <c r="J124" s="178"/>
      <c r="K124" s="22" t="s">
        <v>32</v>
      </c>
      <c r="L124" s="89" t="str">
        <f>IF(OR(F124="",I124=""),"",MIN(MAX(ROUNDDOWN((I124-F124)*24*2,0)/2,0),$E$120))</f>
        <v/>
      </c>
      <c r="M124" s="90"/>
      <c r="N124" s="22" t="s">
        <v>33</v>
      </c>
      <c r="O124" s="85"/>
      <c r="P124" s="86"/>
      <c r="Q124" s="85"/>
      <c r="R124" s="86"/>
      <c r="S124" s="85"/>
      <c r="T124" s="86"/>
      <c r="U124" s="85"/>
      <c r="V124" s="86"/>
      <c r="W124" s="120"/>
      <c r="X124" s="121"/>
      <c r="Y124" s="121"/>
      <c r="Z124" s="121"/>
      <c r="AA124" s="121"/>
      <c r="AB124" s="121"/>
      <c r="AC124" s="122"/>
    </row>
    <row r="125" spans="1:46" ht="26.25" customHeight="1" x14ac:dyDescent="0.55000000000000004">
      <c r="A125" s="17">
        <v>3</v>
      </c>
      <c r="B125" s="22" t="s">
        <v>34</v>
      </c>
      <c r="C125" s="25" t="str">
        <f t="shared" ref="C125:C152" si="6">TEXT(DATE($N$2,$P$2,A125),"aaa")</f>
        <v>火</v>
      </c>
      <c r="D125" s="85"/>
      <c r="E125" s="86"/>
      <c r="F125" s="205"/>
      <c r="G125" s="178"/>
      <c r="H125" s="18" t="s">
        <v>31</v>
      </c>
      <c r="I125" s="178"/>
      <c r="J125" s="178"/>
      <c r="K125" s="22" t="s">
        <v>32</v>
      </c>
      <c r="L125" s="89" t="str">
        <f t="shared" ref="L125:L152" si="7">IF(OR(F125="",I125=""),"",MIN(MAX(ROUNDDOWN((I125-F125)*24*2,0)/2,0),$E$120))</f>
        <v/>
      </c>
      <c r="M125" s="90"/>
      <c r="N125" s="22" t="s">
        <v>33</v>
      </c>
      <c r="O125" s="85"/>
      <c r="P125" s="86"/>
      <c r="Q125" s="85"/>
      <c r="R125" s="86"/>
      <c r="S125" s="85"/>
      <c r="T125" s="86"/>
      <c r="U125" s="85"/>
      <c r="V125" s="86"/>
      <c r="W125" s="234"/>
      <c r="X125" s="235"/>
      <c r="Y125" s="235"/>
      <c r="Z125" s="235"/>
      <c r="AA125" s="235"/>
      <c r="AB125" s="235"/>
      <c r="AC125" s="236"/>
    </row>
    <row r="126" spans="1:46" ht="26.25" customHeight="1" x14ac:dyDescent="0.55000000000000004">
      <c r="A126" s="17">
        <v>4</v>
      </c>
      <c r="B126" s="22" t="s">
        <v>34</v>
      </c>
      <c r="C126" s="25" t="str">
        <f t="shared" si="6"/>
        <v>水</v>
      </c>
      <c r="D126" s="85"/>
      <c r="E126" s="86"/>
      <c r="F126" s="205"/>
      <c r="G126" s="178"/>
      <c r="H126" s="18" t="s">
        <v>31</v>
      </c>
      <c r="I126" s="178"/>
      <c r="J126" s="178"/>
      <c r="K126" s="22" t="s">
        <v>32</v>
      </c>
      <c r="L126" s="89" t="str">
        <f t="shared" si="7"/>
        <v/>
      </c>
      <c r="M126" s="90"/>
      <c r="N126" s="22" t="s">
        <v>33</v>
      </c>
      <c r="O126" s="85"/>
      <c r="P126" s="86"/>
      <c r="Q126" s="85"/>
      <c r="R126" s="86"/>
      <c r="S126" s="85"/>
      <c r="T126" s="86"/>
      <c r="U126" s="85"/>
      <c r="V126" s="86"/>
      <c r="W126" s="120"/>
      <c r="X126" s="121"/>
      <c r="Y126" s="121"/>
      <c r="Z126" s="121"/>
      <c r="AA126" s="121"/>
      <c r="AB126" s="121"/>
      <c r="AC126" s="122"/>
    </row>
    <row r="127" spans="1:46" ht="26.25" customHeight="1" x14ac:dyDescent="0.55000000000000004">
      <c r="A127" s="17">
        <v>5</v>
      </c>
      <c r="B127" s="22" t="s">
        <v>34</v>
      </c>
      <c r="C127" s="25" t="str">
        <f t="shared" si="6"/>
        <v>木</v>
      </c>
      <c r="D127" s="85"/>
      <c r="E127" s="86"/>
      <c r="F127" s="205"/>
      <c r="G127" s="178"/>
      <c r="H127" s="18" t="s">
        <v>31</v>
      </c>
      <c r="I127" s="178"/>
      <c r="J127" s="178"/>
      <c r="K127" s="22" t="s">
        <v>32</v>
      </c>
      <c r="L127" s="89" t="str">
        <f t="shared" si="7"/>
        <v/>
      </c>
      <c r="M127" s="90"/>
      <c r="N127" s="22" t="s">
        <v>33</v>
      </c>
      <c r="O127" s="85"/>
      <c r="P127" s="86"/>
      <c r="Q127" s="85"/>
      <c r="R127" s="86"/>
      <c r="S127" s="85"/>
      <c r="T127" s="86"/>
      <c r="U127" s="85"/>
      <c r="V127" s="86"/>
      <c r="W127" s="120"/>
      <c r="X127" s="121"/>
      <c r="Y127" s="121"/>
      <c r="Z127" s="121"/>
      <c r="AA127" s="121"/>
      <c r="AB127" s="121"/>
      <c r="AC127" s="122"/>
    </row>
    <row r="128" spans="1:46" ht="26.25" customHeight="1" x14ac:dyDescent="0.55000000000000004">
      <c r="A128" s="17">
        <v>6</v>
      </c>
      <c r="B128" s="22" t="s">
        <v>34</v>
      </c>
      <c r="C128" s="25" t="str">
        <f t="shared" si="6"/>
        <v>金</v>
      </c>
      <c r="D128" s="85"/>
      <c r="E128" s="86"/>
      <c r="F128" s="205"/>
      <c r="G128" s="178"/>
      <c r="H128" s="18" t="s">
        <v>31</v>
      </c>
      <c r="I128" s="178"/>
      <c r="J128" s="178"/>
      <c r="K128" s="22" t="s">
        <v>32</v>
      </c>
      <c r="L128" s="89" t="str">
        <f t="shared" si="7"/>
        <v/>
      </c>
      <c r="M128" s="90"/>
      <c r="N128" s="22" t="s">
        <v>33</v>
      </c>
      <c r="O128" s="85"/>
      <c r="P128" s="86"/>
      <c r="Q128" s="85"/>
      <c r="R128" s="86"/>
      <c r="S128" s="85"/>
      <c r="T128" s="86"/>
      <c r="U128" s="85"/>
      <c r="V128" s="86"/>
      <c r="W128" s="120"/>
      <c r="X128" s="121"/>
      <c r="Y128" s="121"/>
      <c r="Z128" s="121"/>
      <c r="AA128" s="121"/>
      <c r="AB128" s="121"/>
      <c r="AC128" s="122"/>
    </row>
    <row r="129" spans="1:29" ht="26.25" customHeight="1" x14ac:dyDescent="0.55000000000000004">
      <c r="A129" s="17">
        <v>7</v>
      </c>
      <c r="B129" s="22" t="s">
        <v>34</v>
      </c>
      <c r="C129" s="25" t="str">
        <f t="shared" si="6"/>
        <v>土</v>
      </c>
      <c r="D129" s="85"/>
      <c r="E129" s="86"/>
      <c r="F129" s="205"/>
      <c r="G129" s="178"/>
      <c r="H129" s="18" t="s">
        <v>31</v>
      </c>
      <c r="I129" s="178"/>
      <c r="J129" s="178"/>
      <c r="K129" s="22" t="s">
        <v>32</v>
      </c>
      <c r="L129" s="89" t="str">
        <f t="shared" si="7"/>
        <v/>
      </c>
      <c r="M129" s="90"/>
      <c r="N129" s="22" t="s">
        <v>33</v>
      </c>
      <c r="O129" s="85"/>
      <c r="P129" s="86"/>
      <c r="Q129" s="85"/>
      <c r="R129" s="86"/>
      <c r="S129" s="85"/>
      <c r="T129" s="86"/>
      <c r="U129" s="85"/>
      <c r="V129" s="86"/>
      <c r="W129" s="120"/>
      <c r="X129" s="121"/>
      <c r="Y129" s="121"/>
      <c r="Z129" s="121"/>
      <c r="AA129" s="121"/>
      <c r="AB129" s="121"/>
      <c r="AC129" s="122"/>
    </row>
    <row r="130" spans="1:29" ht="26.25" customHeight="1" x14ac:dyDescent="0.55000000000000004">
      <c r="A130" s="17">
        <v>8</v>
      </c>
      <c r="B130" s="22" t="s">
        <v>34</v>
      </c>
      <c r="C130" s="25" t="str">
        <f t="shared" si="6"/>
        <v>日</v>
      </c>
      <c r="D130" s="85"/>
      <c r="E130" s="86"/>
      <c r="F130" s="205"/>
      <c r="G130" s="178"/>
      <c r="H130" s="18" t="s">
        <v>31</v>
      </c>
      <c r="I130" s="178"/>
      <c r="J130" s="178"/>
      <c r="K130" s="22" t="s">
        <v>32</v>
      </c>
      <c r="L130" s="89" t="str">
        <f t="shared" si="7"/>
        <v/>
      </c>
      <c r="M130" s="90"/>
      <c r="N130" s="22" t="s">
        <v>33</v>
      </c>
      <c r="O130" s="85"/>
      <c r="P130" s="86"/>
      <c r="Q130" s="85"/>
      <c r="R130" s="86"/>
      <c r="S130" s="85"/>
      <c r="T130" s="86"/>
      <c r="U130" s="85"/>
      <c r="V130" s="86"/>
      <c r="W130" s="120"/>
      <c r="X130" s="121"/>
      <c r="Y130" s="121"/>
      <c r="Z130" s="121"/>
      <c r="AA130" s="121"/>
      <c r="AB130" s="121"/>
      <c r="AC130" s="122"/>
    </row>
    <row r="131" spans="1:29" ht="26.25" customHeight="1" x14ac:dyDescent="0.55000000000000004">
      <c r="A131" s="17">
        <v>9</v>
      </c>
      <c r="B131" s="22" t="s">
        <v>34</v>
      </c>
      <c r="C131" s="25" t="str">
        <f t="shared" si="6"/>
        <v>月</v>
      </c>
      <c r="D131" s="85"/>
      <c r="E131" s="86"/>
      <c r="F131" s="205"/>
      <c r="G131" s="178"/>
      <c r="H131" s="18" t="s">
        <v>31</v>
      </c>
      <c r="I131" s="178"/>
      <c r="J131" s="178"/>
      <c r="K131" s="22" t="s">
        <v>32</v>
      </c>
      <c r="L131" s="89" t="str">
        <f t="shared" si="7"/>
        <v/>
      </c>
      <c r="M131" s="90"/>
      <c r="N131" s="22" t="s">
        <v>33</v>
      </c>
      <c r="O131" s="85"/>
      <c r="P131" s="86"/>
      <c r="Q131" s="85"/>
      <c r="R131" s="86"/>
      <c r="S131" s="85"/>
      <c r="T131" s="86"/>
      <c r="U131" s="85"/>
      <c r="V131" s="86"/>
      <c r="W131" s="120"/>
      <c r="X131" s="121"/>
      <c r="Y131" s="121"/>
      <c r="Z131" s="121"/>
      <c r="AA131" s="121"/>
      <c r="AB131" s="121"/>
      <c r="AC131" s="122"/>
    </row>
    <row r="132" spans="1:29" ht="26.25" customHeight="1" x14ac:dyDescent="0.55000000000000004">
      <c r="A132" s="17">
        <v>10</v>
      </c>
      <c r="B132" s="22" t="s">
        <v>34</v>
      </c>
      <c r="C132" s="25" t="str">
        <f t="shared" si="6"/>
        <v>火</v>
      </c>
      <c r="D132" s="85"/>
      <c r="E132" s="86"/>
      <c r="F132" s="205"/>
      <c r="G132" s="178"/>
      <c r="H132" s="18" t="s">
        <v>31</v>
      </c>
      <c r="I132" s="178"/>
      <c r="J132" s="178"/>
      <c r="K132" s="22" t="s">
        <v>32</v>
      </c>
      <c r="L132" s="89" t="str">
        <f t="shared" si="7"/>
        <v/>
      </c>
      <c r="M132" s="90"/>
      <c r="N132" s="22" t="s">
        <v>33</v>
      </c>
      <c r="O132" s="85"/>
      <c r="P132" s="86"/>
      <c r="Q132" s="85"/>
      <c r="R132" s="86"/>
      <c r="S132" s="85"/>
      <c r="T132" s="86"/>
      <c r="U132" s="85"/>
      <c r="V132" s="86"/>
      <c r="W132" s="120"/>
      <c r="X132" s="121"/>
      <c r="Y132" s="121"/>
      <c r="Z132" s="121"/>
      <c r="AA132" s="121"/>
      <c r="AB132" s="121"/>
      <c r="AC132" s="122"/>
    </row>
    <row r="133" spans="1:29" ht="26.25" customHeight="1" x14ac:dyDescent="0.55000000000000004">
      <c r="A133" s="17">
        <v>11</v>
      </c>
      <c r="B133" s="22" t="s">
        <v>34</v>
      </c>
      <c r="C133" s="25" t="str">
        <f t="shared" si="6"/>
        <v>水</v>
      </c>
      <c r="D133" s="85"/>
      <c r="E133" s="86"/>
      <c r="F133" s="205"/>
      <c r="G133" s="178"/>
      <c r="H133" s="18" t="s">
        <v>31</v>
      </c>
      <c r="I133" s="178"/>
      <c r="J133" s="178"/>
      <c r="K133" s="22" t="s">
        <v>32</v>
      </c>
      <c r="L133" s="89" t="str">
        <f t="shared" si="7"/>
        <v/>
      </c>
      <c r="M133" s="90"/>
      <c r="N133" s="22" t="s">
        <v>33</v>
      </c>
      <c r="O133" s="85"/>
      <c r="P133" s="86"/>
      <c r="Q133" s="85"/>
      <c r="R133" s="86"/>
      <c r="S133" s="85"/>
      <c r="T133" s="86"/>
      <c r="U133" s="85"/>
      <c r="V133" s="86"/>
      <c r="W133" s="120"/>
      <c r="X133" s="121"/>
      <c r="Y133" s="121"/>
      <c r="Z133" s="121"/>
      <c r="AA133" s="121"/>
      <c r="AB133" s="121"/>
      <c r="AC133" s="122"/>
    </row>
    <row r="134" spans="1:29" ht="26.25" customHeight="1" x14ac:dyDescent="0.55000000000000004">
      <c r="A134" s="17">
        <v>12</v>
      </c>
      <c r="B134" s="22" t="s">
        <v>34</v>
      </c>
      <c r="C134" s="25" t="str">
        <f t="shared" si="6"/>
        <v>木</v>
      </c>
      <c r="D134" s="85"/>
      <c r="E134" s="86"/>
      <c r="F134" s="205"/>
      <c r="G134" s="178"/>
      <c r="H134" s="18" t="s">
        <v>31</v>
      </c>
      <c r="I134" s="178"/>
      <c r="J134" s="178"/>
      <c r="K134" s="22" t="s">
        <v>32</v>
      </c>
      <c r="L134" s="89" t="str">
        <f t="shared" si="7"/>
        <v/>
      </c>
      <c r="M134" s="90"/>
      <c r="N134" s="22" t="s">
        <v>33</v>
      </c>
      <c r="O134" s="85"/>
      <c r="P134" s="86"/>
      <c r="Q134" s="85"/>
      <c r="R134" s="86"/>
      <c r="S134" s="85"/>
      <c r="T134" s="86"/>
      <c r="U134" s="85"/>
      <c r="V134" s="86"/>
      <c r="W134" s="120"/>
      <c r="X134" s="121"/>
      <c r="Y134" s="121"/>
      <c r="Z134" s="121"/>
      <c r="AA134" s="121"/>
      <c r="AB134" s="121"/>
      <c r="AC134" s="122"/>
    </row>
    <row r="135" spans="1:29" ht="26.25" customHeight="1" x14ac:dyDescent="0.55000000000000004">
      <c r="A135" s="17">
        <v>13</v>
      </c>
      <c r="B135" s="22" t="s">
        <v>34</v>
      </c>
      <c r="C135" s="25" t="str">
        <f t="shared" si="6"/>
        <v>金</v>
      </c>
      <c r="D135" s="85"/>
      <c r="E135" s="86"/>
      <c r="F135" s="205"/>
      <c r="G135" s="178"/>
      <c r="H135" s="18" t="s">
        <v>31</v>
      </c>
      <c r="I135" s="178"/>
      <c r="J135" s="178"/>
      <c r="K135" s="22" t="s">
        <v>32</v>
      </c>
      <c r="L135" s="89" t="str">
        <f t="shared" si="7"/>
        <v/>
      </c>
      <c r="M135" s="90"/>
      <c r="N135" s="22" t="s">
        <v>33</v>
      </c>
      <c r="O135" s="85"/>
      <c r="P135" s="86"/>
      <c r="Q135" s="85"/>
      <c r="R135" s="86"/>
      <c r="S135" s="85"/>
      <c r="T135" s="86"/>
      <c r="U135" s="85"/>
      <c r="V135" s="86"/>
      <c r="W135" s="120"/>
      <c r="X135" s="121"/>
      <c r="Y135" s="121"/>
      <c r="Z135" s="121"/>
      <c r="AA135" s="121"/>
      <c r="AB135" s="121"/>
      <c r="AC135" s="122"/>
    </row>
    <row r="136" spans="1:29" ht="26.25" customHeight="1" x14ac:dyDescent="0.55000000000000004">
      <c r="A136" s="17">
        <v>14</v>
      </c>
      <c r="B136" s="22" t="s">
        <v>34</v>
      </c>
      <c r="C136" s="25" t="str">
        <f t="shared" si="6"/>
        <v>土</v>
      </c>
      <c r="D136" s="85"/>
      <c r="E136" s="86"/>
      <c r="F136" s="205"/>
      <c r="G136" s="178"/>
      <c r="H136" s="18" t="s">
        <v>31</v>
      </c>
      <c r="I136" s="178"/>
      <c r="J136" s="178"/>
      <c r="K136" s="22" t="s">
        <v>32</v>
      </c>
      <c r="L136" s="89" t="str">
        <f t="shared" si="7"/>
        <v/>
      </c>
      <c r="M136" s="90"/>
      <c r="N136" s="22" t="s">
        <v>33</v>
      </c>
      <c r="O136" s="85"/>
      <c r="P136" s="86"/>
      <c r="Q136" s="85"/>
      <c r="R136" s="86"/>
      <c r="S136" s="85"/>
      <c r="T136" s="86"/>
      <c r="U136" s="85"/>
      <c r="V136" s="86"/>
      <c r="W136" s="120"/>
      <c r="X136" s="121"/>
      <c r="Y136" s="121"/>
      <c r="Z136" s="121"/>
      <c r="AA136" s="121"/>
      <c r="AB136" s="121"/>
      <c r="AC136" s="122"/>
    </row>
    <row r="137" spans="1:29" ht="26.25" customHeight="1" x14ac:dyDescent="0.55000000000000004">
      <c r="A137" s="17">
        <v>15</v>
      </c>
      <c r="B137" s="22" t="s">
        <v>34</v>
      </c>
      <c r="C137" s="25" t="str">
        <f t="shared" si="6"/>
        <v>日</v>
      </c>
      <c r="D137" s="85"/>
      <c r="E137" s="86"/>
      <c r="F137" s="205"/>
      <c r="G137" s="178"/>
      <c r="H137" s="18" t="s">
        <v>31</v>
      </c>
      <c r="I137" s="178"/>
      <c r="J137" s="178"/>
      <c r="K137" s="22" t="s">
        <v>32</v>
      </c>
      <c r="L137" s="89" t="str">
        <f t="shared" si="7"/>
        <v/>
      </c>
      <c r="M137" s="90"/>
      <c r="N137" s="22" t="s">
        <v>33</v>
      </c>
      <c r="O137" s="85"/>
      <c r="P137" s="86"/>
      <c r="Q137" s="85"/>
      <c r="R137" s="86"/>
      <c r="S137" s="85"/>
      <c r="T137" s="86"/>
      <c r="U137" s="85"/>
      <c r="V137" s="86"/>
      <c r="W137" s="120"/>
      <c r="X137" s="121"/>
      <c r="Y137" s="121"/>
      <c r="Z137" s="121"/>
      <c r="AA137" s="121"/>
      <c r="AB137" s="121"/>
      <c r="AC137" s="122"/>
    </row>
    <row r="138" spans="1:29" ht="26.25" customHeight="1" x14ac:dyDescent="0.55000000000000004">
      <c r="A138" s="17">
        <v>16</v>
      </c>
      <c r="B138" s="22" t="s">
        <v>34</v>
      </c>
      <c r="C138" s="25" t="str">
        <f t="shared" si="6"/>
        <v>月</v>
      </c>
      <c r="D138" s="85"/>
      <c r="E138" s="86"/>
      <c r="F138" s="205"/>
      <c r="G138" s="178"/>
      <c r="H138" s="18" t="s">
        <v>31</v>
      </c>
      <c r="I138" s="178"/>
      <c r="J138" s="178"/>
      <c r="K138" s="22" t="s">
        <v>32</v>
      </c>
      <c r="L138" s="89" t="str">
        <f t="shared" si="7"/>
        <v/>
      </c>
      <c r="M138" s="90"/>
      <c r="N138" s="22" t="s">
        <v>33</v>
      </c>
      <c r="O138" s="85"/>
      <c r="P138" s="86"/>
      <c r="Q138" s="85"/>
      <c r="R138" s="86"/>
      <c r="S138" s="85"/>
      <c r="T138" s="86"/>
      <c r="U138" s="85"/>
      <c r="V138" s="86"/>
      <c r="W138" s="120"/>
      <c r="X138" s="121"/>
      <c r="Y138" s="121"/>
      <c r="Z138" s="121"/>
      <c r="AA138" s="121"/>
      <c r="AB138" s="121"/>
      <c r="AC138" s="122"/>
    </row>
    <row r="139" spans="1:29" ht="26.25" customHeight="1" x14ac:dyDescent="0.55000000000000004">
      <c r="A139" s="17">
        <v>17</v>
      </c>
      <c r="B139" s="22" t="s">
        <v>34</v>
      </c>
      <c r="C139" s="25" t="str">
        <f t="shared" si="6"/>
        <v>火</v>
      </c>
      <c r="D139" s="85"/>
      <c r="E139" s="86"/>
      <c r="F139" s="205"/>
      <c r="G139" s="178"/>
      <c r="H139" s="18" t="s">
        <v>31</v>
      </c>
      <c r="I139" s="178"/>
      <c r="J139" s="178"/>
      <c r="K139" s="22" t="s">
        <v>32</v>
      </c>
      <c r="L139" s="89" t="str">
        <f t="shared" si="7"/>
        <v/>
      </c>
      <c r="M139" s="90"/>
      <c r="N139" s="22" t="s">
        <v>33</v>
      </c>
      <c r="O139" s="85"/>
      <c r="P139" s="86"/>
      <c r="Q139" s="85"/>
      <c r="R139" s="86"/>
      <c r="S139" s="85"/>
      <c r="T139" s="86"/>
      <c r="U139" s="85"/>
      <c r="V139" s="86"/>
      <c r="W139" s="120"/>
      <c r="X139" s="121"/>
      <c r="Y139" s="121"/>
      <c r="Z139" s="121"/>
      <c r="AA139" s="121"/>
      <c r="AB139" s="121"/>
      <c r="AC139" s="122"/>
    </row>
    <row r="140" spans="1:29" ht="26.25" customHeight="1" x14ac:dyDescent="0.55000000000000004">
      <c r="A140" s="17">
        <v>18</v>
      </c>
      <c r="B140" s="22" t="s">
        <v>34</v>
      </c>
      <c r="C140" s="25" t="str">
        <f t="shared" si="6"/>
        <v>水</v>
      </c>
      <c r="D140" s="85"/>
      <c r="E140" s="86"/>
      <c r="F140" s="205"/>
      <c r="G140" s="178"/>
      <c r="H140" s="18" t="s">
        <v>31</v>
      </c>
      <c r="I140" s="178"/>
      <c r="J140" s="178"/>
      <c r="K140" s="22" t="s">
        <v>32</v>
      </c>
      <c r="L140" s="89" t="str">
        <f t="shared" si="7"/>
        <v/>
      </c>
      <c r="M140" s="90"/>
      <c r="N140" s="22" t="s">
        <v>33</v>
      </c>
      <c r="O140" s="85"/>
      <c r="P140" s="86"/>
      <c r="Q140" s="85"/>
      <c r="R140" s="86"/>
      <c r="S140" s="85"/>
      <c r="T140" s="86"/>
      <c r="U140" s="85"/>
      <c r="V140" s="86"/>
      <c r="W140" s="120"/>
      <c r="X140" s="121"/>
      <c r="Y140" s="121"/>
      <c r="Z140" s="121"/>
      <c r="AA140" s="121"/>
      <c r="AB140" s="121"/>
      <c r="AC140" s="122"/>
    </row>
    <row r="141" spans="1:29" ht="26.25" customHeight="1" x14ac:dyDescent="0.55000000000000004">
      <c r="A141" s="17">
        <v>19</v>
      </c>
      <c r="B141" s="22" t="s">
        <v>34</v>
      </c>
      <c r="C141" s="25" t="str">
        <f t="shared" si="6"/>
        <v>木</v>
      </c>
      <c r="D141" s="85"/>
      <c r="E141" s="86"/>
      <c r="F141" s="205"/>
      <c r="G141" s="178"/>
      <c r="H141" s="18" t="s">
        <v>31</v>
      </c>
      <c r="I141" s="178"/>
      <c r="J141" s="178"/>
      <c r="K141" s="22" t="s">
        <v>32</v>
      </c>
      <c r="L141" s="89" t="str">
        <f t="shared" si="7"/>
        <v/>
      </c>
      <c r="M141" s="90"/>
      <c r="N141" s="22" t="s">
        <v>33</v>
      </c>
      <c r="O141" s="85"/>
      <c r="P141" s="86"/>
      <c r="Q141" s="85"/>
      <c r="R141" s="86"/>
      <c r="S141" s="85"/>
      <c r="T141" s="86"/>
      <c r="U141" s="85"/>
      <c r="V141" s="86"/>
      <c r="W141" s="120"/>
      <c r="X141" s="121"/>
      <c r="Y141" s="121"/>
      <c r="Z141" s="121"/>
      <c r="AA141" s="121"/>
      <c r="AB141" s="121"/>
      <c r="AC141" s="122"/>
    </row>
    <row r="142" spans="1:29" ht="26.25" customHeight="1" x14ac:dyDescent="0.55000000000000004">
      <c r="A142" s="17">
        <v>20</v>
      </c>
      <c r="B142" s="22" t="s">
        <v>34</v>
      </c>
      <c r="C142" s="25" t="str">
        <f t="shared" si="6"/>
        <v>金</v>
      </c>
      <c r="D142" s="85"/>
      <c r="E142" s="86"/>
      <c r="F142" s="205"/>
      <c r="G142" s="178"/>
      <c r="H142" s="18" t="s">
        <v>31</v>
      </c>
      <c r="I142" s="178"/>
      <c r="J142" s="178"/>
      <c r="K142" s="22" t="s">
        <v>32</v>
      </c>
      <c r="L142" s="89" t="str">
        <f t="shared" si="7"/>
        <v/>
      </c>
      <c r="M142" s="90"/>
      <c r="N142" s="22" t="s">
        <v>33</v>
      </c>
      <c r="O142" s="85"/>
      <c r="P142" s="86"/>
      <c r="Q142" s="85"/>
      <c r="R142" s="86"/>
      <c r="S142" s="85"/>
      <c r="T142" s="86"/>
      <c r="U142" s="85"/>
      <c r="V142" s="86"/>
      <c r="W142" s="120"/>
      <c r="X142" s="121"/>
      <c r="Y142" s="121"/>
      <c r="Z142" s="121"/>
      <c r="AA142" s="121"/>
      <c r="AB142" s="121"/>
      <c r="AC142" s="122"/>
    </row>
    <row r="143" spans="1:29" ht="26.25" customHeight="1" x14ac:dyDescent="0.55000000000000004">
      <c r="A143" s="17">
        <v>21</v>
      </c>
      <c r="B143" s="22" t="s">
        <v>34</v>
      </c>
      <c r="C143" s="25" t="str">
        <f t="shared" si="6"/>
        <v>土</v>
      </c>
      <c r="D143" s="85"/>
      <c r="E143" s="86"/>
      <c r="F143" s="205"/>
      <c r="G143" s="178"/>
      <c r="H143" s="18" t="s">
        <v>31</v>
      </c>
      <c r="I143" s="178"/>
      <c r="J143" s="178"/>
      <c r="K143" s="22" t="s">
        <v>32</v>
      </c>
      <c r="L143" s="89" t="str">
        <f t="shared" si="7"/>
        <v/>
      </c>
      <c r="M143" s="90"/>
      <c r="N143" s="22" t="s">
        <v>33</v>
      </c>
      <c r="O143" s="85"/>
      <c r="P143" s="86"/>
      <c r="Q143" s="85"/>
      <c r="R143" s="86"/>
      <c r="S143" s="85"/>
      <c r="T143" s="86"/>
      <c r="U143" s="85"/>
      <c r="V143" s="86"/>
      <c r="W143" s="120"/>
      <c r="X143" s="121"/>
      <c r="Y143" s="121"/>
      <c r="Z143" s="121"/>
      <c r="AA143" s="121"/>
      <c r="AB143" s="121"/>
      <c r="AC143" s="122"/>
    </row>
    <row r="144" spans="1:29" ht="26.25" customHeight="1" x14ac:dyDescent="0.55000000000000004">
      <c r="A144" s="17">
        <v>22</v>
      </c>
      <c r="B144" s="22" t="s">
        <v>34</v>
      </c>
      <c r="C144" s="25" t="str">
        <f t="shared" si="6"/>
        <v>日</v>
      </c>
      <c r="D144" s="85"/>
      <c r="E144" s="86"/>
      <c r="F144" s="205"/>
      <c r="G144" s="178"/>
      <c r="H144" s="18" t="s">
        <v>31</v>
      </c>
      <c r="I144" s="178"/>
      <c r="J144" s="178"/>
      <c r="K144" s="22" t="s">
        <v>32</v>
      </c>
      <c r="L144" s="89" t="str">
        <f t="shared" si="7"/>
        <v/>
      </c>
      <c r="M144" s="90"/>
      <c r="N144" s="22" t="s">
        <v>33</v>
      </c>
      <c r="O144" s="85"/>
      <c r="P144" s="86"/>
      <c r="Q144" s="85"/>
      <c r="R144" s="86"/>
      <c r="S144" s="85"/>
      <c r="T144" s="86"/>
      <c r="U144" s="85"/>
      <c r="V144" s="86"/>
      <c r="W144" s="120"/>
      <c r="X144" s="121"/>
      <c r="Y144" s="121"/>
      <c r="Z144" s="121"/>
      <c r="AA144" s="121"/>
      <c r="AB144" s="121"/>
      <c r="AC144" s="122"/>
    </row>
    <row r="145" spans="1:29" ht="26.25" customHeight="1" x14ac:dyDescent="0.55000000000000004">
      <c r="A145" s="17">
        <v>23</v>
      </c>
      <c r="B145" s="22" t="s">
        <v>34</v>
      </c>
      <c r="C145" s="25" t="str">
        <f t="shared" si="6"/>
        <v>月</v>
      </c>
      <c r="D145" s="85"/>
      <c r="E145" s="86"/>
      <c r="F145" s="205"/>
      <c r="G145" s="178"/>
      <c r="H145" s="18" t="s">
        <v>31</v>
      </c>
      <c r="I145" s="178"/>
      <c r="J145" s="178"/>
      <c r="K145" s="22" t="s">
        <v>32</v>
      </c>
      <c r="L145" s="89" t="str">
        <f t="shared" si="7"/>
        <v/>
      </c>
      <c r="M145" s="90"/>
      <c r="N145" s="22" t="s">
        <v>33</v>
      </c>
      <c r="O145" s="85"/>
      <c r="P145" s="86"/>
      <c r="Q145" s="85"/>
      <c r="R145" s="86"/>
      <c r="S145" s="85"/>
      <c r="T145" s="86"/>
      <c r="U145" s="85"/>
      <c r="V145" s="86"/>
      <c r="W145" s="120"/>
      <c r="X145" s="121"/>
      <c r="Y145" s="121"/>
      <c r="Z145" s="121"/>
      <c r="AA145" s="121"/>
      <c r="AB145" s="121"/>
      <c r="AC145" s="122"/>
    </row>
    <row r="146" spans="1:29" ht="26.25" customHeight="1" x14ac:dyDescent="0.55000000000000004">
      <c r="A146" s="17">
        <v>24</v>
      </c>
      <c r="B146" s="22" t="s">
        <v>34</v>
      </c>
      <c r="C146" s="25" t="str">
        <f t="shared" si="6"/>
        <v>火</v>
      </c>
      <c r="D146" s="85"/>
      <c r="E146" s="86"/>
      <c r="F146" s="205"/>
      <c r="G146" s="178"/>
      <c r="H146" s="18" t="s">
        <v>31</v>
      </c>
      <c r="I146" s="178"/>
      <c r="J146" s="178"/>
      <c r="K146" s="22" t="s">
        <v>32</v>
      </c>
      <c r="L146" s="89" t="str">
        <f t="shared" si="7"/>
        <v/>
      </c>
      <c r="M146" s="90"/>
      <c r="N146" s="22" t="s">
        <v>33</v>
      </c>
      <c r="O146" s="85"/>
      <c r="P146" s="86"/>
      <c r="Q146" s="85"/>
      <c r="R146" s="86"/>
      <c r="S146" s="85"/>
      <c r="T146" s="86"/>
      <c r="U146" s="85"/>
      <c r="V146" s="86"/>
      <c r="W146" s="120"/>
      <c r="X146" s="121"/>
      <c r="Y146" s="121"/>
      <c r="Z146" s="121"/>
      <c r="AA146" s="121"/>
      <c r="AB146" s="121"/>
      <c r="AC146" s="122"/>
    </row>
    <row r="147" spans="1:29" ht="26.25" customHeight="1" x14ac:dyDescent="0.55000000000000004">
      <c r="A147" s="17">
        <v>25</v>
      </c>
      <c r="B147" s="22" t="s">
        <v>34</v>
      </c>
      <c r="C147" s="25" t="str">
        <f t="shared" si="6"/>
        <v>水</v>
      </c>
      <c r="D147" s="85"/>
      <c r="E147" s="86"/>
      <c r="F147" s="205"/>
      <c r="G147" s="178"/>
      <c r="H147" s="18" t="s">
        <v>31</v>
      </c>
      <c r="I147" s="178"/>
      <c r="J147" s="178"/>
      <c r="K147" s="22" t="s">
        <v>32</v>
      </c>
      <c r="L147" s="89" t="str">
        <f t="shared" si="7"/>
        <v/>
      </c>
      <c r="M147" s="90"/>
      <c r="N147" s="22" t="s">
        <v>33</v>
      </c>
      <c r="O147" s="85"/>
      <c r="P147" s="86"/>
      <c r="Q147" s="85"/>
      <c r="R147" s="86"/>
      <c r="S147" s="85"/>
      <c r="T147" s="86"/>
      <c r="U147" s="85"/>
      <c r="V147" s="86"/>
      <c r="W147" s="120"/>
      <c r="X147" s="121"/>
      <c r="Y147" s="121"/>
      <c r="Z147" s="121"/>
      <c r="AA147" s="121"/>
      <c r="AB147" s="121"/>
      <c r="AC147" s="122"/>
    </row>
    <row r="148" spans="1:29" ht="26.25" customHeight="1" x14ac:dyDescent="0.55000000000000004">
      <c r="A148" s="17">
        <v>26</v>
      </c>
      <c r="B148" s="22" t="s">
        <v>34</v>
      </c>
      <c r="C148" s="25" t="str">
        <f t="shared" si="6"/>
        <v>木</v>
      </c>
      <c r="D148" s="85"/>
      <c r="E148" s="86"/>
      <c r="F148" s="205"/>
      <c r="G148" s="178"/>
      <c r="H148" s="18" t="s">
        <v>31</v>
      </c>
      <c r="I148" s="178"/>
      <c r="J148" s="178"/>
      <c r="K148" s="22" t="s">
        <v>32</v>
      </c>
      <c r="L148" s="89" t="str">
        <f t="shared" si="7"/>
        <v/>
      </c>
      <c r="M148" s="90"/>
      <c r="N148" s="22" t="s">
        <v>33</v>
      </c>
      <c r="O148" s="85"/>
      <c r="P148" s="86"/>
      <c r="Q148" s="85"/>
      <c r="R148" s="86"/>
      <c r="S148" s="85"/>
      <c r="T148" s="86"/>
      <c r="U148" s="85"/>
      <c r="V148" s="86"/>
      <c r="W148" s="120"/>
      <c r="X148" s="121"/>
      <c r="Y148" s="121"/>
      <c r="Z148" s="121"/>
      <c r="AA148" s="121"/>
      <c r="AB148" s="121"/>
      <c r="AC148" s="122"/>
    </row>
    <row r="149" spans="1:29" ht="26.25" customHeight="1" x14ac:dyDescent="0.55000000000000004">
      <c r="A149" s="17">
        <v>27</v>
      </c>
      <c r="B149" s="22" t="s">
        <v>34</v>
      </c>
      <c r="C149" s="25" t="str">
        <f t="shared" si="6"/>
        <v>金</v>
      </c>
      <c r="D149" s="85"/>
      <c r="E149" s="86"/>
      <c r="F149" s="205"/>
      <c r="G149" s="178"/>
      <c r="H149" s="18" t="s">
        <v>31</v>
      </c>
      <c r="I149" s="178"/>
      <c r="J149" s="178"/>
      <c r="K149" s="22" t="s">
        <v>32</v>
      </c>
      <c r="L149" s="89" t="str">
        <f t="shared" si="7"/>
        <v/>
      </c>
      <c r="M149" s="90"/>
      <c r="N149" s="22" t="s">
        <v>33</v>
      </c>
      <c r="O149" s="85"/>
      <c r="P149" s="86"/>
      <c r="Q149" s="85"/>
      <c r="R149" s="86"/>
      <c r="S149" s="85"/>
      <c r="T149" s="86"/>
      <c r="U149" s="85"/>
      <c r="V149" s="86"/>
      <c r="W149" s="120"/>
      <c r="X149" s="121"/>
      <c r="Y149" s="121"/>
      <c r="Z149" s="121"/>
      <c r="AA149" s="121"/>
      <c r="AB149" s="121"/>
      <c r="AC149" s="122"/>
    </row>
    <row r="150" spans="1:29" ht="26.25" customHeight="1" x14ac:dyDescent="0.55000000000000004">
      <c r="A150" s="17">
        <v>28</v>
      </c>
      <c r="B150" s="22" t="s">
        <v>34</v>
      </c>
      <c r="C150" s="25" t="str">
        <f t="shared" si="6"/>
        <v>土</v>
      </c>
      <c r="D150" s="85"/>
      <c r="E150" s="86"/>
      <c r="F150" s="205"/>
      <c r="G150" s="178"/>
      <c r="H150" s="18" t="s">
        <v>31</v>
      </c>
      <c r="I150" s="178"/>
      <c r="J150" s="178"/>
      <c r="K150" s="22" t="s">
        <v>32</v>
      </c>
      <c r="L150" s="89" t="str">
        <f t="shared" si="7"/>
        <v/>
      </c>
      <c r="M150" s="90"/>
      <c r="N150" s="22" t="s">
        <v>33</v>
      </c>
      <c r="O150" s="85"/>
      <c r="P150" s="86"/>
      <c r="Q150" s="85"/>
      <c r="R150" s="86"/>
      <c r="S150" s="85"/>
      <c r="T150" s="86"/>
      <c r="U150" s="85"/>
      <c r="V150" s="86"/>
      <c r="W150" s="120"/>
      <c r="X150" s="121"/>
      <c r="Y150" s="121"/>
      <c r="Z150" s="121"/>
      <c r="AA150" s="121"/>
      <c r="AB150" s="121"/>
      <c r="AC150" s="122"/>
    </row>
    <row r="151" spans="1:29" ht="26.25" customHeight="1" x14ac:dyDescent="0.55000000000000004">
      <c r="A151" s="17">
        <v>29</v>
      </c>
      <c r="B151" s="22" t="s">
        <v>34</v>
      </c>
      <c r="C151" s="25" t="str">
        <f t="shared" si="6"/>
        <v>日</v>
      </c>
      <c r="D151" s="85"/>
      <c r="E151" s="86"/>
      <c r="F151" s="205"/>
      <c r="G151" s="178"/>
      <c r="H151" s="18" t="s">
        <v>31</v>
      </c>
      <c r="I151" s="178"/>
      <c r="J151" s="178"/>
      <c r="K151" s="22" t="s">
        <v>32</v>
      </c>
      <c r="L151" s="89" t="str">
        <f t="shared" si="7"/>
        <v/>
      </c>
      <c r="M151" s="90"/>
      <c r="N151" s="22" t="s">
        <v>33</v>
      </c>
      <c r="O151" s="85"/>
      <c r="P151" s="86"/>
      <c r="Q151" s="85"/>
      <c r="R151" s="86"/>
      <c r="S151" s="85"/>
      <c r="T151" s="86"/>
      <c r="U151" s="85"/>
      <c r="V151" s="86"/>
      <c r="W151" s="120"/>
      <c r="X151" s="121"/>
      <c r="Y151" s="121"/>
      <c r="Z151" s="121"/>
      <c r="AA151" s="121"/>
      <c r="AB151" s="121"/>
      <c r="AC151" s="122"/>
    </row>
    <row r="152" spans="1:29" ht="26.25" customHeight="1" x14ac:dyDescent="0.55000000000000004">
      <c r="A152" s="17">
        <v>30</v>
      </c>
      <c r="B152" s="22" t="s">
        <v>34</v>
      </c>
      <c r="C152" s="25" t="str">
        <f t="shared" si="6"/>
        <v>月</v>
      </c>
      <c r="D152" s="85"/>
      <c r="E152" s="86"/>
      <c r="F152" s="205"/>
      <c r="G152" s="178"/>
      <c r="H152" s="18" t="s">
        <v>31</v>
      </c>
      <c r="I152" s="178"/>
      <c r="J152" s="178"/>
      <c r="K152" s="22" t="s">
        <v>32</v>
      </c>
      <c r="L152" s="89" t="str">
        <f t="shared" si="7"/>
        <v/>
      </c>
      <c r="M152" s="90"/>
      <c r="N152" s="22" t="s">
        <v>33</v>
      </c>
      <c r="O152" s="85"/>
      <c r="P152" s="86"/>
      <c r="Q152" s="85"/>
      <c r="R152" s="86"/>
      <c r="S152" s="85"/>
      <c r="T152" s="86"/>
      <c r="U152" s="85"/>
      <c r="V152" s="86"/>
      <c r="W152" s="120"/>
      <c r="X152" s="121"/>
      <c r="Y152" s="121"/>
      <c r="Z152" s="121"/>
      <c r="AA152" s="121"/>
      <c r="AB152" s="121"/>
      <c r="AC152" s="122"/>
    </row>
    <row r="153" spans="1:29" ht="26.25" customHeight="1" x14ac:dyDescent="0.55000000000000004">
      <c r="A153" s="19"/>
      <c r="B153" s="23"/>
      <c r="C153" s="26"/>
      <c r="D153" s="218"/>
      <c r="E153" s="219"/>
      <c r="F153" s="226"/>
      <c r="G153" s="227"/>
      <c r="H153" s="20" t="s">
        <v>31</v>
      </c>
      <c r="I153" s="227"/>
      <c r="J153" s="227"/>
      <c r="K153" s="23" t="s">
        <v>32</v>
      </c>
      <c r="L153" s="89" t="str">
        <f t="shared" ref="L153" si="8">IF(OR(F153="",I153=""),"",MIN(MAX(ROUNDDOWN((I153-F153)*24*2,0)/2,0),$E$120))</f>
        <v/>
      </c>
      <c r="M153" s="90"/>
      <c r="N153" s="23" t="s">
        <v>33</v>
      </c>
      <c r="O153" s="218"/>
      <c r="P153" s="219"/>
      <c r="Q153" s="218"/>
      <c r="R153" s="219"/>
      <c r="S153" s="218"/>
      <c r="T153" s="219"/>
      <c r="U153" s="218"/>
      <c r="V153" s="219"/>
      <c r="W153" s="208"/>
      <c r="X153" s="209"/>
      <c r="Y153" s="209"/>
      <c r="Z153" s="209"/>
      <c r="AA153" s="209"/>
      <c r="AB153" s="209"/>
      <c r="AC153" s="210"/>
    </row>
    <row r="154" spans="1:29" ht="26.25" customHeight="1" x14ac:dyDescent="0.55000000000000004">
      <c r="A154" s="126" t="s">
        <v>35</v>
      </c>
      <c r="B154" s="127"/>
      <c r="C154" s="127"/>
      <c r="D154" s="27">
        <f>COUNTIF(L123:M153,"&gt;0")</f>
        <v>0</v>
      </c>
      <c r="E154" s="224" t="s">
        <v>36</v>
      </c>
      <c r="F154" s="224"/>
      <c r="G154" s="224"/>
      <c r="H154" s="224"/>
      <c r="I154" s="27">
        <f>COUNTIF(D123:E153,"○")</f>
        <v>0</v>
      </c>
      <c r="J154" s="28" t="s">
        <v>16</v>
      </c>
      <c r="K154" s="126" t="s">
        <v>101</v>
      </c>
      <c r="L154" s="127"/>
      <c r="M154" s="127"/>
      <c r="N154" s="27" t="s">
        <v>99</v>
      </c>
      <c r="O154" s="27">
        <f>COUNTIF(Q123:R153,"○")</f>
        <v>0</v>
      </c>
      <c r="P154" s="27" t="s">
        <v>38</v>
      </c>
      <c r="Q154" s="225" t="s">
        <v>100</v>
      </c>
      <c r="R154" s="225"/>
      <c r="S154" s="27">
        <f>COUNTIF(S123:T153,"○")</f>
        <v>0</v>
      </c>
      <c r="T154" s="27" t="s">
        <v>38</v>
      </c>
      <c r="U154" s="27"/>
      <c r="V154" s="27"/>
      <c r="W154" s="28"/>
      <c r="X154" s="212" t="s">
        <v>37</v>
      </c>
      <c r="Y154" s="213"/>
      <c r="Z154" s="213"/>
      <c r="AA154" s="44"/>
      <c r="AB154" s="44"/>
      <c r="AC154" s="216" t="str">
        <f>IF(W121="３．要支援家庭のこども加算","●","×")</f>
        <v>×</v>
      </c>
    </row>
    <row r="155" spans="1:29" ht="26.25" customHeight="1" x14ac:dyDescent="0.55000000000000004">
      <c r="A155" s="126" t="s">
        <v>91</v>
      </c>
      <c r="B155" s="127"/>
      <c r="C155" s="27">
        <f>COUNTIF(O123:P153,"○")</f>
        <v>0</v>
      </c>
      <c r="D155" s="105" t="s">
        <v>38</v>
      </c>
      <c r="E155" s="105"/>
      <c r="F155" s="103" t="s">
        <v>107</v>
      </c>
      <c r="G155" s="104"/>
      <c r="H155" s="104"/>
      <c r="I155" s="27">
        <f>COUNTIF(U123:V153,"○")</f>
        <v>0</v>
      </c>
      <c r="J155" s="28" t="s">
        <v>38</v>
      </c>
      <c r="K155" s="211" t="s">
        <v>60</v>
      </c>
      <c r="L155" s="113"/>
      <c r="M155" s="113"/>
      <c r="N155" s="42">
        <f>IF(SUM(L123:M153)&gt;E120, E120, SUM(L123:M153))</f>
        <v>0</v>
      </c>
      <c r="O155" s="111" t="s">
        <v>58</v>
      </c>
      <c r="P155" s="111"/>
      <c r="Q155" s="111"/>
      <c r="R155" s="111"/>
      <c r="S155" s="42">
        <f>SUMIFS(L123:M153,D123:E153,"○")</f>
        <v>0</v>
      </c>
      <c r="T155" s="42" t="s">
        <v>59</v>
      </c>
      <c r="U155" s="115"/>
      <c r="V155" s="115"/>
      <c r="W155" s="45"/>
      <c r="X155" s="214"/>
      <c r="Y155" s="215"/>
      <c r="Z155" s="215"/>
      <c r="AA155" s="49"/>
      <c r="AB155" s="49"/>
      <c r="AC155" s="217"/>
    </row>
    <row r="156" spans="1:29" ht="26.25" customHeight="1" x14ac:dyDescent="0.55000000000000004">
      <c r="A156" s="29"/>
      <c r="B156" s="29"/>
      <c r="C156" s="29"/>
      <c r="D156" s="32"/>
      <c r="E156" s="32"/>
      <c r="F156" s="29"/>
      <c r="G156" s="29"/>
      <c r="H156" s="29"/>
      <c r="I156" s="32"/>
      <c r="J156" s="32"/>
      <c r="K156" s="51"/>
      <c r="L156" s="51"/>
      <c r="M156" s="51"/>
      <c r="N156" s="32"/>
      <c r="O156" s="52"/>
      <c r="P156" s="52"/>
      <c r="Q156" s="52"/>
      <c r="R156" s="52"/>
      <c r="S156" s="32"/>
      <c r="T156" s="32"/>
      <c r="U156" s="53"/>
      <c r="V156" s="53"/>
      <c r="W156" s="32"/>
      <c r="X156" s="29"/>
      <c r="Y156" s="29"/>
      <c r="Z156" s="29"/>
      <c r="AA156" s="29"/>
      <c r="AB156" s="29"/>
      <c r="AC156" s="29"/>
    </row>
    <row r="157" spans="1:29" ht="26.25" customHeight="1" x14ac:dyDescent="0.55000000000000004">
      <c r="A157" s="100" t="str">
        <f>"（別紙）中野区乳児等通園支援事業　利用状況報告書（"&amp;$N$2&amp;"年"&amp;$P$2&amp;"月分）"</f>
        <v>（別紙）中野区乳児等通園支援事業　利用状況報告書（2026年11月分）</v>
      </c>
      <c r="B157" s="100"/>
      <c r="C157" s="100"/>
      <c r="D157" s="100"/>
      <c r="E157" s="100"/>
      <c r="F157" s="100"/>
      <c r="G157" s="100"/>
      <c r="H157" s="100"/>
      <c r="I157" s="100"/>
      <c r="J157" s="100"/>
      <c r="K157" s="100"/>
      <c r="L157" s="100"/>
      <c r="M157" s="100"/>
      <c r="N157" s="100"/>
      <c r="O157" s="100"/>
      <c r="P157" s="100"/>
      <c r="Q157" s="100"/>
      <c r="R157" s="100"/>
      <c r="S157" s="100"/>
      <c r="T157" s="100"/>
      <c r="U157" s="100"/>
      <c r="V157" s="100"/>
      <c r="W157" s="100"/>
      <c r="X157" s="100"/>
      <c r="Y157" s="100"/>
      <c r="Z157" s="100"/>
      <c r="AA157" s="100"/>
      <c r="AB157" s="100"/>
      <c r="AC157" s="100"/>
    </row>
    <row r="158" spans="1:29" ht="26.25" customHeight="1" x14ac:dyDescent="0.55000000000000004">
      <c r="A158" s="101" t="s">
        <v>23</v>
      </c>
      <c r="B158" s="101"/>
      <c r="C158" s="101"/>
      <c r="D158" s="110"/>
      <c r="E158" s="110"/>
      <c r="F158" s="110"/>
      <c r="G158" s="110"/>
      <c r="H158" s="110"/>
      <c r="I158" s="110"/>
      <c r="J158" s="114" t="s">
        <v>43</v>
      </c>
      <c r="K158" s="114"/>
      <c r="L158" s="114"/>
      <c r="O158" s="29" t="s">
        <v>0</v>
      </c>
      <c r="P158" s="13"/>
      <c r="Q158" s="29" t="s">
        <v>3</v>
      </c>
      <c r="S158" s="29" t="s">
        <v>4</v>
      </c>
      <c r="T158" s="29" t="s">
        <v>19</v>
      </c>
      <c r="U158" s="32" t="s">
        <v>40</v>
      </c>
      <c r="V158" s="32"/>
      <c r="W158" s="110"/>
      <c r="X158" s="110"/>
      <c r="Y158" s="110"/>
      <c r="Z158" s="110"/>
      <c r="AA158" s="110"/>
      <c r="AB158" s="110"/>
      <c r="AC158" s="32" t="s">
        <v>19</v>
      </c>
    </row>
    <row r="159" spans="1:29" ht="26.25" customHeight="1" x14ac:dyDescent="0.55000000000000004">
      <c r="A159" s="101" t="s">
        <v>24</v>
      </c>
      <c r="B159" s="101"/>
      <c r="C159" s="101"/>
      <c r="D159" s="32" t="s">
        <v>87</v>
      </c>
      <c r="E159" s="32" cm="1">
        <f t="array" ref="E159">_xlfn.IFS(W158="０歳児クラス相当",$L$12,W158="１歳児クラス相当",$L$13,W158="２歳児クラス相当（３歳未満）",$L$14,W158="２歳児クラス相当（３歳誕生月）",$L$14,W158="",0)</f>
        <v>0</v>
      </c>
      <c r="F159" s="114" t="s">
        <v>11</v>
      </c>
      <c r="G159" s="114"/>
      <c r="H159" s="29"/>
      <c r="I159" s="32"/>
      <c r="J159" s="114"/>
      <c r="K159" s="114"/>
      <c r="L159" s="32"/>
      <c r="M159" s="114"/>
      <c r="N159" s="114"/>
      <c r="O159" s="32"/>
      <c r="P159" s="157" t="s">
        <v>62</v>
      </c>
      <c r="Q159" s="157"/>
      <c r="R159" s="157"/>
      <c r="S159" s="110"/>
      <c r="T159" s="110"/>
      <c r="U159" s="110"/>
      <c r="V159" s="157" t="s">
        <v>65</v>
      </c>
      <c r="W159" s="157"/>
      <c r="X159" s="110"/>
      <c r="Y159" s="110"/>
      <c r="Z159" s="110"/>
      <c r="AA159" s="110"/>
      <c r="AB159" s="110"/>
      <c r="AC159" s="32" t="s">
        <v>19</v>
      </c>
    </row>
    <row r="160" spans="1:29" ht="26.25" customHeight="1" x14ac:dyDescent="0.55000000000000004">
      <c r="A160" s="32"/>
      <c r="B160" s="114" t="s">
        <v>66</v>
      </c>
      <c r="C160" s="114"/>
      <c r="D160" s="114"/>
      <c r="E160" s="114" t="s">
        <v>94</v>
      </c>
      <c r="F160" s="114"/>
      <c r="G160" s="114"/>
      <c r="H160" s="114"/>
      <c r="I160" s="29" t="s">
        <v>19</v>
      </c>
      <c r="J160" s="113" t="s">
        <v>93</v>
      </c>
      <c r="K160" s="113"/>
      <c r="L160" s="113"/>
      <c r="M160" s="113"/>
      <c r="N160" s="113"/>
      <c r="O160" s="110"/>
      <c r="P160" s="110"/>
      <c r="Q160" s="110"/>
      <c r="R160" s="110"/>
      <c r="S160" s="110"/>
      <c r="T160" s="32"/>
      <c r="U160" s="111" t="s">
        <v>86</v>
      </c>
      <c r="V160" s="111"/>
      <c r="W160" s="228"/>
      <c r="X160" s="228"/>
      <c r="Y160" s="228"/>
      <c r="Z160" s="228"/>
      <c r="AA160" s="228"/>
      <c r="AB160" s="228"/>
    </row>
    <row r="161" spans="1:29" ht="26.25" customHeight="1" x14ac:dyDescent="0.55000000000000004">
      <c r="A161" s="123" t="s">
        <v>25</v>
      </c>
      <c r="B161" s="123"/>
      <c r="C161" s="14" t="s">
        <v>26</v>
      </c>
      <c r="D161" s="123" t="s">
        <v>90</v>
      </c>
      <c r="E161" s="123"/>
      <c r="F161" s="123" t="s">
        <v>27</v>
      </c>
      <c r="G161" s="123"/>
      <c r="H161" s="123"/>
      <c r="I161" s="123"/>
      <c r="J161" s="123"/>
      <c r="K161" s="123"/>
      <c r="L161" s="177" t="s">
        <v>28</v>
      </c>
      <c r="M161" s="177"/>
      <c r="N161" s="177"/>
      <c r="O161" s="123" t="s">
        <v>29</v>
      </c>
      <c r="P161" s="123"/>
      <c r="Q161" s="116" t="s">
        <v>98</v>
      </c>
      <c r="R161" s="116"/>
      <c r="S161" s="116" t="s">
        <v>45</v>
      </c>
      <c r="T161" s="116"/>
      <c r="U161" s="124" t="s">
        <v>55</v>
      </c>
      <c r="V161" s="125"/>
      <c r="W161" s="126" t="s">
        <v>30</v>
      </c>
      <c r="X161" s="127"/>
      <c r="Y161" s="127"/>
      <c r="Z161" s="127"/>
      <c r="AA161" s="127"/>
      <c r="AB161" s="127"/>
      <c r="AC161" s="128"/>
    </row>
    <row r="162" spans="1:29" ht="26.25" customHeight="1" x14ac:dyDescent="0.55000000000000004">
      <c r="A162" s="15">
        <v>1</v>
      </c>
      <c r="B162" s="21" t="s">
        <v>4</v>
      </c>
      <c r="C162" s="24" t="str">
        <f>TEXT(DATE($N$2,$P$2,A162),"aaa")</f>
        <v>日</v>
      </c>
      <c r="D162" s="106"/>
      <c r="E162" s="107"/>
      <c r="F162" s="108"/>
      <c r="G162" s="109"/>
      <c r="H162" s="16" t="s">
        <v>31</v>
      </c>
      <c r="I162" s="109"/>
      <c r="J162" s="109"/>
      <c r="K162" s="21" t="s">
        <v>32</v>
      </c>
      <c r="L162" s="89" t="str">
        <f>IF(OR(F162="",I162=""),"",MIN(MAX(ROUNDDOWN((I162-F162)*24*2,0)/2,0),$E$159))</f>
        <v/>
      </c>
      <c r="M162" s="90"/>
      <c r="N162" s="43" t="s">
        <v>33</v>
      </c>
      <c r="O162" s="106"/>
      <c r="P162" s="107"/>
      <c r="Q162" s="106"/>
      <c r="R162" s="107"/>
      <c r="S162" s="106"/>
      <c r="T162" s="107"/>
      <c r="U162" s="106"/>
      <c r="V162" s="107"/>
      <c r="W162" s="231"/>
      <c r="X162" s="232"/>
      <c r="Y162" s="232"/>
      <c r="Z162" s="232"/>
      <c r="AA162" s="232"/>
      <c r="AB162" s="232"/>
      <c r="AC162" s="233"/>
    </row>
    <row r="163" spans="1:29" ht="26.25" customHeight="1" x14ac:dyDescent="0.55000000000000004">
      <c r="A163" s="17">
        <v>2</v>
      </c>
      <c r="B163" s="22" t="s">
        <v>4</v>
      </c>
      <c r="C163" s="25" t="str">
        <f>TEXT(DATE($N$2,$P$2,A163),"aaa")</f>
        <v>月</v>
      </c>
      <c r="D163" s="85"/>
      <c r="E163" s="86"/>
      <c r="F163" s="205"/>
      <c r="G163" s="178"/>
      <c r="H163" s="18" t="s">
        <v>31</v>
      </c>
      <c r="I163" s="178"/>
      <c r="J163" s="178"/>
      <c r="K163" s="22" t="s">
        <v>32</v>
      </c>
      <c r="L163" s="89" t="str">
        <f>IF(OR(F163="",I163=""),"",MIN(MAX(ROUNDDOWN((I163-F163)*24*2,0)/2,0),$E$159))</f>
        <v/>
      </c>
      <c r="M163" s="90"/>
      <c r="N163" s="22" t="s">
        <v>33</v>
      </c>
      <c r="O163" s="85"/>
      <c r="P163" s="86"/>
      <c r="Q163" s="85"/>
      <c r="R163" s="86"/>
      <c r="S163" s="85"/>
      <c r="T163" s="86"/>
      <c r="U163" s="85"/>
      <c r="V163" s="86"/>
      <c r="W163" s="120"/>
      <c r="X163" s="121"/>
      <c r="Y163" s="121"/>
      <c r="Z163" s="121"/>
      <c r="AA163" s="121"/>
      <c r="AB163" s="121"/>
      <c r="AC163" s="122"/>
    </row>
    <row r="164" spans="1:29" ht="26.25" customHeight="1" x14ac:dyDescent="0.55000000000000004">
      <c r="A164" s="17">
        <v>3</v>
      </c>
      <c r="B164" s="22" t="s">
        <v>34</v>
      </c>
      <c r="C164" s="25" t="str">
        <f t="shared" ref="C164:C191" si="9">TEXT(DATE($N$2,$P$2,A164),"aaa")</f>
        <v>火</v>
      </c>
      <c r="D164" s="85"/>
      <c r="E164" s="86"/>
      <c r="F164" s="205"/>
      <c r="G164" s="178"/>
      <c r="H164" s="18" t="s">
        <v>31</v>
      </c>
      <c r="I164" s="178"/>
      <c r="J164" s="178"/>
      <c r="K164" s="22" t="s">
        <v>32</v>
      </c>
      <c r="L164" s="89" t="str">
        <f t="shared" ref="L164:L191" si="10">IF(OR(F164="",I164=""),"",MIN(MAX(ROUNDDOWN((I164-F164)*24*2,0)/2,0),$E$159))</f>
        <v/>
      </c>
      <c r="M164" s="90"/>
      <c r="N164" s="22" t="s">
        <v>33</v>
      </c>
      <c r="O164" s="85"/>
      <c r="P164" s="86"/>
      <c r="Q164" s="85"/>
      <c r="R164" s="86"/>
      <c r="S164" s="85"/>
      <c r="T164" s="86"/>
      <c r="U164" s="85"/>
      <c r="V164" s="86"/>
      <c r="W164" s="234"/>
      <c r="X164" s="235"/>
      <c r="Y164" s="235"/>
      <c r="Z164" s="235"/>
      <c r="AA164" s="235"/>
      <c r="AB164" s="235"/>
      <c r="AC164" s="236"/>
    </row>
    <row r="165" spans="1:29" ht="26.25" customHeight="1" x14ac:dyDescent="0.55000000000000004">
      <c r="A165" s="17">
        <v>4</v>
      </c>
      <c r="B165" s="22" t="s">
        <v>34</v>
      </c>
      <c r="C165" s="25" t="str">
        <f t="shared" si="9"/>
        <v>水</v>
      </c>
      <c r="D165" s="85"/>
      <c r="E165" s="86"/>
      <c r="F165" s="205"/>
      <c r="G165" s="178"/>
      <c r="H165" s="18" t="s">
        <v>31</v>
      </c>
      <c r="I165" s="178"/>
      <c r="J165" s="178"/>
      <c r="K165" s="22" t="s">
        <v>32</v>
      </c>
      <c r="L165" s="89" t="str">
        <f t="shared" si="10"/>
        <v/>
      </c>
      <c r="M165" s="90"/>
      <c r="N165" s="22" t="s">
        <v>33</v>
      </c>
      <c r="O165" s="85"/>
      <c r="P165" s="86"/>
      <c r="Q165" s="85"/>
      <c r="R165" s="86"/>
      <c r="S165" s="85"/>
      <c r="T165" s="86"/>
      <c r="U165" s="85"/>
      <c r="V165" s="86"/>
      <c r="W165" s="120"/>
      <c r="X165" s="121"/>
      <c r="Y165" s="121"/>
      <c r="Z165" s="121"/>
      <c r="AA165" s="121"/>
      <c r="AB165" s="121"/>
      <c r="AC165" s="122"/>
    </row>
    <row r="166" spans="1:29" ht="26.25" customHeight="1" x14ac:dyDescent="0.55000000000000004">
      <c r="A166" s="17">
        <v>5</v>
      </c>
      <c r="B166" s="22" t="s">
        <v>34</v>
      </c>
      <c r="C166" s="25" t="str">
        <f t="shared" si="9"/>
        <v>木</v>
      </c>
      <c r="D166" s="85"/>
      <c r="E166" s="86"/>
      <c r="F166" s="205"/>
      <c r="G166" s="178"/>
      <c r="H166" s="18" t="s">
        <v>31</v>
      </c>
      <c r="I166" s="178"/>
      <c r="J166" s="178"/>
      <c r="K166" s="22" t="s">
        <v>32</v>
      </c>
      <c r="L166" s="89" t="str">
        <f t="shared" si="10"/>
        <v/>
      </c>
      <c r="M166" s="90"/>
      <c r="N166" s="22" t="s">
        <v>33</v>
      </c>
      <c r="O166" s="85"/>
      <c r="P166" s="86"/>
      <c r="Q166" s="85"/>
      <c r="R166" s="86"/>
      <c r="S166" s="85"/>
      <c r="T166" s="86"/>
      <c r="U166" s="85"/>
      <c r="V166" s="86"/>
      <c r="W166" s="120"/>
      <c r="X166" s="121"/>
      <c r="Y166" s="121"/>
      <c r="Z166" s="121"/>
      <c r="AA166" s="121"/>
      <c r="AB166" s="121"/>
      <c r="AC166" s="122"/>
    </row>
    <row r="167" spans="1:29" ht="26.25" customHeight="1" x14ac:dyDescent="0.55000000000000004">
      <c r="A167" s="17">
        <v>6</v>
      </c>
      <c r="B167" s="22" t="s">
        <v>34</v>
      </c>
      <c r="C167" s="25" t="str">
        <f t="shared" si="9"/>
        <v>金</v>
      </c>
      <c r="D167" s="85"/>
      <c r="E167" s="86"/>
      <c r="F167" s="205"/>
      <c r="G167" s="178"/>
      <c r="H167" s="18" t="s">
        <v>31</v>
      </c>
      <c r="I167" s="178"/>
      <c r="J167" s="178"/>
      <c r="K167" s="22" t="s">
        <v>32</v>
      </c>
      <c r="L167" s="89" t="str">
        <f t="shared" si="10"/>
        <v/>
      </c>
      <c r="M167" s="90"/>
      <c r="N167" s="22" t="s">
        <v>33</v>
      </c>
      <c r="O167" s="85"/>
      <c r="P167" s="86"/>
      <c r="Q167" s="85"/>
      <c r="R167" s="86"/>
      <c r="S167" s="85"/>
      <c r="T167" s="86"/>
      <c r="U167" s="85"/>
      <c r="V167" s="86"/>
      <c r="W167" s="120"/>
      <c r="X167" s="121"/>
      <c r="Y167" s="121"/>
      <c r="Z167" s="121"/>
      <c r="AA167" s="121"/>
      <c r="AB167" s="121"/>
      <c r="AC167" s="122"/>
    </row>
    <row r="168" spans="1:29" ht="26.25" customHeight="1" x14ac:dyDescent="0.55000000000000004">
      <c r="A168" s="17">
        <v>7</v>
      </c>
      <c r="B168" s="22" t="s">
        <v>34</v>
      </c>
      <c r="C168" s="25" t="str">
        <f t="shared" si="9"/>
        <v>土</v>
      </c>
      <c r="D168" s="85"/>
      <c r="E168" s="86"/>
      <c r="F168" s="205"/>
      <c r="G168" s="178"/>
      <c r="H168" s="18" t="s">
        <v>31</v>
      </c>
      <c r="I168" s="178"/>
      <c r="J168" s="178"/>
      <c r="K168" s="22" t="s">
        <v>32</v>
      </c>
      <c r="L168" s="89" t="str">
        <f t="shared" si="10"/>
        <v/>
      </c>
      <c r="M168" s="90"/>
      <c r="N168" s="22" t="s">
        <v>33</v>
      </c>
      <c r="O168" s="85"/>
      <c r="P168" s="86"/>
      <c r="Q168" s="85"/>
      <c r="R168" s="86"/>
      <c r="S168" s="85"/>
      <c r="T168" s="86"/>
      <c r="U168" s="85"/>
      <c r="V168" s="86"/>
      <c r="W168" s="120"/>
      <c r="X168" s="121"/>
      <c r="Y168" s="121"/>
      <c r="Z168" s="121"/>
      <c r="AA168" s="121"/>
      <c r="AB168" s="121"/>
      <c r="AC168" s="122"/>
    </row>
    <row r="169" spans="1:29" ht="26.25" customHeight="1" x14ac:dyDescent="0.55000000000000004">
      <c r="A169" s="17">
        <v>8</v>
      </c>
      <c r="B169" s="22" t="s">
        <v>34</v>
      </c>
      <c r="C169" s="25" t="str">
        <f t="shared" si="9"/>
        <v>日</v>
      </c>
      <c r="D169" s="85"/>
      <c r="E169" s="86"/>
      <c r="F169" s="205"/>
      <c r="G169" s="178"/>
      <c r="H169" s="18" t="s">
        <v>31</v>
      </c>
      <c r="I169" s="178"/>
      <c r="J169" s="178"/>
      <c r="K169" s="22" t="s">
        <v>32</v>
      </c>
      <c r="L169" s="89" t="str">
        <f t="shared" si="10"/>
        <v/>
      </c>
      <c r="M169" s="90"/>
      <c r="N169" s="22" t="s">
        <v>33</v>
      </c>
      <c r="O169" s="85"/>
      <c r="P169" s="86"/>
      <c r="Q169" s="85"/>
      <c r="R169" s="86"/>
      <c r="S169" s="85"/>
      <c r="T169" s="86"/>
      <c r="U169" s="85"/>
      <c r="V169" s="86"/>
      <c r="W169" s="120"/>
      <c r="X169" s="121"/>
      <c r="Y169" s="121"/>
      <c r="Z169" s="121"/>
      <c r="AA169" s="121"/>
      <c r="AB169" s="121"/>
      <c r="AC169" s="122"/>
    </row>
    <row r="170" spans="1:29" ht="26.25" customHeight="1" x14ac:dyDescent="0.55000000000000004">
      <c r="A170" s="17">
        <v>9</v>
      </c>
      <c r="B170" s="22" t="s">
        <v>34</v>
      </c>
      <c r="C170" s="25" t="str">
        <f t="shared" si="9"/>
        <v>月</v>
      </c>
      <c r="D170" s="85"/>
      <c r="E170" s="86"/>
      <c r="F170" s="205"/>
      <c r="G170" s="178"/>
      <c r="H170" s="18" t="s">
        <v>31</v>
      </c>
      <c r="I170" s="178"/>
      <c r="J170" s="178"/>
      <c r="K170" s="22" t="s">
        <v>32</v>
      </c>
      <c r="L170" s="89" t="str">
        <f t="shared" si="10"/>
        <v/>
      </c>
      <c r="M170" s="90"/>
      <c r="N170" s="22" t="s">
        <v>33</v>
      </c>
      <c r="O170" s="85"/>
      <c r="P170" s="86"/>
      <c r="Q170" s="85"/>
      <c r="R170" s="86"/>
      <c r="S170" s="85"/>
      <c r="T170" s="86"/>
      <c r="U170" s="85"/>
      <c r="V170" s="86"/>
      <c r="W170" s="120"/>
      <c r="X170" s="121"/>
      <c r="Y170" s="121"/>
      <c r="Z170" s="121"/>
      <c r="AA170" s="121"/>
      <c r="AB170" s="121"/>
      <c r="AC170" s="122"/>
    </row>
    <row r="171" spans="1:29" ht="26.25" customHeight="1" x14ac:dyDescent="0.55000000000000004">
      <c r="A171" s="17">
        <v>10</v>
      </c>
      <c r="B171" s="22" t="s">
        <v>34</v>
      </c>
      <c r="C171" s="25" t="str">
        <f t="shared" si="9"/>
        <v>火</v>
      </c>
      <c r="D171" s="85"/>
      <c r="E171" s="86"/>
      <c r="F171" s="205"/>
      <c r="G171" s="178"/>
      <c r="H171" s="18" t="s">
        <v>31</v>
      </c>
      <c r="I171" s="178"/>
      <c r="J171" s="178"/>
      <c r="K171" s="22" t="s">
        <v>32</v>
      </c>
      <c r="L171" s="89" t="str">
        <f t="shared" si="10"/>
        <v/>
      </c>
      <c r="M171" s="90"/>
      <c r="N171" s="22" t="s">
        <v>33</v>
      </c>
      <c r="O171" s="85"/>
      <c r="P171" s="86"/>
      <c r="Q171" s="85"/>
      <c r="R171" s="86"/>
      <c r="S171" s="85"/>
      <c r="T171" s="86"/>
      <c r="U171" s="85"/>
      <c r="V171" s="86"/>
      <c r="W171" s="120"/>
      <c r="X171" s="121"/>
      <c r="Y171" s="121"/>
      <c r="Z171" s="121"/>
      <c r="AA171" s="121"/>
      <c r="AB171" s="121"/>
      <c r="AC171" s="122"/>
    </row>
    <row r="172" spans="1:29" ht="26.25" customHeight="1" x14ac:dyDescent="0.55000000000000004">
      <c r="A172" s="17">
        <v>11</v>
      </c>
      <c r="B172" s="22" t="s">
        <v>34</v>
      </c>
      <c r="C172" s="25" t="str">
        <f t="shared" si="9"/>
        <v>水</v>
      </c>
      <c r="D172" s="85"/>
      <c r="E172" s="86"/>
      <c r="F172" s="205"/>
      <c r="G172" s="178"/>
      <c r="H172" s="18" t="s">
        <v>31</v>
      </c>
      <c r="I172" s="178"/>
      <c r="J172" s="178"/>
      <c r="K172" s="22" t="s">
        <v>32</v>
      </c>
      <c r="L172" s="89" t="str">
        <f t="shared" si="10"/>
        <v/>
      </c>
      <c r="M172" s="90"/>
      <c r="N172" s="22" t="s">
        <v>33</v>
      </c>
      <c r="O172" s="85"/>
      <c r="P172" s="86"/>
      <c r="Q172" s="85"/>
      <c r="R172" s="86"/>
      <c r="S172" s="85"/>
      <c r="T172" s="86"/>
      <c r="U172" s="85"/>
      <c r="V172" s="86"/>
      <c r="W172" s="120"/>
      <c r="X172" s="121"/>
      <c r="Y172" s="121"/>
      <c r="Z172" s="121"/>
      <c r="AA172" s="121"/>
      <c r="AB172" s="121"/>
      <c r="AC172" s="122"/>
    </row>
    <row r="173" spans="1:29" ht="26.25" customHeight="1" x14ac:dyDescent="0.55000000000000004">
      <c r="A173" s="17">
        <v>12</v>
      </c>
      <c r="B173" s="22" t="s">
        <v>34</v>
      </c>
      <c r="C173" s="25" t="str">
        <f t="shared" si="9"/>
        <v>木</v>
      </c>
      <c r="D173" s="85"/>
      <c r="E173" s="86"/>
      <c r="F173" s="205"/>
      <c r="G173" s="178"/>
      <c r="H173" s="18" t="s">
        <v>31</v>
      </c>
      <c r="I173" s="178"/>
      <c r="J173" s="178"/>
      <c r="K173" s="22" t="s">
        <v>32</v>
      </c>
      <c r="L173" s="89" t="str">
        <f t="shared" si="10"/>
        <v/>
      </c>
      <c r="M173" s="90"/>
      <c r="N173" s="22" t="s">
        <v>33</v>
      </c>
      <c r="O173" s="85"/>
      <c r="P173" s="86"/>
      <c r="Q173" s="85"/>
      <c r="R173" s="86"/>
      <c r="S173" s="85"/>
      <c r="T173" s="86"/>
      <c r="U173" s="85"/>
      <c r="V173" s="86"/>
      <c r="W173" s="120"/>
      <c r="X173" s="121"/>
      <c r="Y173" s="121"/>
      <c r="Z173" s="121"/>
      <c r="AA173" s="121"/>
      <c r="AB173" s="121"/>
      <c r="AC173" s="122"/>
    </row>
    <row r="174" spans="1:29" ht="26.25" customHeight="1" x14ac:dyDescent="0.55000000000000004">
      <c r="A174" s="17">
        <v>13</v>
      </c>
      <c r="B174" s="22" t="s">
        <v>34</v>
      </c>
      <c r="C174" s="25" t="str">
        <f t="shared" si="9"/>
        <v>金</v>
      </c>
      <c r="D174" s="85"/>
      <c r="E174" s="86"/>
      <c r="F174" s="205"/>
      <c r="G174" s="178"/>
      <c r="H174" s="18" t="s">
        <v>31</v>
      </c>
      <c r="I174" s="178"/>
      <c r="J174" s="178"/>
      <c r="K174" s="22" t="s">
        <v>32</v>
      </c>
      <c r="L174" s="89" t="str">
        <f t="shared" si="10"/>
        <v/>
      </c>
      <c r="M174" s="90"/>
      <c r="N174" s="22" t="s">
        <v>33</v>
      </c>
      <c r="O174" s="85"/>
      <c r="P174" s="86"/>
      <c r="Q174" s="85"/>
      <c r="R174" s="86"/>
      <c r="S174" s="85"/>
      <c r="T174" s="86"/>
      <c r="U174" s="85"/>
      <c r="V174" s="86"/>
      <c r="W174" s="120"/>
      <c r="X174" s="121"/>
      <c r="Y174" s="121"/>
      <c r="Z174" s="121"/>
      <c r="AA174" s="121"/>
      <c r="AB174" s="121"/>
      <c r="AC174" s="122"/>
    </row>
    <row r="175" spans="1:29" ht="26.25" customHeight="1" x14ac:dyDescent="0.55000000000000004">
      <c r="A175" s="17">
        <v>14</v>
      </c>
      <c r="B175" s="22" t="s">
        <v>34</v>
      </c>
      <c r="C175" s="25" t="str">
        <f t="shared" si="9"/>
        <v>土</v>
      </c>
      <c r="D175" s="85"/>
      <c r="E175" s="86"/>
      <c r="F175" s="205"/>
      <c r="G175" s="178"/>
      <c r="H175" s="18" t="s">
        <v>31</v>
      </c>
      <c r="I175" s="178"/>
      <c r="J175" s="178"/>
      <c r="K175" s="22" t="s">
        <v>32</v>
      </c>
      <c r="L175" s="89" t="str">
        <f t="shared" si="10"/>
        <v/>
      </c>
      <c r="M175" s="90"/>
      <c r="N175" s="22" t="s">
        <v>33</v>
      </c>
      <c r="O175" s="85"/>
      <c r="P175" s="86"/>
      <c r="Q175" s="85"/>
      <c r="R175" s="86"/>
      <c r="S175" s="85"/>
      <c r="T175" s="86"/>
      <c r="U175" s="85"/>
      <c r="V175" s="86"/>
      <c r="W175" s="120"/>
      <c r="X175" s="121"/>
      <c r="Y175" s="121"/>
      <c r="Z175" s="121"/>
      <c r="AA175" s="121"/>
      <c r="AB175" s="121"/>
      <c r="AC175" s="122"/>
    </row>
    <row r="176" spans="1:29" ht="26.25" customHeight="1" x14ac:dyDescent="0.55000000000000004">
      <c r="A176" s="17">
        <v>15</v>
      </c>
      <c r="B176" s="22" t="s">
        <v>34</v>
      </c>
      <c r="C176" s="25" t="str">
        <f t="shared" si="9"/>
        <v>日</v>
      </c>
      <c r="D176" s="85"/>
      <c r="E176" s="86"/>
      <c r="F176" s="205"/>
      <c r="G176" s="178"/>
      <c r="H176" s="18" t="s">
        <v>31</v>
      </c>
      <c r="I176" s="178"/>
      <c r="J176" s="178"/>
      <c r="K176" s="22" t="s">
        <v>32</v>
      </c>
      <c r="L176" s="89" t="str">
        <f t="shared" si="10"/>
        <v/>
      </c>
      <c r="M176" s="90"/>
      <c r="N176" s="22" t="s">
        <v>33</v>
      </c>
      <c r="O176" s="85"/>
      <c r="P176" s="86"/>
      <c r="Q176" s="85"/>
      <c r="R176" s="86"/>
      <c r="S176" s="85"/>
      <c r="T176" s="86"/>
      <c r="U176" s="85"/>
      <c r="V176" s="86"/>
      <c r="W176" s="120"/>
      <c r="X176" s="121"/>
      <c r="Y176" s="121"/>
      <c r="Z176" s="121"/>
      <c r="AA176" s="121"/>
      <c r="AB176" s="121"/>
      <c r="AC176" s="122"/>
    </row>
    <row r="177" spans="1:29" ht="26.25" customHeight="1" x14ac:dyDescent="0.55000000000000004">
      <c r="A177" s="17">
        <v>16</v>
      </c>
      <c r="B177" s="22" t="s">
        <v>34</v>
      </c>
      <c r="C177" s="25" t="str">
        <f t="shared" si="9"/>
        <v>月</v>
      </c>
      <c r="D177" s="85"/>
      <c r="E177" s="86"/>
      <c r="F177" s="205"/>
      <c r="G177" s="178"/>
      <c r="H177" s="18" t="s">
        <v>31</v>
      </c>
      <c r="I177" s="178"/>
      <c r="J177" s="178"/>
      <c r="K177" s="22" t="s">
        <v>32</v>
      </c>
      <c r="L177" s="89" t="str">
        <f t="shared" si="10"/>
        <v/>
      </c>
      <c r="M177" s="90"/>
      <c r="N177" s="22" t="s">
        <v>33</v>
      </c>
      <c r="O177" s="85"/>
      <c r="P177" s="86"/>
      <c r="Q177" s="85"/>
      <c r="R177" s="86"/>
      <c r="S177" s="85"/>
      <c r="T177" s="86"/>
      <c r="U177" s="85"/>
      <c r="V177" s="86"/>
      <c r="W177" s="120"/>
      <c r="X177" s="121"/>
      <c r="Y177" s="121"/>
      <c r="Z177" s="121"/>
      <c r="AA177" s="121"/>
      <c r="AB177" s="121"/>
      <c r="AC177" s="122"/>
    </row>
    <row r="178" spans="1:29" ht="26.25" customHeight="1" x14ac:dyDescent="0.55000000000000004">
      <c r="A178" s="17">
        <v>17</v>
      </c>
      <c r="B178" s="22" t="s">
        <v>34</v>
      </c>
      <c r="C178" s="25" t="str">
        <f t="shared" si="9"/>
        <v>火</v>
      </c>
      <c r="D178" s="85"/>
      <c r="E178" s="86"/>
      <c r="F178" s="205"/>
      <c r="G178" s="178"/>
      <c r="H178" s="18" t="s">
        <v>31</v>
      </c>
      <c r="I178" s="178"/>
      <c r="J178" s="178"/>
      <c r="K178" s="22" t="s">
        <v>32</v>
      </c>
      <c r="L178" s="89" t="str">
        <f t="shared" si="10"/>
        <v/>
      </c>
      <c r="M178" s="90"/>
      <c r="N178" s="22" t="s">
        <v>33</v>
      </c>
      <c r="O178" s="85"/>
      <c r="P178" s="86"/>
      <c r="Q178" s="85"/>
      <c r="R178" s="86"/>
      <c r="S178" s="85"/>
      <c r="T178" s="86"/>
      <c r="U178" s="85"/>
      <c r="V178" s="86"/>
      <c r="W178" s="120"/>
      <c r="X178" s="121"/>
      <c r="Y178" s="121"/>
      <c r="Z178" s="121"/>
      <c r="AA178" s="121"/>
      <c r="AB178" s="121"/>
      <c r="AC178" s="122"/>
    </row>
    <row r="179" spans="1:29" ht="26.25" customHeight="1" x14ac:dyDescent="0.55000000000000004">
      <c r="A179" s="17">
        <v>18</v>
      </c>
      <c r="B179" s="22" t="s">
        <v>34</v>
      </c>
      <c r="C179" s="25" t="str">
        <f t="shared" si="9"/>
        <v>水</v>
      </c>
      <c r="D179" s="85"/>
      <c r="E179" s="86"/>
      <c r="F179" s="205"/>
      <c r="G179" s="178"/>
      <c r="H179" s="18" t="s">
        <v>31</v>
      </c>
      <c r="I179" s="178"/>
      <c r="J179" s="178"/>
      <c r="K179" s="22" t="s">
        <v>32</v>
      </c>
      <c r="L179" s="89" t="str">
        <f t="shared" si="10"/>
        <v/>
      </c>
      <c r="M179" s="90"/>
      <c r="N179" s="22" t="s">
        <v>33</v>
      </c>
      <c r="O179" s="85"/>
      <c r="P179" s="86"/>
      <c r="Q179" s="85"/>
      <c r="R179" s="86"/>
      <c r="S179" s="85"/>
      <c r="T179" s="86"/>
      <c r="U179" s="85"/>
      <c r="V179" s="86"/>
      <c r="W179" s="120"/>
      <c r="X179" s="121"/>
      <c r="Y179" s="121"/>
      <c r="Z179" s="121"/>
      <c r="AA179" s="121"/>
      <c r="AB179" s="121"/>
      <c r="AC179" s="122"/>
    </row>
    <row r="180" spans="1:29" ht="26.25" customHeight="1" x14ac:dyDescent="0.55000000000000004">
      <c r="A180" s="17">
        <v>19</v>
      </c>
      <c r="B180" s="22" t="s">
        <v>34</v>
      </c>
      <c r="C180" s="25" t="str">
        <f t="shared" si="9"/>
        <v>木</v>
      </c>
      <c r="D180" s="85"/>
      <c r="E180" s="86"/>
      <c r="F180" s="205"/>
      <c r="G180" s="178"/>
      <c r="H180" s="18" t="s">
        <v>31</v>
      </c>
      <c r="I180" s="178"/>
      <c r="J180" s="178"/>
      <c r="K180" s="22" t="s">
        <v>32</v>
      </c>
      <c r="L180" s="89" t="str">
        <f t="shared" si="10"/>
        <v/>
      </c>
      <c r="M180" s="90"/>
      <c r="N180" s="22" t="s">
        <v>33</v>
      </c>
      <c r="O180" s="85"/>
      <c r="P180" s="86"/>
      <c r="Q180" s="85"/>
      <c r="R180" s="86"/>
      <c r="S180" s="85"/>
      <c r="T180" s="86"/>
      <c r="U180" s="85"/>
      <c r="V180" s="86"/>
      <c r="W180" s="120"/>
      <c r="X180" s="121"/>
      <c r="Y180" s="121"/>
      <c r="Z180" s="121"/>
      <c r="AA180" s="121"/>
      <c r="AB180" s="121"/>
      <c r="AC180" s="122"/>
    </row>
    <row r="181" spans="1:29" ht="26.25" customHeight="1" x14ac:dyDescent="0.55000000000000004">
      <c r="A181" s="17">
        <v>20</v>
      </c>
      <c r="B181" s="22" t="s">
        <v>34</v>
      </c>
      <c r="C181" s="25" t="str">
        <f t="shared" si="9"/>
        <v>金</v>
      </c>
      <c r="D181" s="85"/>
      <c r="E181" s="86"/>
      <c r="F181" s="205"/>
      <c r="G181" s="178"/>
      <c r="H181" s="18" t="s">
        <v>31</v>
      </c>
      <c r="I181" s="178"/>
      <c r="J181" s="178"/>
      <c r="K181" s="22" t="s">
        <v>32</v>
      </c>
      <c r="L181" s="89" t="str">
        <f t="shared" si="10"/>
        <v/>
      </c>
      <c r="M181" s="90"/>
      <c r="N181" s="22" t="s">
        <v>33</v>
      </c>
      <c r="O181" s="85"/>
      <c r="P181" s="86"/>
      <c r="Q181" s="85"/>
      <c r="R181" s="86"/>
      <c r="S181" s="85"/>
      <c r="T181" s="86"/>
      <c r="U181" s="85"/>
      <c r="V181" s="86"/>
      <c r="W181" s="120"/>
      <c r="X181" s="121"/>
      <c r="Y181" s="121"/>
      <c r="Z181" s="121"/>
      <c r="AA181" s="121"/>
      <c r="AB181" s="121"/>
      <c r="AC181" s="122"/>
    </row>
    <row r="182" spans="1:29" ht="26.25" customHeight="1" x14ac:dyDescent="0.55000000000000004">
      <c r="A182" s="17">
        <v>21</v>
      </c>
      <c r="B182" s="22" t="s">
        <v>34</v>
      </c>
      <c r="C182" s="25" t="str">
        <f t="shared" si="9"/>
        <v>土</v>
      </c>
      <c r="D182" s="85"/>
      <c r="E182" s="86"/>
      <c r="F182" s="205"/>
      <c r="G182" s="178"/>
      <c r="H182" s="18" t="s">
        <v>31</v>
      </c>
      <c r="I182" s="178"/>
      <c r="J182" s="178"/>
      <c r="K182" s="22" t="s">
        <v>32</v>
      </c>
      <c r="L182" s="89" t="str">
        <f t="shared" si="10"/>
        <v/>
      </c>
      <c r="M182" s="90"/>
      <c r="N182" s="22" t="s">
        <v>33</v>
      </c>
      <c r="O182" s="85"/>
      <c r="P182" s="86"/>
      <c r="Q182" s="85"/>
      <c r="R182" s="86"/>
      <c r="S182" s="85"/>
      <c r="T182" s="86"/>
      <c r="U182" s="85"/>
      <c r="V182" s="86"/>
      <c r="W182" s="120"/>
      <c r="X182" s="121"/>
      <c r="Y182" s="121"/>
      <c r="Z182" s="121"/>
      <c r="AA182" s="121"/>
      <c r="AB182" s="121"/>
      <c r="AC182" s="122"/>
    </row>
    <row r="183" spans="1:29" ht="26.25" customHeight="1" x14ac:dyDescent="0.55000000000000004">
      <c r="A183" s="17">
        <v>22</v>
      </c>
      <c r="B183" s="22" t="s">
        <v>34</v>
      </c>
      <c r="C183" s="25" t="str">
        <f t="shared" si="9"/>
        <v>日</v>
      </c>
      <c r="D183" s="85"/>
      <c r="E183" s="86"/>
      <c r="F183" s="205"/>
      <c r="G183" s="178"/>
      <c r="H183" s="18" t="s">
        <v>31</v>
      </c>
      <c r="I183" s="178"/>
      <c r="J183" s="178"/>
      <c r="K183" s="22" t="s">
        <v>32</v>
      </c>
      <c r="L183" s="89" t="str">
        <f t="shared" si="10"/>
        <v/>
      </c>
      <c r="M183" s="90"/>
      <c r="N183" s="22" t="s">
        <v>33</v>
      </c>
      <c r="O183" s="85"/>
      <c r="P183" s="86"/>
      <c r="Q183" s="85"/>
      <c r="R183" s="86"/>
      <c r="S183" s="85"/>
      <c r="T183" s="86"/>
      <c r="U183" s="85"/>
      <c r="V183" s="86"/>
      <c r="W183" s="120"/>
      <c r="X183" s="121"/>
      <c r="Y183" s="121"/>
      <c r="Z183" s="121"/>
      <c r="AA183" s="121"/>
      <c r="AB183" s="121"/>
      <c r="AC183" s="122"/>
    </row>
    <row r="184" spans="1:29" ht="26.25" customHeight="1" x14ac:dyDescent="0.55000000000000004">
      <c r="A184" s="17">
        <v>23</v>
      </c>
      <c r="B184" s="22" t="s">
        <v>34</v>
      </c>
      <c r="C184" s="25" t="str">
        <f t="shared" si="9"/>
        <v>月</v>
      </c>
      <c r="D184" s="85"/>
      <c r="E184" s="86"/>
      <c r="F184" s="205"/>
      <c r="G184" s="178"/>
      <c r="H184" s="18" t="s">
        <v>31</v>
      </c>
      <c r="I184" s="178"/>
      <c r="J184" s="178"/>
      <c r="K184" s="22" t="s">
        <v>32</v>
      </c>
      <c r="L184" s="89" t="str">
        <f t="shared" si="10"/>
        <v/>
      </c>
      <c r="M184" s="90"/>
      <c r="N184" s="22" t="s">
        <v>33</v>
      </c>
      <c r="O184" s="85"/>
      <c r="P184" s="86"/>
      <c r="Q184" s="85"/>
      <c r="R184" s="86"/>
      <c r="S184" s="85"/>
      <c r="T184" s="86"/>
      <c r="U184" s="85"/>
      <c r="V184" s="86"/>
      <c r="W184" s="120"/>
      <c r="X184" s="121"/>
      <c r="Y184" s="121"/>
      <c r="Z184" s="121"/>
      <c r="AA184" s="121"/>
      <c r="AB184" s="121"/>
      <c r="AC184" s="122"/>
    </row>
    <row r="185" spans="1:29" ht="26.25" customHeight="1" x14ac:dyDescent="0.55000000000000004">
      <c r="A185" s="17">
        <v>24</v>
      </c>
      <c r="B185" s="22" t="s">
        <v>34</v>
      </c>
      <c r="C185" s="25" t="str">
        <f t="shared" si="9"/>
        <v>火</v>
      </c>
      <c r="D185" s="85"/>
      <c r="E185" s="86"/>
      <c r="F185" s="205"/>
      <c r="G185" s="178"/>
      <c r="H185" s="18" t="s">
        <v>31</v>
      </c>
      <c r="I185" s="178"/>
      <c r="J185" s="178"/>
      <c r="K185" s="22" t="s">
        <v>32</v>
      </c>
      <c r="L185" s="89" t="str">
        <f t="shared" si="10"/>
        <v/>
      </c>
      <c r="M185" s="90"/>
      <c r="N185" s="22" t="s">
        <v>33</v>
      </c>
      <c r="O185" s="85"/>
      <c r="P185" s="86"/>
      <c r="Q185" s="85"/>
      <c r="R185" s="86"/>
      <c r="S185" s="85"/>
      <c r="T185" s="86"/>
      <c r="U185" s="85"/>
      <c r="V185" s="86"/>
      <c r="W185" s="120"/>
      <c r="X185" s="121"/>
      <c r="Y185" s="121"/>
      <c r="Z185" s="121"/>
      <c r="AA185" s="121"/>
      <c r="AB185" s="121"/>
      <c r="AC185" s="122"/>
    </row>
    <row r="186" spans="1:29" ht="26.25" customHeight="1" x14ac:dyDescent="0.55000000000000004">
      <c r="A186" s="17">
        <v>25</v>
      </c>
      <c r="B186" s="22" t="s">
        <v>34</v>
      </c>
      <c r="C186" s="25" t="str">
        <f t="shared" si="9"/>
        <v>水</v>
      </c>
      <c r="D186" s="85"/>
      <c r="E186" s="86"/>
      <c r="F186" s="205"/>
      <c r="G186" s="178"/>
      <c r="H186" s="18" t="s">
        <v>31</v>
      </c>
      <c r="I186" s="178"/>
      <c r="J186" s="178"/>
      <c r="K186" s="22" t="s">
        <v>32</v>
      </c>
      <c r="L186" s="89" t="str">
        <f t="shared" si="10"/>
        <v/>
      </c>
      <c r="M186" s="90"/>
      <c r="N186" s="22" t="s">
        <v>33</v>
      </c>
      <c r="O186" s="85"/>
      <c r="P186" s="86"/>
      <c r="Q186" s="85"/>
      <c r="R186" s="86"/>
      <c r="S186" s="85"/>
      <c r="T186" s="86"/>
      <c r="U186" s="85"/>
      <c r="V186" s="86"/>
      <c r="W186" s="120"/>
      <c r="X186" s="121"/>
      <c r="Y186" s="121"/>
      <c r="Z186" s="121"/>
      <c r="AA186" s="121"/>
      <c r="AB186" s="121"/>
      <c r="AC186" s="122"/>
    </row>
    <row r="187" spans="1:29" ht="26.25" customHeight="1" x14ac:dyDescent="0.55000000000000004">
      <c r="A187" s="17">
        <v>26</v>
      </c>
      <c r="B187" s="22" t="s">
        <v>34</v>
      </c>
      <c r="C187" s="25" t="str">
        <f t="shared" si="9"/>
        <v>木</v>
      </c>
      <c r="D187" s="85"/>
      <c r="E187" s="86"/>
      <c r="F187" s="205"/>
      <c r="G187" s="178"/>
      <c r="H187" s="18" t="s">
        <v>31</v>
      </c>
      <c r="I187" s="178"/>
      <c r="J187" s="178"/>
      <c r="K187" s="22" t="s">
        <v>32</v>
      </c>
      <c r="L187" s="89" t="str">
        <f t="shared" si="10"/>
        <v/>
      </c>
      <c r="M187" s="90"/>
      <c r="N187" s="22" t="s">
        <v>33</v>
      </c>
      <c r="O187" s="85"/>
      <c r="P187" s="86"/>
      <c r="Q187" s="85"/>
      <c r="R187" s="86"/>
      <c r="S187" s="85"/>
      <c r="T187" s="86"/>
      <c r="U187" s="85"/>
      <c r="V187" s="86"/>
      <c r="W187" s="120"/>
      <c r="X187" s="121"/>
      <c r="Y187" s="121"/>
      <c r="Z187" s="121"/>
      <c r="AA187" s="121"/>
      <c r="AB187" s="121"/>
      <c r="AC187" s="122"/>
    </row>
    <row r="188" spans="1:29" ht="26.25" customHeight="1" x14ac:dyDescent="0.55000000000000004">
      <c r="A188" s="17">
        <v>27</v>
      </c>
      <c r="B188" s="22" t="s">
        <v>34</v>
      </c>
      <c r="C188" s="25" t="str">
        <f t="shared" si="9"/>
        <v>金</v>
      </c>
      <c r="D188" s="85"/>
      <c r="E188" s="86"/>
      <c r="F188" s="205"/>
      <c r="G188" s="178"/>
      <c r="H188" s="18" t="s">
        <v>31</v>
      </c>
      <c r="I188" s="178"/>
      <c r="J188" s="178"/>
      <c r="K188" s="22" t="s">
        <v>32</v>
      </c>
      <c r="L188" s="89" t="str">
        <f t="shared" si="10"/>
        <v/>
      </c>
      <c r="M188" s="90"/>
      <c r="N188" s="22" t="s">
        <v>33</v>
      </c>
      <c r="O188" s="85"/>
      <c r="P188" s="86"/>
      <c r="Q188" s="85"/>
      <c r="R188" s="86"/>
      <c r="S188" s="85"/>
      <c r="T188" s="86"/>
      <c r="U188" s="85"/>
      <c r="V188" s="86"/>
      <c r="W188" s="120"/>
      <c r="X188" s="121"/>
      <c r="Y188" s="121"/>
      <c r="Z188" s="121"/>
      <c r="AA188" s="121"/>
      <c r="AB188" s="121"/>
      <c r="AC188" s="122"/>
    </row>
    <row r="189" spans="1:29" ht="26.25" customHeight="1" x14ac:dyDescent="0.55000000000000004">
      <c r="A189" s="17">
        <v>28</v>
      </c>
      <c r="B189" s="22" t="s">
        <v>34</v>
      </c>
      <c r="C189" s="25" t="str">
        <f t="shared" si="9"/>
        <v>土</v>
      </c>
      <c r="D189" s="85"/>
      <c r="E189" s="86"/>
      <c r="F189" s="205"/>
      <c r="G189" s="178"/>
      <c r="H189" s="18" t="s">
        <v>31</v>
      </c>
      <c r="I189" s="178"/>
      <c r="J189" s="178"/>
      <c r="K189" s="22" t="s">
        <v>32</v>
      </c>
      <c r="L189" s="89" t="str">
        <f t="shared" si="10"/>
        <v/>
      </c>
      <c r="M189" s="90"/>
      <c r="N189" s="22" t="s">
        <v>33</v>
      </c>
      <c r="O189" s="85"/>
      <c r="P189" s="86"/>
      <c r="Q189" s="85"/>
      <c r="R189" s="86"/>
      <c r="S189" s="85"/>
      <c r="T189" s="86"/>
      <c r="U189" s="85"/>
      <c r="V189" s="86"/>
      <c r="W189" s="120"/>
      <c r="X189" s="121"/>
      <c r="Y189" s="121"/>
      <c r="Z189" s="121"/>
      <c r="AA189" s="121"/>
      <c r="AB189" s="121"/>
      <c r="AC189" s="122"/>
    </row>
    <row r="190" spans="1:29" ht="26.25" customHeight="1" x14ac:dyDescent="0.55000000000000004">
      <c r="A190" s="17">
        <v>29</v>
      </c>
      <c r="B190" s="22" t="s">
        <v>34</v>
      </c>
      <c r="C190" s="25" t="str">
        <f t="shared" si="9"/>
        <v>日</v>
      </c>
      <c r="D190" s="85"/>
      <c r="E190" s="86"/>
      <c r="F190" s="205"/>
      <c r="G190" s="178"/>
      <c r="H190" s="18" t="s">
        <v>31</v>
      </c>
      <c r="I190" s="178"/>
      <c r="J190" s="178"/>
      <c r="K190" s="22" t="s">
        <v>32</v>
      </c>
      <c r="L190" s="89" t="str">
        <f t="shared" si="10"/>
        <v/>
      </c>
      <c r="M190" s="90"/>
      <c r="N190" s="22" t="s">
        <v>33</v>
      </c>
      <c r="O190" s="85"/>
      <c r="P190" s="86"/>
      <c r="Q190" s="85"/>
      <c r="R190" s="86"/>
      <c r="S190" s="85"/>
      <c r="T190" s="86"/>
      <c r="U190" s="85"/>
      <c r="V190" s="86"/>
      <c r="W190" s="120"/>
      <c r="X190" s="121"/>
      <c r="Y190" s="121"/>
      <c r="Z190" s="121"/>
      <c r="AA190" s="121"/>
      <c r="AB190" s="121"/>
      <c r="AC190" s="122"/>
    </row>
    <row r="191" spans="1:29" ht="26.25" customHeight="1" x14ac:dyDescent="0.55000000000000004">
      <c r="A191" s="17">
        <v>30</v>
      </c>
      <c r="B191" s="22" t="s">
        <v>34</v>
      </c>
      <c r="C191" s="25" t="str">
        <f t="shared" si="9"/>
        <v>月</v>
      </c>
      <c r="D191" s="85"/>
      <c r="E191" s="86"/>
      <c r="F191" s="205"/>
      <c r="G191" s="178"/>
      <c r="H191" s="18" t="s">
        <v>31</v>
      </c>
      <c r="I191" s="178"/>
      <c r="J191" s="178"/>
      <c r="K191" s="22" t="s">
        <v>32</v>
      </c>
      <c r="L191" s="89" t="str">
        <f t="shared" si="10"/>
        <v/>
      </c>
      <c r="M191" s="90"/>
      <c r="N191" s="22" t="s">
        <v>33</v>
      </c>
      <c r="O191" s="85"/>
      <c r="P191" s="86"/>
      <c r="Q191" s="85"/>
      <c r="R191" s="86"/>
      <c r="S191" s="85"/>
      <c r="T191" s="86"/>
      <c r="U191" s="85"/>
      <c r="V191" s="86"/>
      <c r="W191" s="120"/>
      <c r="X191" s="121"/>
      <c r="Y191" s="121"/>
      <c r="Z191" s="121"/>
      <c r="AA191" s="121"/>
      <c r="AB191" s="121"/>
      <c r="AC191" s="122"/>
    </row>
    <row r="192" spans="1:29" ht="26.25" customHeight="1" x14ac:dyDescent="0.55000000000000004">
      <c r="A192" s="19"/>
      <c r="B192" s="23"/>
      <c r="C192" s="26"/>
      <c r="D192" s="218"/>
      <c r="E192" s="219"/>
      <c r="F192" s="226"/>
      <c r="G192" s="227"/>
      <c r="H192" s="20" t="s">
        <v>31</v>
      </c>
      <c r="I192" s="227"/>
      <c r="J192" s="227"/>
      <c r="K192" s="23" t="s">
        <v>32</v>
      </c>
      <c r="L192" s="89" t="str">
        <f t="shared" ref="L192" si="11">IF(OR(F192="",I192=""),"",MIN(MAX(ROUNDDOWN((I192-F192)*24*2,0)/2,0),$E$159))</f>
        <v/>
      </c>
      <c r="M192" s="90"/>
      <c r="N192" s="23" t="s">
        <v>33</v>
      </c>
      <c r="O192" s="218"/>
      <c r="P192" s="219"/>
      <c r="Q192" s="218"/>
      <c r="R192" s="219"/>
      <c r="S192" s="218"/>
      <c r="T192" s="219"/>
      <c r="U192" s="218"/>
      <c r="V192" s="219"/>
      <c r="W192" s="208"/>
      <c r="X192" s="209"/>
      <c r="Y192" s="209"/>
      <c r="Z192" s="209"/>
      <c r="AA192" s="209"/>
      <c r="AB192" s="209"/>
      <c r="AC192" s="210"/>
    </row>
    <row r="193" spans="1:29" ht="26.25" customHeight="1" x14ac:dyDescent="0.55000000000000004">
      <c r="A193" s="126" t="s">
        <v>35</v>
      </c>
      <c r="B193" s="127"/>
      <c r="C193" s="127"/>
      <c r="D193" s="27">
        <f>COUNTIF(L162:M192,"&gt;0")</f>
        <v>0</v>
      </c>
      <c r="E193" s="224" t="s">
        <v>36</v>
      </c>
      <c r="F193" s="224"/>
      <c r="G193" s="224"/>
      <c r="H193" s="224"/>
      <c r="I193" s="27">
        <f>COUNTIF(D162:E192,"○")</f>
        <v>0</v>
      </c>
      <c r="J193" s="28" t="s">
        <v>16</v>
      </c>
      <c r="K193" s="126" t="s">
        <v>101</v>
      </c>
      <c r="L193" s="127"/>
      <c r="M193" s="127"/>
      <c r="N193" s="27" t="s">
        <v>99</v>
      </c>
      <c r="O193" s="27">
        <f>COUNTIF(Q162:R192,"○")</f>
        <v>0</v>
      </c>
      <c r="P193" s="27" t="s">
        <v>38</v>
      </c>
      <c r="Q193" s="225" t="s">
        <v>100</v>
      </c>
      <c r="R193" s="225"/>
      <c r="S193" s="27">
        <f>COUNTIF(S162:T192,"○")</f>
        <v>0</v>
      </c>
      <c r="T193" s="27" t="s">
        <v>38</v>
      </c>
      <c r="U193" s="27"/>
      <c r="V193" s="27"/>
      <c r="W193" s="28"/>
      <c r="X193" s="212" t="s">
        <v>37</v>
      </c>
      <c r="Y193" s="213"/>
      <c r="Z193" s="213"/>
      <c r="AA193" s="44"/>
      <c r="AB193" s="44"/>
      <c r="AC193" s="216" t="str">
        <f>IF(W160="３．要支援家庭のこども加算","●","×")</f>
        <v>×</v>
      </c>
    </row>
    <row r="194" spans="1:29" ht="26.25" customHeight="1" x14ac:dyDescent="0.55000000000000004">
      <c r="A194" s="126" t="s">
        <v>91</v>
      </c>
      <c r="B194" s="127"/>
      <c r="C194" s="27">
        <f>COUNTIF(O162:P192,"○")</f>
        <v>0</v>
      </c>
      <c r="D194" s="105" t="s">
        <v>38</v>
      </c>
      <c r="E194" s="105"/>
      <c r="F194" s="103" t="s">
        <v>107</v>
      </c>
      <c r="G194" s="104"/>
      <c r="H194" s="104"/>
      <c r="I194" s="27">
        <f>COUNTIF(U162:V192,"○")</f>
        <v>0</v>
      </c>
      <c r="J194" s="28" t="s">
        <v>38</v>
      </c>
      <c r="K194" s="211" t="s">
        <v>60</v>
      </c>
      <c r="L194" s="113"/>
      <c r="M194" s="113"/>
      <c r="N194" s="42">
        <f>IF(SUM(L162:M192)&gt;E159, E159, SUM(L162:M192))</f>
        <v>0</v>
      </c>
      <c r="O194" s="111" t="s">
        <v>58</v>
      </c>
      <c r="P194" s="111"/>
      <c r="Q194" s="111"/>
      <c r="R194" s="111"/>
      <c r="S194" s="42">
        <f>SUMIFS(L162:M192,D162:E192,"○")</f>
        <v>0</v>
      </c>
      <c r="T194" s="42" t="s">
        <v>59</v>
      </c>
      <c r="U194" s="115"/>
      <c r="V194" s="115"/>
      <c r="W194" s="45"/>
      <c r="X194" s="214"/>
      <c r="Y194" s="215"/>
      <c r="Z194" s="215"/>
      <c r="AA194" s="49"/>
      <c r="AB194" s="49"/>
      <c r="AC194" s="217"/>
    </row>
    <row r="195" spans="1:29" ht="26.25" customHeight="1" x14ac:dyDescent="0.55000000000000004">
      <c r="A195" s="29"/>
      <c r="B195" s="29"/>
      <c r="C195" s="29"/>
      <c r="D195" s="32"/>
      <c r="E195" s="32"/>
      <c r="F195" s="29"/>
      <c r="G195" s="29"/>
      <c r="H195" s="29"/>
      <c r="I195" s="32"/>
      <c r="J195" s="32"/>
      <c r="K195" s="51"/>
      <c r="L195" s="51"/>
      <c r="M195" s="51"/>
      <c r="N195" s="32"/>
      <c r="O195" s="52"/>
      <c r="P195" s="52"/>
      <c r="Q195" s="52"/>
      <c r="R195" s="52"/>
      <c r="S195" s="32"/>
      <c r="T195" s="32"/>
      <c r="U195" s="53"/>
      <c r="V195" s="53"/>
      <c r="W195" s="32"/>
      <c r="X195" s="29"/>
      <c r="Y195" s="29"/>
      <c r="Z195" s="29"/>
      <c r="AA195" s="29"/>
      <c r="AB195" s="29"/>
      <c r="AC195" s="29"/>
    </row>
    <row r="196" spans="1:29" ht="26.25" customHeight="1" x14ac:dyDescent="0.55000000000000004">
      <c r="A196" s="100" t="str">
        <f>"（別紙）中野区乳児等通園支援事業　利用状況報告書（"&amp;$N$2&amp;"年"&amp;$P$2&amp;"月分）"</f>
        <v>（別紙）中野区乳児等通園支援事業　利用状況報告書（2026年11月分）</v>
      </c>
      <c r="B196" s="100"/>
      <c r="C196" s="100"/>
      <c r="D196" s="100"/>
      <c r="E196" s="100"/>
      <c r="F196" s="100"/>
      <c r="G196" s="100"/>
      <c r="H196" s="100"/>
      <c r="I196" s="100"/>
      <c r="J196" s="100"/>
      <c r="K196" s="100"/>
      <c r="L196" s="100"/>
      <c r="M196" s="100"/>
      <c r="N196" s="100"/>
      <c r="O196" s="100"/>
      <c r="P196" s="100"/>
      <c r="Q196" s="100"/>
      <c r="R196" s="100"/>
      <c r="S196" s="100"/>
      <c r="T196" s="100"/>
      <c r="U196" s="100"/>
      <c r="V196" s="100"/>
      <c r="W196" s="100"/>
      <c r="X196" s="100"/>
      <c r="Y196" s="100"/>
      <c r="Z196" s="100"/>
      <c r="AA196" s="100"/>
      <c r="AB196" s="100"/>
      <c r="AC196" s="100"/>
    </row>
    <row r="197" spans="1:29" ht="26.25" customHeight="1" x14ac:dyDescent="0.55000000000000004">
      <c r="A197" s="101" t="s">
        <v>23</v>
      </c>
      <c r="B197" s="101"/>
      <c r="C197" s="101"/>
      <c r="D197" s="110"/>
      <c r="E197" s="110"/>
      <c r="F197" s="110"/>
      <c r="G197" s="110"/>
      <c r="H197" s="110"/>
      <c r="I197" s="110"/>
      <c r="J197" s="114" t="s">
        <v>43</v>
      </c>
      <c r="K197" s="114"/>
      <c r="L197" s="114"/>
      <c r="O197" s="29" t="s">
        <v>0</v>
      </c>
      <c r="P197" s="13"/>
      <c r="Q197" s="29" t="s">
        <v>3</v>
      </c>
      <c r="S197" s="29" t="s">
        <v>4</v>
      </c>
      <c r="T197" s="29" t="s">
        <v>19</v>
      </c>
      <c r="U197" s="32" t="s">
        <v>40</v>
      </c>
      <c r="V197" s="32"/>
      <c r="W197" s="110"/>
      <c r="X197" s="110"/>
      <c r="Y197" s="110"/>
      <c r="Z197" s="110"/>
      <c r="AA197" s="110"/>
      <c r="AB197" s="110"/>
      <c r="AC197" s="32" t="s">
        <v>19</v>
      </c>
    </row>
    <row r="198" spans="1:29" ht="26.25" customHeight="1" x14ac:dyDescent="0.55000000000000004">
      <c r="A198" s="101" t="s">
        <v>24</v>
      </c>
      <c r="B198" s="101"/>
      <c r="C198" s="101"/>
      <c r="D198" s="32" t="s">
        <v>87</v>
      </c>
      <c r="E198" s="32" cm="1">
        <f t="array" ref="E198">_xlfn.IFS(W197="０歳児クラス相当",$L$12,W197="１歳児クラス相当",$L$13,W197="２歳児クラス相当（３歳未満）",$L$14,W197="２歳児クラス相当（３歳誕生月）",$L$14,W197="",0)</f>
        <v>0</v>
      </c>
      <c r="F198" s="114" t="s">
        <v>11</v>
      </c>
      <c r="G198" s="114"/>
      <c r="H198" s="29"/>
      <c r="I198" s="32"/>
      <c r="J198" s="114"/>
      <c r="K198" s="114"/>
      <c r="L198" s="32"/>
      <c r="M198" s="114"/>
      <c r="N198" s="114"/>
      <c r="O198" s="32"/>
      <c r="P198" s="157" t="s">
        <v>62</v>
      </c>
      <c r="Q198" s="157"/>
      <c r="R198" s="157"/>
      <c r="S198" s="110"/>
      <c r="T198" s="110"/>
      <c r="U198" s="110"/>
      <c r="V198" s="157" t="s">
        <v>65</v>
      </c>
      <c r="W198" s="157"/>
      <c r="X198" s="110"/>
      <c r="Y198" s="110"/>
      <c r="Z198" s="110"/>
      <c r="AA198" s="110"/>
      <c r="AB198" s="110"/>
      <c r="AC198" s="32" t="s">
        <v>19</v>
      </c>
    </row>
    <row r="199" spans="1:29" ht="26.25" customHeight="1" x14ac:dyDescent="0.55000000000000004">
      <c r="A199" s="32"/>
      <c r="B199" s="114" t="s">
        <v>66</v>
      </c>
      <c r="C199" s="114"/>
      <c r="D199" s="114"/>
      <c r="E199" s="114" t="s">
        <v>94</v>
      </c>
      <c r="F199" s="114"/>
      <c r="G199" s="114"/>
      <c r="H199" s="114"/>
      <c r="I199" s="29" t="s">
        <v>19</v>
      </c>
      <c r="J199" s="113" t="s">
        <v>93</v>
      </c>
      <c r="K199" s="113"/>
      <c r="L199" s="113"/>
      <c r="M199" s="113"/>
      <c r="N199" s="113"/>
      <c r="O199" s="110"/>
      <c r="P199" s="110"/>
      <c r="Q199" s="110"/>
      <c r="R199" s="110"/>
      <c r="S199" s="110"/>
      <c r="T199" s="32"/>
      <c r="U199" s="111" t="s">
        <v>86</v>
      </c>
      <c r="V199" s="111"/>
      <c r="W199" s="228"/>
      <c r="X199" s="228"/>
      <c r="Y199" s="228"/>
      <c r="Z199" s="228"/>
      <c r="AA199" s="228"/>
      <c r="AB199" s="228"/>
    </row>
    <row r="200" spans="1:29" ht="26.25" customHeight="1" x14ac:dyDescent="0.55000000000000004">
      <c r="A200" s="123" t="s">
        <v>25</v>
      </c>
      <c r="B200" s="123"/>
      <c r="C200" s="14" t="s">
        <v>26</v>
      </c>
      <c r="D200" s="123" t="s">
        <v>90</v>
      </c>
      <c r="E200" s="123"/>
      <c r="F200" s="123" t="s">
        <v>27</v>
      </c>
      <c r="G200" s="123"/>
      <c r="H200" s="123"/>
      <c r="I200" s="123"/>
      <c r="J200" s="123"/>
      <c r="K200" s="123"/>
      <c r="L200" s="177" t="s">
        <v>28</v>
      </c>
      <c r="M200" s="177"/>
      <c r="N200" s="177"/>
      <c r="O200" s="123" t="s">
        <v>29</v>
      </c>
      <c r="P200" s="123"/>
      <c r="Q200" s="116" t="s">
        <v>98</v>
      </c>
      <c r="R200" s="116"/>
      <c r="S200" s="116" t="s">
        <v>45</v>
      </c>
      <c r="T200" s="116"/>
      <c r="U200" s="124" t="s">
        <v>55</v>
      </c>
      <c r="V200" s="125"/>
      <c r="W200" s="126" t="s">
        <v>30</v>
      </c>
      <c r="X200" s="127"/>
      <c r="Y200" s="127"/>
      <c r="Z200" s="127"/>
      <c r="AA200" s="127"/>
      <c r="AB200" s="127"/>
      <c r="AC200" s="128"/>
    </row>
    <row r="201" spans="1:29" ht="26.25" customHeight="1" x14ac:dyDescent="0.55000000000000004">
      <c r="A201" s="15">
        <v>1</v>
      </c>
      <c r="B201" s="21" t="s">
        <v>4</v>
      </c>
      <c r="C201" s="24" t="str">
        <f>TEXT(DATE($N$2,$P$2,A201),"aaa")</f>
        <v>日</v>
      </c>
      <c r="D201" s="106"/>
      <c r="E201" s="107"/>
      <c r="F201" s="108"/>
      <c r="G201" s="109"/>
      <c r="H201" s="16" t="s">
        <v>31</v>
      </c>
      <c r="I201" s="109"/>
      <c r="J201" s="109"/>
      <c r="K201" s="21" t="s">
        <v>32</v>
      </c>
      <c r="L201" s="89" t="str">
        <f>IF(OR(F201="",I201=""),"",MIN(MAX(ROUNDDOWN((I201-F201)*24*2,0)/2,0),$E$198))</f>
        <v/>
      </c>
      <c r="M201" s="90"/>
      <c r="N201" s="43" t="s">
        <v>33</v>
      </c>
      <c r="O201" s="106"/>
      <c r="P201" s="107"/>
      <c r="Q201" s="106"/>
      <c r="R201" s="107"/>
      <c r="S201" s="106"/>
      <c r="T201" s="107"/>
      <c r="U201" s="106"/>
      <c r="V201" s="107"/>
      <c r="W201" s="231"/>
      <c r="X201" s="232"/>
      <c r="Y201" s="232"/>
      <c r="Z201" s="232"/>
      <c r="AA201" s="232"/>
      <c r="AB201" s="232"/>
      <c r="AC201" s="233"/>
    </row>
    <row r="202" spans="1:29" ht="26.25" customHeight="1" x14ac:dyDescent="0.55000000000000004">
      <c r="A202" s="17">
        <v>2</v>
      </c>
      <c r="B202" s="22" t="s">
        <v>4</v>
      </c>
      <c r="C202" s="25" t="str">
        <f>TEXT(DATE($N$2,$P$2,A202),"aaa")</f>
        <v>月</v>
      </c>
      <c r="D202" s="85"/>
      <c r="E202" s="86"/>
      <c r="F202" s="205"/>
      <c r="G202" s="178"/>
      <c r="H202" s="18" t="s">
        <v>31</v>
      </c>
      <c r="I202" s="178"/>
      <c r="J202" s="178"/>
      <c r="K202" s="22" t="s">
        <v>32</v>
      </c>
      <c r="L202" s="89" t="str">
        <f>IF(OR(F202="",I202=""),"",MIN(MAX(ROUNDDOWN((I202-F202)*24*2,0)/2,0),$E$198))</f>
        <v/>
      </c>
      <c r="M202" s="90"/>
      <c r="N202" s="22" t="s">
        <v>33</v>
      </c>
      <c r="O202" s="85"/>
      <c r="P202" s="86"/>
      <c r="Q202" s="85"/>
      <c r="R202" s="86"/>
      <c r="S202" s="85"/>
      <c r="T202" s="86"/>
      <c r="U202" s="85"/>
      <c r="V202" s="86"/>
      <c r="W202" s="120"/>
      <c r="X202" s="121"/>
      <c r="Y202" s="121"/>
      <c r="Z202" s="121"/>
      <c r="AA202" s="121"/>
      <c r="AB202" s="121"/>
      <c r="AC202" s="122"/>
    </row>
    <row r="203" spans="1:29" ht="26.25" customHeight="1" x14ac:dyDescent="0.55000000000000004">
      <c r="A203" s="17">
        <v>3</v>
      </c>
      <c r="B203" s="22" t="s">
        <v>34</v>
      </c>
      <c r="C203" s="25" t="str">
        <f t="shared" ref="C203:C230" si="12">TEXT(DATE($N$2,$P$2,A203),"aaa")</f>
        <v>火</v>
      </c>
      <c r="D203" s="85"/>
      <c r="E203" s="86"/>
      <c r="F203" s="205"/>
      <c r="G203" s="178"/>
      <c r="H203" s="18" t="s">
        <v>31</v>
      </c>
      <c r="I203" s="178"/>
      <c r="J203" s="178"/>
      <c r="K203" s="22" t="s">
        <v>32</v>
      </c>
      <c r="L203" s="89" t="str">
        <f t="shared" ref="L203:L230" si="13">IF(OR(F203="",I203=""),"",MIN(MAX(ROUNDDOWN((I203-F203)*24*2,0)/2,0),$E$198))</f>
        <v/>
      </c>
      <c r="M203" s="90"/>
      <c r="N203" s="22" t="s">
        <v>33</v>
      </c>
      <c r="O203" s="85"/>
      <c r="P203" s="86"/>
      <c r="Q203" s="85"/>
      <c r="R203" s="86"/>
      <c r="S203" s="85"/>
      <c r="T203" s="86"/>
      <c r="U203" s="85"/>
      <c r="V203" s="86"/>
      <c r="W203" s="234"/>
      <c r="X203" s="235"/>
      <c r="Y203" s="235"/>
      <c r="Z203" s="235"/>
      <c r="AA203" s="235"/>
      <c r="AB203" s="235"/>
      <c r="AC203" s="236"/>
    </row>
    <row r="204" spans="1:29" ht="26.25" customHeight="1" x14ac:dyDescent="0.55000000000000004">
      <c r="A204" s="17">
        <v>4</v>
      </c>
      <c r="B204" s="22" t="s">
        <v>34</v>
      </c>
      <c r="C204" s="25" t="str">
        <f t="shared" si="12"/>
        <v>水</v>
      </c>
      <c r="D204" s="85"/>
      <c r="E204" s="86"/>
      <c r="F204" s="205"/>
      <c r="G204" s="178"/>
      <c r="H204" s="18" t="s">
        <v>31</v>
      </c>
      <c r="I204" s="178"/>
      <c r="J204" s="178"/>
      <c r="K204" s="22" t="s">
        <v>32</v>
      </c>
      <c r="L204" s="89" t="str">
        <f t="shared" si="13"/>
        <v/>
      </c>
      <c r="M204" s="90"/>
      <c r="N204" s="22" t="s">
        <v>33</v>
      </c>
      <c r="O204" s="85"/>
      <c r="P204" s="86"/>
      <c r="Q204" s="85"/>
      <c r="R204" s="86"/>
      <c r="S204" s="85"/>
      <c r="T204" s="86"/>
      <c r="U204" s="85"/>
      <c r="V204" s="86"/>
      <c r="W204" s="120"/>
      <c r="X204" s="121"/>
      <c r="Y204" s="121"/>
      <c r="Z204" s="121"/>
      <c r="AA204" s="121"/>
      <c r="AB204" s="121"/>
      <c r="AC204" s="122"/>
    </row>
    <row r="205" spans="1:29" ht="26.25" customHeight="1" x14ac:dyDescent="0.55000000000000004">
      <c r="A205" s="17">
        <v>5</v>
      </c>
      <c r="B205" s="22" t="s">
        <v>34</v>
      </c>
      <c r="C205" s="25" t="str">
        <f t="shared" si="12"/>
        <v>木</v>
      </c>
      <c r="D205" s="85"/>
      <c r="E205" s="86"/>
      <c r="F205" s="205"/>
      <c r="G205" s="178"/>
      <c r="H205" s="18" t="s">
        <v>31</v>
      </c>
      <c r="I205" s="178"/>
      <c r="J205" s="178"/>
      <c r="K205" s="22" t="s">
        <v>32</v>
      </c>
      <c r="L205" s="89" t="str">
        <f t="shared" si="13"/>
        <v/>
      </c>
      <c r="M205" s="90"/>
      <c r="N205" s="22" t="s">
        <v>33</v>
      </c>
      <c r="O205" s="85"/>
      <c r="P205" s="86"/>
      <c r="Q205" s="85"/>
      <c r="R205" s="86"/>
      <c r="S205" s="85"/>
      <c r="T205" s="86"/>
      <c r="U205" s="85"/>
      <c r="V205" s="86"/>
      <c r="W205" s="120"/>
      <c r="X205" s="121"/>
      <c r="Y205" s="121"/>
      <c r="Z205" s="121"/>
      <c r="AA205" s="121"/>
      <c r="AB205" s="121"/>
      <c r="AC205" s="122"/>
    </row>
    <row r="206" spans="1:29" ht="26.25" customHeight="1" x14ac:dyDescent="0.55000000000000004">
      <c r="A206" s="17">
        <v>6</v>
      </c>
      <c r="B206" s="22" t="s">
        <v>34</v>
      </c>
      <c r="C206" s="25" t="str">
        <f t="shared" si="12"/>
        <v>金</v>
      </c>
      <c r="D206" s="85"/>
      <c r="E206" s="86"/>
      <c r="F206" s="205"/>
      <c r="G206" s="178"/>
      <c r="H206" s="18" t="s">
        <v>31</v>
      </c>
      <c r="I206" s="178"/>
      <c r="J206" s="178"/>
      <c r="K206" s="22" t="s">
        <v>32</v>
      </c>
      <c r="L206" s="89" t="str">
        <f t="shared" si="13"/>
        <v/>
      </c>
      <c r="M206" s="90"/>
      <c r="N206" s="22" t="s">
        <v>33</v>
      </c>
      <c r="O206" s="85"/>
      <c r="P206" s="86"/>
      <c r="Q206" s="85"/>
      <c r="R206" s="86"/>
      <c r="S206" s="85"/>
      <c r="T206" s="86"/>
      <c r="U206" s="85"/>
      <c r="V206" s="86"/>
      <c r="W206" s="120"/>
      <c r="X206" s="121"/>
      <c r="Y206" s="121"/>
      <c r="Z206" s="121"/>
      <c r="AA206" s="121"/>
      <c r="AB206" s="121"/>
      <c r="AC206" s="122"/>
    </row>
    <row r="207" spans="1:29" ht="26.25" customHeight="1" x14ac:dyDescent="0.55000000000000004">
      <c r="A207" s="17">
        <v>7</v>
      </c>
      <c r="B207" s="22" t="s">
        <v>34</v>
      </c>
      <c r="C207" s="25" t="str">
        <f t="shared" si="12"/>
        <v>土</v>
      </c>
      <c r="D207" s="85"/>
      <c r="E207" s="86"/>
      <c r="F207" s="205"/>
      <c r="G207" s="178"/>
      <c r="H207" s="18" t="s">
        <v>31</v>
      </c>
      <c r="I207" s="178"/>
      <c r="J207" s="178"/>
      <c r="K207" s="22" t="s">
        <v>32</v>
      </c>
      <c r="L207" s="89" t="str">
        <f t="shared" si="13"/>
        <v/>
      </c>
      <c r="M207" s="90"/>
      <c r="N207" s="22" t="s">
        <v>33</v>
      </c>
      <c r="O207" s="85"/>
      <c r="P207" s="86"/>
      <c r="Q207" s="85"/>
      <c r="R207" s="86"/>
      <c r="S207" s="85"/>
      <c r="T207" s="86"/>
      <c r="U207" s="85"/>
      <c r="V207" s="86"/>
      <c r="W207" s="120"/>
      <c r="X207" s="121"/>
      <c r="Y207" s="121"/>
      <c r="Z207" s="121"/>
      <c r="AA207" s="121"/>
      <c r="AB207" s="121"/>
      <c r="AC207" s="122"/>
    </row>
    <row r="208" spans="1:29" ht="26.25" customHeight="1" x14ac:dyDescent="0.55000000000000004">
      <c r="A208" s="17">
        <v>8</v>
      </c>
      <c r="B208" s="22" t="s">
        <v>34</v>
      </c>
      <c r="C208" s="25" t="str">
        <f t="shared" si="12"/>
        <v>日</v>
      </c>
      <c r="D208" s="85"/>
      <c r="E208" s="86"/>
      <c r="F208" s="205"/>
      <c r="G208" s="178"/>
      <c r="H208" s="18" t="s">
        <v>31</v>
      </c>
      <c r="I208" s="178"/>
      <c r="J208" s="178"/>
      <c r="K208" s="22" t="s">
        <v>32</v>
      </c>
      <c r="L208" s="89" t="str">
        <f t="shared" si="13"/>
        <v/>
      </c>
      <c r="M208" s="90"/>
      <c r="N208" s="22" t="s">
        <v>33</v>
      </c>
      <c r="O208" s="85"/>
      <c r="P208" s="86"/>
      <c r="Q208" s="85"/>
      <c r="R208" s="86"/>
      <c r="S208" s="85"/>
      <c r="T208" s="86"/>
      <c r="U208" s="85"/>
      <c r="V208" s="86"/>
      <c r="W208" s="120"/>
      <c r="X208" s="121"/>
      <c r="Y208" s="121"/>
      <c r="Z208" s="121"/>
      <c r="AA208" s="121"/>
      <c r="AB208" s="121"/>
      <c r="AC208" s="122"/>
    </row>
    <row r="209" spans="1:29" ht="26.25" customHeight="1" x14ac:dyDescent="0.55000000000000004">
      <c r="A209" s="17">
        <v>9</v>
      </c>
      <c r="B209" s="22" t="s">
        <v>34</v>
      </c>
      <c r="C209" s="25" t="str">
        <f t="shared" si="12"/>
        <v>月</v>
      </c>
      <c r="D209" s="85"/>
      <c r="E209" s="86"/>
      <c r="F209" s="205"/>
      <c r="G209" s="178"/>
      <c r="H209" s="18" t="s">
        <v>31</v>
      </c>
      <c r="I209" s="178"/>
      <c r="J209" s="178"/>
      <c r="K209" s="22" t="s">
        <v>32</v>
      </c>
      <c r="L209" s="89" t="str">
        <f t="shared" si="13"/>
        <v/>
      </c>
      <c r="M209" s="90"/>
      <c r="N209" s="22" t="s">
        <v>33</v>
      </c>
      <c r="O209" s="85"/>
      <c r="P209" s="86"/>
      <c r="Q209" s="85"/>
      <c r="R209" s="86"/>
      <c r="S209" s="85"/>
      <c r="T209" s="86"/>
      <c r="U209" s="85"/>
      <c r="V209" s="86"/>
      <c r="W209" s="120"/>
      <c r="X209" s="121"/>
      <c r="Y209" s="121"/>
      <c r="Z209" s="121"/>
      <c r="AA209" s="121"/>
      <c r="AB209" s="121"/>
      <c r="AC209" s="122"/>
    </row>
    <row r="210" spans="1:29" ht="26.25" customHeight="1" x14ac:dyDescent="0.55000000000000004">
      <c r="A210" s="17">
        <v>10</v>
      </c>
      <c r="B210" s="22" t="s">
        <v>34</v>
      </c>
      <c r="C210" s="25" t="str">
        <f t="shared" si="12"/>
        <v>火</v>
      </c>
      <c r="D210" s="85"/>
      <c r="E210" s="86"/>
      <c r="F210" s="205"/>
      <c r="G210" s="178"/>
      <c r="H210" s="18" t="s">
        <v>31</v>
      </c>
      <c r="I210" s="178"/>
      <c r="J210" s="178"/>
      <c r="K210" s="22" t="s">
        <v>32</v>
      </c>
      <c r="L210" s="89" t="str">
        <f t="shared" si="13"/>
        <v/>
      </c>
      <c r="M210" s="90"/>
      <c r="N210" s="22" t="s">
        <v>33</v>
      </c>
      <c r="O210" s="85"/>
      <c r="P210" s="86"/>
      <c r="Q210" s="85"/>
      <c r="R210" s="86"/>
      <c r="S210" s="85"/>
      <c r="T210" s="86"/>
      <c r="U210" s="85"/>
      <c r="V210" s="86"/>
      <c r="W210" s="120"/>
      <c r="X210" s="121"/>
      <c r="Y210" s="121"/>
      <c r="Z210" s="121"/>
      <c r="AA210" s="121"/>
      <c r="AB210" s="121"/>
      <c r="AC210" s="122"/>
    </row>
    <row r="211" spans="1:29" ht="26.25" customHeight="1" x14ac:dyDescent="0.55000000000000004">
      <c r="A211" s="17">
        <v>11</v>
      </c>
      <c r="B211" s="22" t="s">
        <v>34</v>
      </c>
      <c r="C211" s="25" t="str">
        <f t="shared" si="12"/>
        <v>水</v>
      </c>
      <c r="D211" s="85"/>
      <c r="E211" s="86"/>
      <c r="F211" s="205"/>
      <c r="G211" s="178"/>
      <c r="H211" s="18" t="s">
        <v>31</v>
      </c>
      <c r="I211" s="178"/>
      <c r="J211" s="178"/>
      <c r="K211" s="22" t="s">
        <v>32</v>
      </c>
      <c r="L211" s="89" t="str">
        <f t="shared" si="13"/>
        <v/>
      </c>
      <c r="M211" s="90"/>
      <c r="N211" s="22" t="s">
        <v>33</v>
      </c>
      <c r="O211" s="85"/>
      <c r="P211" s="86"/>
      <c r="Q211" s="85"/>
      <c r="R211" s="86"/>
      <c r="S211" s="85"/>
      <c r="T211" s="86"/>
      <c r="U211" s="85"/>
      <c r="V211" s="86"/>
      <c r="W211" s="120"/>
      <c r="X211" s="121"/>
      <c r="Y211" s="121"/>
      <c r="Z211" s="121"/>
      <c r="AA211" s="121"/>
      <c r="AB211" s="121"/>
      <c r="AC211" s="122"/>
    </row>
    <row r="212" spans="1:29" ht="26.25" customHeight="1" x14ac:dyDescent="0.55000000000000004">
      <c r="A212" s="17">
        <v>12</v>
      </c>
      <c r="B212" s="22" t="s">
        <v>34</v>
      </c>
      <c r="C212" s="25" t="str">
        <f t="shared" si="12"/>
        <v>木</v>
      </c>
      <c r="D212" s="85"/>
      <c r="E212" s="86"/>
      <c r="F212" s="205"/>
      <c r="G212" s="178"/>
      <c r="H212" s="18" t="s">
        <v>31</v>
      </c>
      <c r="I212" s="178"/>
      <c r="J212" s="178"/>
      <c r="K212" s="22" t="s">
        <v>32</v>
      </c>
      <c r="L212" s="89" t="str">
        <f t="shared" si="13"/>
        <v/>
      </c>
      <c r="M212" s="90"/>
      <c r="N212" s="22" t="s">
        <v>33</v>
      </c>
      <c r="O212" s="85"/>
      <c r="P212" s="86"/>
      <c r="Q212" s="85"/>
      <c r="R212" s="86"/>
      <c r="S212" s="85"/>
      <c r="T212" s="86"/>
      <c r="U212" s="85"/>
      <c r="V212" s="86"/>
      <c r="W212" s="120"/>
      <c r="X212" s="121"/>
      <c r="Y212" s="121"/>
      <c r="Z212" s="121"/>
      <c r="AA212" s="121"/>
      <c r="AB212" s="121"/>
      <c r="AC212" s="122"/>
    </row>
    <row r="213" spans="1:29" ht="26.25" customHeight="1" x14ac:dyDescent="0.55000000000000004">
      <c r="A213" s="17">
        <v>13</v>
      </c>
      <c r="B213" s="22" t="s">
        <v>34</v>
      </c>
      <c r="C213" s="25" t="str">
        <f t="shared" si="12"/>
        <v>金</v>
      </c>
      <c r="D213" s="85"/>
      <c r="E213" s="86"/>
      <c r="F213" s="205"/>
      <c r="G213" s="178"/>
      <c r="H213" s="18" t="s">
        <v>31</v>
      </c>
      <c r="I213" s="178"/>
      <c r="J213" s="178"/>
      <c r="K213" s="22" t="s">
        <v>32</v>
      </c>
      <c r="L213" s="89" t="str">
        <f t="shared" si="13"/>
        <v/>
      </c>
      <c r="M213" s="90"/>
      <c r="N213" s="22" t="s">
        <v>33</v>
      </c>
      <c r="O213" s="85"/>
      <c r="P213" s="86"/>
      <c r="Q213" s="85"/>
      <c r="R213" s="86"/>
      <c r="S213" s="85"/>
      <c r="T213" s="86"/>
      <c r="U213" s="85"/>
      <c r="V213" s="86"/>
      <c r="W213" s="120"/>
      <c r="X213" s="121"/>
      <c r="Y213" s="121"/>
      <c r="Z213" s="121"/>
      <c r="AA213" s="121"/>
      <c r="AB213" s="121"/>
      <c r="AC213" s="122"/>
    </row>
    <row r="214" spans="1:29" ht="26.25" customHeight="1" x14ac:dyDescent="0.55000000000000004">
      <c r="A214" s="17">
        <v>14</v>
      </c>
      <c r="B214" s="22" t="s">
        <v>34</v>
      </c>
      <c r="C214" s="25" t="str">
        <f t="shared" si="12"/>
        <v>土</v>
      </c>
      <c r="D214" s="85"/>
      <c r="E214" s="86"/>
      <c r="F214" s="205"/>
      <c r="G214" s="178"/>
      <c r="H214" s="18" t="s">
        <v>31</v>
      </c>
      <c r="I214" s="178"/>
      <c r="J214" s="178"/>
      <c r="K214" s="22" t="s">
        <v>32</v>
      </c>
      <c r="L214" s="89" t="str">
        <f t="shared" si="13"/>
        <v/>
      </c>
      <c r="M214" s="90"/>
      <c r="N214" s="22" t="s">
        <v>33</v>
      </c>
      <c r="O214" s="85"/>
      <c r="P214" s="86"/>
      <c r="Q214" s="85"/>
      <c r="R214" s="86"/>
      <c r="S214" s="85"/>
      <c r="T214" s="86"/>
      <c r="U214" s="85"/>
      <c r="V214" s="86"/>
      <c r="W214" s="120"/>
      <c r="X214" s="121"/>
      <c r="Y214" s="121"/>
      <c r="Z214" s="121"/>
      <c r="AA214" s="121"/>
      <c r="AB214" s="121"/>
      <c r="AC214" s="122"/>
    </row>
    <row r="215" spans="1:29" ht="26.25" customHeight="1" x14ac:dyDescent="0.55000000000000004">
      <c r="A215" s="17">
        <v>15</v>
      </c>
      <c r="B215" s="22" t="s">
        <v>34</v>
      </c>
      <c r="C215" s="25" t="str">
        <f t="shared" si="12"/>
        <v>日</v>
      </c>
      <c r="D215" s="85"/>
      <c r="E215" s="86"/>
      <c r="F215" s="205"/>
      <c r="G215" s="178"/>
      <c r="H215" s="18" t="s">
        <v>31</v>
      </c>
      <c r="I215" s="178"/>
      <c r="J215" s="178"/>
      <c r="K215" s="22" t="s">
        <v>32</v>
      </c>
      <c r="L215" s="89" t="str">
        <f t="shared" si="13"/>
        <v/>
      </c>
      <c r="M215" s="90"/>
      <c r="N215" s="22" t="s">
        <v>33</v>
      </c>
      <c r="O215" s="85"/>
      <c r="P215" s="86"/>
      <c r="Q215" s="85"/>
      <c r="R215" s="86"/>
      <c r="S215" s="85"/>
      <c r="T215" s="86"/>
      <c r="U215" s="85"/>
      <c r="V215" s="86"/>
      <c r="W215" s="120"/>
      <c r="X215" s="121"/>
      <c r="Y215" s="121"/>
      <c r="Z215" s="121"/>
      <c r="AA215" s="121"/>
      <c r="AB215" s="121"/>
      <c r="AC215" s="122"/>
    </row>
    <row r="216" spans="1:29" ht="26.25" customHeight="1" x14ac:dyDescent="0.55000000000000004">
      <c r="A216" s="17">
        <v>16</v>
      </c>
      <c r="B216" s="22" t="s">
        <v>34</v>
      </c>
      <c r="C216" s="25" t="str">
        <f t="shared" si="12"/>
        <v>月</v>
      </c>
      <c r="D216" s="85"/>
      <c r="E216" s="86"/>
      <c r="F216" s="205"/>
      <c r="G216" s="178"/>
      <c r="H216" s="18" t="s">
        <v>31</v>
      </c>
      <c r="I216" s="178"/>
      <c r="J216" s="178"/>
      <c r="K216" s="22" t="s">
        <v>32</v>
      </c>
      <c r="L216" s="89" t="str">
        <f t="shared" si="13"/>
        <v/>
      </c>
      <c r="M216" s="90"/>
      <c r="N216" s="22" t="s">
        <v>33</v>
      </c>
      <c r="O216" s="85"/>
      <c r="P216" s="86"/>
      <c r="Q216" s="85"/>
      <c r="R216" s="86"/>
      <c r="S216" s="85"/>
      <c r="T216" s="86"/>
      <c r="U216" s="85"/>
      <c r="V216" s="86"/>
      <c r="W216" s="120"/>
      <c r="X216" s="121"/>
      <c r="Y216" s="121"/>
      <c r="Z216" s="121"/>
      <c r="AA216" s="121"/>
      <c r="AB216" s="121"/>
      <c r="AC216" s="122"/>
    </row>
    <row r="217" spans="1:29" ht="26.25" customHeight="1" x14ac:dyDescent="0.55000000000000004">
      <c r="A217" s="17">
        <v>17</v>
      </c>
      <c r="B217" s="22" t="s">
        <v>34</v>
      </c>
      <c r="C217" s="25" t="str">
        <f t="shared" si="12"/>
        <v>火</v>
      </c>
      <c r="D217" s="85"/>
      <c r="E217" s="86"/>
      <c r="F217" s="205"/>
      <c r="G217" s="178"/>
      <c r="H217" s="18" t="s">
        <v>31</v>
      </c>
      <c r="I217" s="178"/>
      <c r="J217" s="178"/>
      <c r="K217" s="22" t="s">
        <v>32</v>
      </c>
      <c r="L217" s="89" t="str">
        <f t="shared" si="13"/>
        <v/>
      </c>
      <c r="M217" s="90"/>
      <c r="N217" s="22" t="s">
        <v>33</v>
      </c>
      <c r="O217" s="85"/>
      <c r="P217" s="86"/>
      <c r="Q217" s="85"/>
      <c r="R217" s="86"/>
      <c r="S217" s="85"/>
      <c r="T217" s="86"/>
      <c r="U217" s="85"/>
      <c r="V217" s="86"/>
      <c r="W217" s="120"/>
      <c r="X217" s="121"/>
      <c r="Y217" s="121"/>
      <c r="Z217" s="121"/>
      <c r="AA217" s="121"/>
      <c r="AB217" s="121"/>
      <c r="AC217" s="122"/>
    </row>
    <row r="218" spans="1:29" ht="26.25" customHeight="1" x14ac:dyDescent="0.55000000000000004">
      <c r="A218" s="17">
        <v>18</v>
      </c>
      <c r="B218" s="22" t="s">
        <v>34</v>
      </c>
      <c r="C218" s="25" t="str">
        <f t="shared" si="12"/>
        <v>水</v>
      </c>
      <c r="D218" s="85"/>
      <c r="E218" s="86"/>
      <c r="F218" s="205"/>
      <c r="G218" s="178"/>
      <c r="H218" s="18" t="s">
        <v>31</v>
      </c>
      <c r="I218" s="178"/>
      <c r="J218" s="178"/>
      <c r="K218" s="22" t="s">
        <v>32</v>
      </c>
      <c r="L218" s="89" t="str">
        <f t="shared" si="13"/>
        <v/>
      </c>
      <c r="M218" s="90"/>
      <c r="N218" s="22" t="s">
        <v>33</v>
      </c>
      <c r="O218" s="85"/>
      <c r="P218" s="86"/>
      <c r="Q218" s="85"/>
      <c r="R218" s="86"/>
      <c r="S218" s="85"/>
      <c r="T218" s="86"/>
      <c r="U218" s="85"/>
      <c r="V218" s="86"/>
      <c r="W218" s="120"/>
      <c r="X218" s="121"/>
      <c r="Y218" s="121"/>
      <c r="Z218" s="121"/>
      <c r="AA218" s="121"/>
      <c r="AB218" s="121"/>
      <c r="AC218" s="122"/>
    </row>
    <row r="219" spans="1:29" ht="26.25" customHeight="1" x14ac:dyDescent="0.55000000000000004">
      <c r="A219" s="17">
        <v>19</v>
      </c>
      <c r="B219" s="22" t="s">
        <v>34</v>
      </c>
      <c r="C219" s="25" t="str">
        <f t="shared" si="12"/>
        <v>木</v>
      </c>
      <c r="D219" s="85"/>
      <c r="E219" s="86"/>
      <c r="F219" s="205"/>
      <c r="G219" s="178"/>
      <c r="H219" s="18" t="s">
        <v>31</v>
      </c>
      <c r="I219" s="178"/>
      <c r="J219" s="178"/>
      <c r="K219" s="22" t="s">
        <v>32</v>
      </c>
      <c r="L219" s="89" t="str">
        <f t="shared" si="13"/>
        <v/>
      </c>
      <c r="M219" s="90"/>
      <c r="N219" s="22" t="s">
        <v>33</v>
      </c>
      <c r="O219" s="85"/>
      <c r="P219" s="86"/>
      <c r="Q219" s="85"/>
      <c r="R219" s="86"/>
      <c r="S219" s="85"/>
      <c r="T219" s="86"/>
      <c r="U219" s="85"/>
      <c r="V219" s="86"/>
      <c r="W219" s="120"/>
      <c r="X219" s="121"/>
      <c r="Y219" s="121"/>
      <c r="Z219" s="121"/>
      <c r="AA219" s="121"/>
      <c r="AB219" s="121"/>
      <c r="AC219" s="122"/>
    </row>
    <row r="220" spans="1:29" ht="26.25" customHeight="1" x14ac:dyDescent="0.55000000000000004">
      <c r="A220" s="17">
        <v>20</v>
      </c>
      <c r="B220" s="22" t="s">
        <v>34</v>
      </c>
      <c r="C220" s="25" t="str">
        <f t="shared" si="12"/>
        <v>金</v>
      </c>
      <c r="D220" s="85"/>
      <c r="E220" s="86"/>
      <c r="F220" s="205"/>
      <c r="G220" s="178"/>
      <c r="H220" s="18" t="s">
        <v>31</v>
      </c>
      <c r="I220" s="178"/>
      <c r="J220" s="178"/>
      <c r="K220" s="22" t="s">
        <v>32</v>
      </c>
      <c r="L220" s="89" t="str">
        <f t="shared" si="13"/>
        <v/>
      </c>
      <c r="M220" s="90"/>
      <c r="N220" s="22" t="s">
        <v>33</v>
      </c>
      <c r="O220" s="85"/>
      <c r="P220" s="86"/>
      <c r="Q220" s="85"/>
      <c r="R220" s="86"/>
      <c r="S220" s="85"/>
      <c r="T220" s="86"/>
      <c r="U220" s="85"/>
      <c r="V220" s="86"/>
      <c r="W220" s="120"/>
      <c r="X220" s="121"/>
      <c r="Y220" s="121"/>
      <c r="Z220" s="121"/>
      <c r="AA220" s="121"/>
      <c r="AB220" s="121"/>
      <c r="AC220" s="122"/>
    </row>
    <row r="221" spans="1:29" ht="26.25" customHeight="1" x14ac:dyDescent="0.55000000000000004">
      <c r="A221" s="17">
        <v>21</v>
      </c>
      <c r="B221" s="22" t="s">
        <v>34</v>
      </c>
      <c r="C221" s="25" t="str">
        <f t="shared" si="12"/>
        <v>土</v>
      </c>
      <c r="D221" s="85"/>
      <c r="E221" s="86"/>
      <c r="F221" s="205"/>
      <c r="G221" s="178"/>
      <c r="H221" s="18" t="s">
        <v>31</v>
      </c>
      <c r="I221" s="178"/>
      <c r="J221" s="178"/>
      <c r="K221" s="22" t="s">
        <v>32</v>
      </c>
      <c r="L221" s="89" t="str">
        <f t="shared" si="13"/>
        <v/>
      </c>
      <c r="M221" s="90"/>
      <c r="N221" s="22" t="s">
        <v>33</v>
      </c>
      <c r="O221" s="85"/>
      <c r="P221" s="86"/>
      <c r="Q221" s="85"/>
      <c r="R221" s="86"/>
      <c r="S221" s="85"/>
      <c r="T221" s="86"/>
      <c r="U221" s="85"/>
      <c r="V221" s="86"/>
      <c r="W221" s="120"/>
      <c r="X221" s="121"/>
      <c r="Y221" s="121"/>
      <c r="Z221" s="121"/>
      <c r="AA221" s="121"/>
      <c r="AB221" s="121"/>
      <c r="AC221" s="122"/>
    </row>
    <row r="222" spans="1:29" ht="26.25" customHeight="1" x14ac:dyDescent="0.55000000000000004">
      <c r="A222" s="17">
        <v>22</v>
      </c>
      <c r="B222" s="22" t="s">
        <v>34</v>
      </c>
      <c r="C222" s="25" t="str">
        <f t="shared" si="12"/>
        <v>日</v>
      </c>
      <c r="D222" s="85"/>
      <c r="E222" s="86"/>
      <c r="F222" s="205"/>
      <c r="G222" s="178"/>
      <c r="H222" s="18" t="s">
        <v>31</v>
      </c>
      <c r="I222" s="178"/>
      <c r="J222" s="178"/>
      <c r="K222" s="22" t="s">
        <v>32</v>
      </c>
      <c r="L222" s="89" t="str">
        <f t="shared" si="13"/>
        <v/>
      </c>
      <c r="M222" s="90"/>
      <c r="N222" s="22" t="s">
        <v>33</v>
      </c>
      <c r="O222" s="85"/>
      <c r="P222" s="86"/>
      <c r="Q222" s="85"/>
      <c r="R222" s="86"/>
      <c r="S222" s="85"/>
      <c r="T222" s="86"/>
      <c r="U222" s="85"/>
      <c r="V222" s="86"/>
      <c r="W222" s="120"/>
      <c r="X222" s="121"/>
      <c r="Y222" s="121"/>
      <c r="Z222" s="121"/>
      <c r="AA222" s="121"/>
      <c r="AB222" s="121"/>
      <c r="AC222" s="122"/>
    </row>
    <row r="223" spans="1:29" ht="26.25" customHeight="1" x14ac:dyDescent="0.55000000000000004">
      <c r="A223" s="17">
        <v>23</v>
      </c>
      <c r="B223" s="22" t="s">
        <v>34</v>
      </c>
      <c r="C223" s="25" t="str">
        <f t="shared" si="12"/>
        <v>月</v>
      </c>
      <c r="D223" s="85"/>
      <c r="E223" s="86"/>
      <c r="F223" s="205"/>
      <c r="G223" s="178"/>
      <c r="H223" s="18" t="s">
        <v>31</v>
      </c>
      <c r="I223" s="178"/>
      <c r="J223" s="178"/>
      <c r="K223" s="22" t="s">
        <v>32</v>
      </c>
      <c r="L223" s="89" t="str">
        <f t="shared" si="13"/>
        <v/>
      </c>
      <c r="M223" s="90"/>
      <c r="N223" s="22" t="s">
        <v>33</v>
      </c>
      <c r="O223" s="85"/>
      <c r="P223" s="86"/>
      <c r="Q223" s="85"/>
      <c r="R223" s="86"/>
      <c r="S223" s="85"/>
      <c r="T223" s="86"/>
      <c r="U223" s="85"/>
      <c r="V223" s="86"/>
      <c r="W223" s="120"/>
      <c r="X223" s="121"/>
      <c r="Y223" s="121"/>
      <c r="Z223" s="121"/>
      <c r="AA223" s="121"/>
      <c r="AB223" s="121"/>
      <c r="AC223" s="122"/>
    </row>
    <row r="224" spans="1:29" ht="26.25" customHeight="1" x14ac:dyDescent="0.55000000000000004">
      <c r="A224" s="17">
        <v>24</v>
      </c>
      <c r="B224" s="22" t="s">
        <v>34</v>
      </c>
      <c r="C224" s="25" t="str">
        <f t="shared" si="12"/>
        <v>火</v>
      </c>
      <c r="D224" s="85"/>
      <c r="E224" s="86"/>
      <c r="F224" s="205"/>
      <c r="G224" s="178"/>
      <c r="H224" s="18" t="s">
        <v>31</v>
      </c>
      <c r="I224" s="178"/>
      <c r="J224" s="178"/>
      <c r="K224" s="22" t="s">
        <v>32</v>
      </c>
      <c r="L224" s="89" t="str">
        <f t="shared" si="13"/>
        <v/>
      </c>
      <c r="M224" s="90"/>
      <c r="N224" s="22" t="s">
        <v>33</v>
      </c>
      <c r="O224" s="85"/>
      <c r="P224" s="86"/>
      <c r="Q224" s="85"/>
      <c r="R224" s="86"/>
      <c r="S224" s="85"/>
      <c r="T224" s="86"/>
      <c r="U224" s="85"/>
      <c r="V224" s="86"/>
      <c r="W224" s="120"/>
      <c r="X224" s="121"/>
      <c r="Y224" s="121"/>
      <c r="Z224" s="121"/>
      <c r="AA224" s="121"/>
      <c r="AB224" s="121"/>
      <c r="AC224" s="122"/>
    </row>
    <row r="225" spans="1:29" ht="26.25" customHeight="1" x14ac:dyDescent="0.55000000000000004">
      <c r="A225" s="17">
        <v>25</v>
      </c>
      <c r="B225" s="22" t="s">
        <v>34</v>
      </c>
      <c r="C225" s="25" t="str">
        <f t="shared" si="12"/>
        <v>水</v>
      </c>
      <c r="D225" s="85"/>
      <c r="E225" s="86"/>
      <c r="F225" s="205"/>
      <c r="G225" s="178"/>
      <c r="H225" s="18" t="s">
        <v>31</v>
      </c>
      <c r="I225" s="178"/>
      <c r="J225" s="178"/>
      <c r="K225" s="22" t="s">
        <v>32</v>
      </c>
      <c r="L225" s="89" t="str">
        <f t="shared" si="13"/>
        <v/>
      </c>
      <c r="M225" s="90"/>
      <c r="N225" s="22" t="s">
        <v>33</v>
      </c>
      <c r="O225" s="85"/>
      <c r="P225" s="86"/>
      <c r="Q225" s="85"/>
      <c r="R225" s="86"/>
      <c r="S225" s="85"/>
      <c r="T225" s="86"/>
      <c r="U225" s="85"/>
      <c r="V225" s="86"/>
      <c r="W225" s="120"/>
      <c r="X225" s="121"/>
      <c r="Y225" s="121"/>
      <c r="Z225" s="121"/>
      <c r="AA225" s="121"/>
      <c r="AB225" s="121"/>
      <c r="AC225" s="122"/>
    </row>
    <row r="226" spans="1:29" ht="26.25" customHeight="1" x14ac:dyDescent="0.55000000000000004">
      <c r="A226" s="17">
        <v>26</v>
      </c>
      <c r="B226" s="22" t="s">
        <v>34</v>
      </c>
      <c r="C226" s="25" t="str">
        <f t="shared" si="12"/>
        <v>木</v>
      </c>
      <c r="D226" s="85"/>
      <c r="E226" s="86"/>
      <c r="F226" s="205"/>
      <c r="G226" s="178"/>
      <c r="H226" s="18" t="s">
        <v>31</v>
      </c>
      <c r="I226" s="178"/>
      <c r="J226" s="178"/>
      <c r="K226" s="22" t="s">
        <v>32</v>
      </c>
      <c r="L226" s="89" t="str">
        <f t="shared" si="13"/>
        <v/>
      </c>
      <c r="M226" s="90"/>
      <c r="N226" s="22" t="s">
        <v>33</v>
      </c>
      <c r="O226" s="85"/>
      <c r="P226" s="86"/>
      <c r="Q226" s="85"/>
      <c r="R226" s="86"/>
      <c r="S226" s="85"/>
      <c r="T226" s="86"/>
      <c r="U226" s="85"/>
      <c r="V226" s="86"/>
      <c r="W226" s="120"/>
      <c r="X226" s="121"/>
      <c r="Y226" s="121"/>
      <c r="Z226" s="121"/>
      <c r="AA226" s="121"/>
      <c r="AB226" s="121"/>
      <c r="AC226" s="122"/>
    </row>
    <row r="227" spans="1:29" ht="26.25" customHeight="1" x14ac:dyDescent="0.55000000000000004">
      <c r="A227" s="17">
        <v>27</v>
      </c>
      <c r="B227" s="22" t="s">
        <v>34</v>
      </c>
      <c r="C227" s="25" t="str">
        <f t="shared" si="12"/>
        <v>金</v>
      </c>
      <c r="D227" s="85"/>
      <c r="E227" s="86"/>
      <c r="F227" s="205"/>
      <c r="G227" s="178"/>
      <c r="H227" s="18" t="s">
        <v>31</v>
      </c>
      <c r="I227" s="178"/>
      <c r="J227" s="178"/>
      <c r="K227" s="22" t="s">
        <v>32</v>
      </c>
      <c r="L227" s="89" t="str">
        <f t="shared" si="13"/>
        <v/>
      </c>
      <c r="M227" s="90"/>
      <c r="N227" s="22" t="s">
        <v>33</v>
      </c>
      <c r="O227" s="85"/>
      <c r="P227" s="86"/>
      <c r="Q227" s="85"/>
      <c r="R227" s="86"/>
      <c r="S227" s="85"/>
      <c r="T227" s="86"/>
      <c r="U227" s="85"/>
      <c r="V227" s="86"/>
      <c r="W227" s="120"/>
      <c r="X227" s="121"/>
      <c r="Y227" s="121"/>
      <c r="Z227" s="121"/>
      <c r="AA227" s="121"/>
      <c r="AB227" s="121"/>
      <c r="AC227" s="122"/>
    </row>
    <row r="228" spans="1:29" ht="26.25" customHeight="1" x14ac:dyDescent="0.55000000000000004">
      <c r="A228" s="17">
        <v>28</v>
      </c>
      <c r="B228" s="22" t="s">
        <v>34</v>
      </c>
      <c r="C228" s="25" t="str">
        <f t="shared" si="12"/>
        <v>土</v>
      </c>
      <c r="D228" s="85"/>
      <c r="E228" s="86"/>
      <c r="F228" s="205"/>
      <c r="G228" s="178"/>
      <c r="H228" s="18" t="s">
        <v>31</v>
      </c>
      <c r="I228" s="178"/>
      <c r="J228" s="178"/>
      <c r="K228" s="22" t="s">
        <v>32</v>
      </c>
      <c r="L228" s="89" t="str">
        <f t="shared" si="13"/>
        <v/>
      </c>
      <c r="M228" s="90"/>
      <c r="N228" s="22" t="s">
        <v>33</v>
      </c>
      <c r="O228" s="85"/>
      <c r="P228" s="86"/>
      <c r="Q228" s="85"/>
      <c r="R228" s="86"/>
      <c r="S228" s="85"/>
      <c r="T228" s="86"/>
      <c r="U228" s="85"/>
      <c r="V228" s="86"/>
      <c r="W228" s="120"/>
      <c r="X228" s="121"/>
      <c r="Y228" s="121"/>
      <c r="Z228" s="121"/>
      <c r="AA228" s="121"/>
      <c r="AB228" s="121"/>
      <c r="AC228" s="122"/>
    </row>
    <row r="229" spans="1:29" ht="26.25" customHeight="1" x14ac:dyDescent="0.55000000000000004">
      <c r="A229" s="17">
        <v>29</v>
      </c>
      <c r="B229" s="22" t="s">
        <v>34</v>
      </c>
      <c r="C229" s="25" t="str">
        <f t="shared" si="12"/>
        <v>日</v>
      </c>
      <c r="D229" s="85"/>
      <c r="E229" s="86"/>
      <c r="F229" s="205"/>
      <c r="G229" s="178"/>
      <c r="H229" s="18" t="s">
        <v>31</v>
      </c>
      <c r="I229" s="178"/>
      <c r="J229" s="178"/>
      <c r="K229" s="22" t="s">
        <v>32</v>
      </c>
      <c r="L229" s="89" t="str">
        <f t="shared" si="13"/>
        <v/>
      </c>
      <c r="M229" s="90"/>
      <c r="N229" s="22" t="s">
        <v>33</v>
      </c>
      <c r="O229" s="85"/>
      <c r="P229" s="86"/>
      <c r="Q229" s="85"/>
      <c r="R229" s="86"/>
      <c r="S229" s="85"/>
      <c r="T229" s="86"/>
      <c r="U229" s="85"/>
      <c r="V229" s="86"/>
      <c r="W229" s="120"/>
      <c r="X229" s="121"/>
      <c r="Y229" s="121"/>
      <c r="Z229" s="121"/>
      <c r="AA229" s="121"/>
      <c r="AB229" s="121"/>
      <c r="AC229" s="122"/>
    </row>
    <row r="230" spans="1:29" ht="26.25" customHeight="1" x14ac:dyDescent="0.55000000000000004">
      <c r="A230" s="17">
        <v>30</v>
      </c>
      <c r="B230" s="22" t="s">
        <v>34</v>
      </c>
      <c r="C230" s="25" t="str">
        <f t="shared" si="12"/>
        <v>月</v>
      </c>
      <c r="D230" s="85"/>
      <c r="E230" s="86"/>
      <c r="F230" s="205"/>
      <c r="G230" s="178"/>
      <c r="H230" s="18" t="s">
        <v>31</v>
      </c>
      <c r="I230" s="178"/>
      <c r="J230" s="178"/>
      <c r="K230" s="22" t="s">
        <v>32</v>
      </c>
      <c r="L230" s="89" t="str">
        <f t="shared" si="13"/>
        <v/>
      </c>
      <c r="M230" s="90"/>
      <c r="N230" s="22" t="s">
        <v>33</v>
      </c>
      <c r="O230" s="85"/>
      <c r="P230" s="86"/>
      <c r="Q230" s="85"/>
      <c r="R230" s="86"/>
      <c r="S230" s="85"/>
      <c r="T230" s="86"/>
      <c r="U230" s="85"/>
      <c r="V230" s="86"/>
      <c r="W230" s="120"/>
      <c r="X230" s="121"/>
      <c r="Y230" s="121"/>
      <c r="Z230" s="121"/>
      <c r="AA230" s="121"/>
      <c r="AB230" s="121"/>
      <c r="AC230" s="122"/>
    </row>
    <row r="231" spans="1:29" ht="26.25" customHeight="1" x14ac:dyDescent="0.55000000000000004">
      <c r="A231" s="19"/>
      <c r="B231" s="23"/>
      <c r="C231" s="26"/>
      <c r="D231" s="218"/>
      <c r="E231" s="219"/>
      <c r="F231" s="226"/>
      <c r="G231" s="227"/>
      <c r="H231" s="20" t="s">
        <v>31</v>
      </c>
      <c r="I231" s="227"/>
      <c r="J231" s="227"/>
      <c r="K231" s="23" t="s">
        <v>32</v>
      </c>
      <c r="L231" s="89" t="str">
        <f t="shared" ref="L231" si="14">IF(OR(F231="",I231=""),"",MIN(MAX(ROUNDDOWN((I231-F231)*24*2,0)/2,0),$E$198))</f>
        <v/>
      </c>
      <c r="M231" s="90"/>
      <c r="N231" s="23" t="s">
        <v>33</v>
      </c>
      <c r="O231" s="218"/>
      <c r="P231" s="219"/>
      <c r="Q231" s="218"/>
      <c r="R231" s="219"/>
      <c r="S231" s="218"/>
      <c r="T231" s="219"/>
      <c r="U231" s="218"/>
      <c r="V231" s="219"/>
      <c r="W231" s="208"/>
      <c r="X231" s="209"/>
      <c r="Y231" s="209"/>
      <c r="Z231" s="209"/>
      <c r="AA231" s="209"/>
      <c r="AB231" s="209"/>
      <c r="AC231" s="210"/>
    </row>
    <row r="232" spans="1:29" ht="26.25" customHeight="1" x14ac:dyDescent="0.55000000000000004">
      <c r="A232" s="126" t="s">
        <v>35</v>
      </c>
      <c r="B232" s="127"/>
      <c r="C232" s="127"/>
      <c r="D232" s="27">
        <f>COUNTIF(L201:M231,"&gt;0")</f>
        <v>0</v>
      </c>
      <c r="E232" s="224" t="s">
        <v>36</v>
      </c>
      <c r="F232" s="224"/>
      <c r="G232" s="224"/>
      <c r="H232" s="224"/>
      <c r="I232" s="27">
        <f>COUNTIF(D201:E231,"○")</f>
        <v>0</v>
      </c>
      <c r="J232" s="28" t="s">
        <v>16</v>
      </c>
      <c r="K232" s="126" t="s">
        <v>101</v>
      </c>
      <c r="L232" s="127"/>
      <c r="M232" s="127"/>
      <c r="N232" s="27" t="s">
        <v>99</v>
      </c>
      <c r="O232" s="27">
        <f>COUNTIF(Q201:R231,"○")</f>
        <v>0</v>
      </c>
      <c r="P232" s="27" t="s">
        <v>38</v>
      </c>
      <c r="Q232" s="225" t="s">
        <v>100</v>
      </c>
      <c r="R232" s="225"/>
      <c r="S232" s="27">
        <f>COUNTIF(S201:T231,"○")</f>
        <v>0</v>
      </c>
      <c r="T232" s="27" t="s">
        <v>38</v>
      </c>
      <c r="U232" s="27"/>
      <c r="V232" s="27"/>
      <c r="W232" s="28"/>
      <c r="X232" s="212" t="s">
        <v>37</v>
      </c>
      <c r="Y232" s="213"/>
      <c r="Z232" s="213"/>
      <c r="AA232" s="44"/>
      <c r="AB232" s="44"/>
      <c r="AC232" s="216" t="str">
        <f>IF(W199="３．要支援家庭のこども加算","●","×")</f>
        <v>×</v>
      </c>
    </row>
    <row r="233" spans="1:29" ht="26.25" customHeight="1" x14ac:dyDescent="0.55000000000000004">
      <c r="A233" s="126" t="s">
        <v>91</v>
      </c>
      <c r="B233" s="127"/>
      <c r="C233" s="27">
        <f>COUNTIF(O201:P231,"○")</f>
        <v>0</v>
      </c>
      <c r="D233" s="105" t="s">
        <v>38</v>
      </c>
      <c r="E233" s="105"/>
      <c r="F233" s="103" t="s">
        <v>107</v>
      </c>
      <c r="G233" s="104"/>
      <c r="H233" s="104"/>
      <c r="I233" s="27">
        <f>COUNTIF(U201:V231,"○")</f>
        <v>0</v>
      </c>
      <c r="J233" s="28" t="s">
        <v>38</v>
      </c>
      <c r="K233" s="211" t="s">
        <v>60</v>
      </c>
      <c r="L233" s="113"/>
      <c r="M233" s="113"/>
      <c r="N233" s="42">
        <f>IF(SUM(L201:M231)&gt;E198, E198, SUM(L201:M231))</f>
        <v>0</v>
      </c>
      <c r="O233" s="111" t="s">
        <v>58</v>
      </c>
      <c r="P233" s="111"/>
      <c r="Q233" s="111"/>
      <c r="R233" s="111"/>
      <c r="S233" s="42">
        <f>SUMIFS(L201:M231,D201:E231,"○")</f>
        <v>0</v>
      </c>
      <c r="T233" s="42" t="s">
        <v>59</v>
      </c>
      <c r="U233" s="115"/>
      <c r="V233" s="115"/>
      <c r="W233" s="45"/>
      <c r="X233" s="214"/>
      <c r="Y233" s="215"/>
      <c r="Z233" s="215"/>
      <c r="AA233" s="49"/>
      <c r="AB233" s="49"/>
      <c r="AC233" s="217"/>
    </row>
    <row r="234" spans="1:29" ht="26.25" customHeight="1" x14ac:dyDescent="0.55000000000000004">
      <c r="A234" s="29"/>
      <c r="B234" s="29"/>
      <c r="C234" s="29"/>
      <c r="D234" s="32"/>
      <c r="E234" s="32"/>
      <c r="F234" s="29"/>
      <c r="G234" s="29"/>
      <c r="H234" s="29"/>
      <c r="I234" s="32"/>
      <c r="J234" s="32"/>
      <c r="K234" s="51"/>
      <c r="L234" s="51"/>
      <c r="M234" s="51"/>
      <c r="N234" s="32"/>
      <c r="O234" s="52"/>
      <c r="P234" s="52"/>
      <c r="Q234" s="52"/>
      <c r="R234" s="52"/>
      <c r="S234" s="32"/>
      <c r="T234" s="32"/>
      <c r="U234" s="53"/>
      <c r="V234" s="53"/>
      <c r="W234" s="32"/>
      <c r="X234" s="29"/>
      <c r="Y234" s="29"/>
      <c r="Z234" s="29"/>
      <c r="AA234" s="29"/>
      <c r="AB234" s="29"/>
      <c r="AC234" s="29"/>
    </row>
    <row r="235" spans="1:29" ht="26.25" customHeight="1" x14ac:dyDescent="0.55000000000000004">
      <c r="A235" s="100" t="str">
        <f>"（別紙）中野区乳児等通園支援事業　利用状況報告書（"&amp;$N$2&amp;"年"&amp;$P$2&amp;"月分）"</f>
        <v>（別紙）中野区乳児等通園支援事業　利用状況報告書（2026年11月分）</v>
      </c>
      <c r="B235" s="100"/>
      <c r="C235" s="100"/>
      <c r="D235" s="100"/>
      <c r="E235" s="100"/>
      <c r="F235" s="100"/>
      <c r="G235" s="100"/>
      <c r="H235" s="100"/>
      <c r="I235" s="100"/>
      <c r="J235" s="100"/>
      <c r="K235" s="100"/>
      <c r="L235" s="100"/>
      <c r="M235" s="100"/>
      <c r="N235" s="100"/>
      <c r="O235" s="100"/>
      <c r="P235" s="100"/>
      <c r="Q235" s="100"/>
      <c r="R235" s="100"/>
      <c r="S235" s="100"/>
      <c r="T235" s="100"/>
      <c r="U235" s="100"/>
      <c r="V235" s="100"/>
      <c r="W235" s="100"/>
      <c r="X235" s="100"/>
      <c r="Y235" s="100"/>
      <c r="Z235" s="100"/>
      <c r="AA235" s="100"/>
      <c r="AB235" s="100"/>
      <c r="AC235" s="100"/>
    </row>
    <row r="236" spans="1:29" ht="26.25" customHeight="1" x14ac:dyDescent="0.55000000000000004">
      <c r="A236" s="101" t="s">
        <v>23</v>
      </c>
      <c r="B236" s="101"/>
      <c r="C236" s="101"/>
      <c r="D236" s="110"/>
      <c r="E236" s="110"/>
      <c r="F236" s="110"/>
      <c r="G236" s="110"/>
      <c r="H236" s="110"/>
      <c r="I236" s="110"/>
      <c r="J236" s="114" t="s">
        <v>43</v>
      </c>
      <c r="K236" s="114"/>
      <c r="L236" s="114"/>
      <c r="O236" s="29" t="s">
        <v>0</v>
      </c>
      <c r="P236" s="13"/>
      <c r="Q236" s="29" t="s">
        <v>3</v>
      </c>
      <c r="S236" s="29" t="s">
        <v>4</v>
      </c>
      <c r="T236" s="29" t="s">
        <v>19</v>
      </c>
      <c r="U236" s="32" t="s">
        <v>40</v>
      </c>
      <c r="V236" s="32"/>
      <c r="W236" s="110"/>
      <c r="X236" s="110"/>
      <c r="Y236" s="110"/>
      <c r="Z236" s="110"/>
      <c r="AA236" s="110"/>
      <c r="AB236" s="110"/>
      <c r="AC236" s="32" t="s">
        <v>19</v>
      </c>
    </row>
    <row r="237" spans="1:29" ht="26.25" customHeight="1" x14ac:dyDescent="0.55000000000000004">
      <c r="A237" s="101" t="s">
        <v>24</v>
      </c>
      <c r="B237" s="101"/>
      <c r="C237" s="101"/>
      <c r="D237" s="32" t="s">
        <v>87</v>
      </c>
      <c r="E237" s="32" cm="1">
        <f t="array" ref="E237">_xlfn.IFS(W236="０歳児クラス相当",$L$12,W236="１歳児クラス相当",$L$13,W236="２歳児クラス相当（３歳未満）",$L$14,W236="２歳児クラス相当（３歳誕生月）",$L$14,W236="",0)</f>
        <v>0</v>
      </c>
      <c r="F237" s="114" t="s">
        <v>11</v>
      </c>
      <c r="G237" s="114"/>
      <c r="H237" s="29"/>
      <c r="I237" s="32"/>
      <c r="J237" s="114"/>
      <c r="K237" s="114"/>
      <c r="L237" s="32"/>
      <c r="M237" s="114"/>
      <c r="N237" s="114"/>
      <c r="O237" s="32"/>
      <c r="P237" s="157" t="s">
        <v>62</v>
      </c>
      <c r="Q237" s="157"/>
      <c r="R237" s="157"/>
      <c r="S237" s="110"/>
      <c r="T237" s="110"/>
      <c r="U237" s="110"/>
      <c r="V237" s="157" t="s">
        <v>65</v>
      </c>
      <c r="W237" s="157"/>
      <c r="X237" s="110"/>
      <c r="Y237" s="110"/>
      <c r="Z237" s="110"/>
      <c r="AA237" s="110"/>
      <c r="AB237" s="110"/>
      <c r="AC237" s="32" t="s">
        <v>19</v>
      </c>
    </row>
    <row r="238" spans="1:29" ht="26.25" customHeight="1" x14ac:dyDescent="0.55000000000000004">
      <c r="A238" s="32"/>
      <c r="B238" s="114" t="s">
        <v>66</v>
      </c>
      <c r="C238" s="114"/>
      <c r="D238" s="114"/>
      <c r="E238" s="114" t="s">
        <v>94</v>
      </c>
      <c r="F238" s="114"/>
      <c r="G238" s="114"/>
      <c r="H238" s="114"/>
      <c r="I238" s="29" t="s">
        <v>19</v>
      </c>
      <c r="J238" s="113" t="s">
        <v>93</v>
      </c>
      <c r="K238" s="113"/>
      <c r="L238" s="113"/>
      <c r="M238" s="113"/>
      <c r="N238" s="113"/>
      <c r="O238" s="110"/>
      <c r="P238" s="110"/>
      <c r="Q238" s="110"/>
      <c r="R238" s="110"/>
      <c r="S238" s="110"/>
      <c r="T238" s="32"/>
      <c r="U238" s="111" t="s">
        <v>86</v>
      </c>
      <c r="V238" s="111"/>
      <c r="W238" s="228"/>
      <c r="X238" s="228"/>
      <c r="Y238" s="228"/>
      <c r="Z238" s="228"/>
      <c r="AA238" s="228"/>
      <c r="AB238" s="228"/>
    </row>
    <row r="239" spans="1:29" ht="26.25" customHeight="1" x14ac:dyDescent="0.55000000000000004">
      <c r="A239" s="123" t="s">
        <v>25</v>
      </c>
      <c r="B239" s="123"/>
      <c r="C239" s="14" t="s">
        <v>26</v>
      </c>
      <c r="D239" s="123" t="s">
        <v>90</v>
      </c>
      <c r="E239" s="123"/>
      <c r="F239" s="123" t="s">
        <v>27</v>
      </c>
      <c r="G239" s="123"/>
      <c r="H239" s="123"/>
      <c r="I239" s="123"/>
      <c r="J239" s="123"/>
      <c r="K239" s="123"/>
      <c r="L239" s="177" t="s">
        <v>28</v>
      </c>
      <c r="M239" s="177"/>
      <c r="N239" s="177"/>
      <c r="O239" s="123" t="s">
        <v>29</v>
      </c>
      <c r="P239" s="123"/>
      <c r="Q239" s="116" t="s">
        <v>98</v>
      </c>
      <c r="R239" s="116"/>
      <c r="S239" s="116" t="s">
        <v>45</v>
      </c>
      <c r="T239" s="116"/>
      <c r="U239" s="124" t="s">
        <v>55</v>
      </c>
      <c r="V239" s="125"/>
      <c r="W239" s="126" t="s">
        <v>30</v>
      </c>
      <c r="X239" s="127"/>
      <c r="Y239" s="127"/>
      <c r="Z239" s="127"/>
      <c r="AA239" s="127"/>
      <c r="AB239" s="127"/>
      <c r="AC239" s="128"/>
    </row>
    <row r="240" spans="1:29" ht="26.25" customHeight="1" x14ac:dyDescent="0.55000000000000004">
      <c r="A240" s="15">
        <v>1</v>
      </c>
      <c r="B240" s="21" t="s">
        <v>4</v>
      </c>
      <c r="C240" s="24" t="str">
        <f>TEXT(DATE($N$2,$P$2,A240),"aaa")</f>
        <v>日</v>
      </c>
      <c r="D240" s="106"/>
      <c r="E240" s="107"/>
      <c r="F240" s="108"/>
      <c r="G240" s="109"/>
      <c r="H240" s="16" t="s">
        <v>31</v>
      </c>
      <c r="I240" s="109"/>
      <c r="J240" s="109"/>
      <c r="K240" s="21" t="s">
        <v>32</v>
      </c>
      <c r="L240" s="89" t="str">
        <f>IF(OR(F240="",I240=""),"",MIN(MAX(ROUNDDOWN((I240-F240)*24*2,0)/2,0),$E$237))</f>
        <v/>
      </c>
      <c r="M240" s="90"/>
      <c r="N240" s="43" t="s">
        <v>33</v>
      </c>
      <c r="O240" s="106"/>
      <c r="P240" s="107"/>
      <c r="Q240" s="106"/>
      <c r="R240" s="107"/>
      <c r="S240" s="106"/>
      <c r="T240" s="107"/>
      <c r="U240" s="106"/>
      <c r="V240" s="107"/>
      <c r="W240" s="231"/>
      <c r="X240" s="232"/>
      <c r="Y240" s="232"/>
      <c r="Z240" s="232"/>
      <c r="AA240" s="232"/>
      <c r="AB240" s="232"/>
      <c r="AC240" s="233"/>
    </row>
    <row r="241" spans="1:29" ht="26.25" customHeight="1" x14ac:dyDescent="0.55000000000000004">
      <c r="A241" s="17">
        <v>2</v>
      </c>
      <c r="B241" s="22" t="s">
        <v>4</v>
      </c>
      <c r="C241" s="25" t="str">
        <f>TEXT(DATE($N$2,$P$2,A241),"aaa")</f>
        <v>月</v>
      </c>
      <c r="D241" s="85"/>
      <c r="E241" s="86"/>
      <c r="F241" s="205"/>
      <c r="G241" s="178"/>
      <c r="H241" s="18" t="s">
        <v>31</v>
      </c>
      <c r="I241" s="178"/>
      <c r="J241" s="178"/>
      <c r="K241" s="22" t="s">
        <v>32</v>
      </c>
      <c r="L241" s="89" t="str">
        <f>IF(OR(F241="",I241=""),"",MIN(MAX(ROUNDDOWN((I241-F241)*24*2,0)/2,0),$E$237))</f>
        <v/>
      </c>
      <c r="M241" s="90"/>
      <c r="N241" s="22" t="s">
        <v>33</v>
      </c>
      <c r="O241" s="85"/>
      <c r="P241" s="86"/>
      <c r="Q241" s="85"/>
      <c r="R241" s="86"/>
      <c r="S241" s="85"/>
      <c r="T241" s="86"/>
      <c r="U241" s="85"/>
      <c r="V241" s="86"/>
      <c r="W241" s="120"/>
      <c r="X241" s="121"/>
      <c r="Y241" s="121"/>
      <c r="Z241" s="121"/>
      <c r="AA241" s="121"/>
      <c r="AB241" s="121"/>
      <c r="AC241" s="122"/>
    </row>
    <row r="242" spans="1:29" ht="26.25" customHeight="1" x14ac:dyDescent="0.55000000000000004">
      <c r="A242" s="17">
        <v>3</v>
      </c>
      <c r="B242" s="22" t="s">
        <v>34</v>
      </c>
      <c r="C242" s="25" t="str">
        <f t="shared" ref="C242:C269" si="15">TEXT(DATE($N$2,$P$2,A242),"aaa")</f>
        <v>火</v>
      </c>
      <c r="D242" s="85"/>
      <c r="E242" s="86"/>
      <c r="F242" s="205"/>
      <c r="G242" s="178"/>
      <c r="H242" s="18" t="s">
        <v>31</v>
      </c>
      <c r="I242" s="178"/>
      <c r="J242" s="178"/>
      <c r="K242" s="22" t="s">
        <v>32</v>
      </c>
      <c r="L242" s="89" t="str">
        <f t="shared" ref="L242:L269" si="16">IF(OR(F242="",I242=""),"",MIN(MAX(ROUNDDOWN((I242-F242)*24*2,0)/2,0),$E$237))</f>
        <v/>
      </c>
      <c r="M242" s="90"/>
      <c r="N242" s="22" t="s">
        <v>33</v>
      </c>
      <c r="O242" s="85"/>
      <c r="P242" s="86"/>
      <c r="Q242" s="85"/>
      <c r="R242" s="86"/>
      <c r="S242" s="85"/>
      <c r="T242" s="86"/>
      <c r="U242" s="85"/>
      <c r="V242" s="86"/>
      <c r="W242" s="234"/>
      <c r="X242" s="235"/>
      <c r="Y242" s="235"/>
      <c r="Z242" s="235"/>
      <c r="AA242" s="235"/>
      <c r="AB242" s="235"/>
      <c r="AC242" s="236"/>
    </row>
    <row r="243" spans="1:29" ht="26.25" customHeight="1" x14ac:dyDescent="0.55000000000000004">
      <c r="A243" s="17">
        <v>4</v>
      </c>
      <c r="B243" s="22" t="s">
        <v>34</v>
      </c>
      <c r="C243" s="25" t="str">
        <f t="shared" si="15"/>
        <v>水</v>
      </c>
      <c r="D243" s="85"/>
      <c r="E243" s="86"/>
      <c r="F243" s="205"/>
      <c r="G243" s="178"/>
      <c r="H243" s="18" t="s">
        <v>31</v>
      </c>
      <c r="I243" s="178"/>
      <c r="J243" s="178"/>
      <c r="K243" s="22" t="s">
        <v>32</v>
      </c>
      <c r="L243" s="89" t="str">
        <f t="shared" si="16"/>
        <v/>
      </c>
      <c r="M243" s="90"/>
      <c r="N243" s="22" t="s">
        <v>33</v>
      </c>
      <c r="O243" s="85"/>
      <c r="P243" s="86"/>
      <c r="Q243" s="85"/>
      <c r="R243" s="86"/>
      <c r="S243" s="85"/>
      <c r="T243" s="86"/>
      <c r="U243" s="85"/>
      <c r="V243" s="86"/>
      <c r="W243" s="120"/>
      <c r="X243" s="121"/>
      <c r="Y243" s="121"/>
      <c r="Z243" s="121"/>
      <c r="AA243" s="121"/>
      <c r="AB243" s="121"/>
      <c r="AC243" s="122"/>
    </row>
    <row r="244" spans="1:29" ht="26.25" customHeight="1" x14ac:dyDescent="0.55000000000000004">
      <c r="A244" s="17">
        <v>5</v>
      </c>
      <c r="B244" s="22" t="s">
        <v>34</v>
      </c>
      <c r="C244" s="25" t="str">
        <f t="shared" si="15"/>
        <v>木</v>
      </c>
      <c r="D244" s="85"/>
      <c r="E244" s="86"/>
      <c r="F244" s="205"/>
      <c r="G244" s="178"/>
      <c r="H244" s="18" t="s">
        <v>31</v>
      </c>
      <c r="I244" s="178"/>
      <c r="J244" s="178"/>
      <c r="K244" s="22" t="s">
        <v>32</v>
      </c>
      <c r="L244" s="89" t="str">
        <f t="shared" si="16"/>
        <v/>
      </c>
      <c r="M244" s="90"/>
      <c r="N244" s="22" t="s">
        <v>33</v>
      </c>
      <c r="O244" s="85"/>
      <c r="P244" s="86"/>
      <c r="Q244" s="85"/>
      <c r="R244" s="86"/>
      <c r="S244" s="85"/>
      <c r="T244" s="86"/>
      <c r="U244" s="85"/>
      <c r="V244" s="86"/>
      <c r="W244" s="120"/>
      <c r="X244" s="121"/>
      <c r="Y244" s="121"/>
      <c r="Z244" s="121"/>
      <c r="AA244" s="121"/>
      <c r="AB244" s="121"/>
      <c r="AC244" s="122"/>
    </row>
    <row r="245" spans="1:29" ht="26.25" customHeight="1" x14ac:dyDescent="0.55000000000000004">
      <c r="A245" s="17">
        <v>6</v>
      </c>
      <c r="B245" s="22" t="s">
        <v>34</v>
      </c>
      <c r="C245" s="25" t="str">
        <f t="shared" si="15"/>
        <v>金</v>
      </c>
      <c r="D245" s="85"/>
      <c r="E245" s="86"/>
      <c r="F245" s="205"/>
      <c r="G245" s="178"/>
      <c r="H245" s="18" t="s">
        <v>31</v>
      </c>
      <c r="I245" s="178"/>
      <c r="J245" s="178"/>
      <c r="K245" s="22" t="s">
        <v>32</v>
      </c>
      <c r="L245" s="89" t="str">
        <f t="shared" si="16"/>
        <v/>
      </c>
      <c r="M245" s="90"/>
      <c r="N245" s="22" t="s">
        <v>33</v>
      </c>
      <c r="O245" s="85"/>
      <c r="P245" s="86"/>
      <c r="Q245" s="85"/>
      <c r="R245" s="86"/>
      <c r="S245" s="85"/>
      <c r="T245" s="86"/>
      <c r="U245" s="85"/>
      <c r="V245" s="86"/>
      <c r="W245" s="120"/>
      <c r="X245" s="121"/>
      <c r="Y245" s="121"/>
      <c r="Z245" s="121"/>
      <c r="AA245" s="121"/>
      <c r="AB245" s="121"/>
      <c r="AC245" s="122"/>
    </row>
    <row r="246" spans="1:29" ht="26.25" customHeight="1" x14ac:dyDescent="0.55000000000000004">
      <c r="A246" s="17">
        <v>7</v>
      </c>
      <c r="B246" s="22" t="s">
        <v>34</v>
      </c>
      <c r="C246" s="25" t="str">
        <f t="shared" si="15"/>
        <v>土</v>
      </c>
      <c r="D246" s="85"/>
      <c r="E246" s="86"/>
      <c r="F246" s="205"/>
      <c r="G246" s="178"/>
      <c r="H246" s="18" t="s">
        <v>31</v>
      </c>
      <c r="I246" s="178"/>
      <c r="J246" s="178"/>
      <c r="K246" s="22" t="s">
        <v>32</v>
      </c>
      <c r="L246" s="89" t="str">
        <f t="shared" si="16"/>
        <v/>
      </c>
      <c r="M246" s="90"/>
      <c r="N246" s="22" t="s">
        <v>33</v>
      </c>
      <c r="O246" s="85"/>
      <c r="P246" s="86"/>
      <c r="Q246" s="85"/>
      <c r="R246" s="86"/>
      <c r="S246" s="85"/>
      <c r="T246" s="86"/>
      <c r="U246" s="85"/>
      <c r="V246" s="86"/>
      <c r="W246" s="120"/>
      <c r="X246" s="121"/>
      <c r="Y246" s="121"/>
      <c r="Z246" s="121"/>
      <c r="AA246" s="121"/>
      <c r="AB246" s="121"/>
      <c r="AC246" s="122"/>
    </row>
    <row r="247" spans="1:29" ht="26.25" customHeight="1" x14ac:dyDescent="0.55000000000000004">
      <c r="A247" s="17">
        <v>8</v>
      </c>
      <c r="B247" s="22" t="s">
        <v>34</v>
      </c>
      <c r="C247" s="25" t="str">
        <f t="shared" si="15"/>
        <v>日</v>
      </c>
      <c r="D247" s="85"/>
      <c r="E247" s="86"/>
      <c r="F247" s="205"/>
      <c r="G247" s="178"/>
      <c r="H247" s="18" t="s">
        <v>31</v>
      </c>
      <c r="I247" s="178"/>
      <c r="J247" s="178"/>
      <c r="K247" s="22" t="s">
        <v>32</v>
      </c>
      <c r="L247" s="89" t="str">
        <f t="shared" si="16"/>
        <v/>
      </c>
      <c r="M247" s="90"/>
      <c r="N247" s="22" t="s">
        <v>33</v>
      </c>
      <c r="O247" s="85"/>
      <c r="P247" s="86"/>
      <c r="Q247" s="85"/>
      <c r="R247" s="86"/>
      <c r="S247" s="85"/>
      <c r="T247" s="86"/>
      <c r="U247" s="85"/>
      <c r="V247" s="86"/>
      <c r="W247" s="120"/>
      <c r="X247" s="121"/>
      <c r="Y247" s="121"/>
      <c r="Z247" s="121"/>
      <c r="AA247" s="121"/>
      <c r="AB247" s="121"/>
      <c r="AC247" s="122"/>
    </row>
    <row r="248" spans="1:29" ht="26.25" customHeight="1" x14ac:dyDescent="0.55000000000000004">
      <c r="A248" s="17">
        <v>9</v>
      </c>
      <c r="B248" s="22" t="s">
        <v>34</v>
      </c>
      <c r="C248" s="25" t="str">
        <f t="shared" si="15"/>
        <v>月</v>
      </c>
      <c r="D248" s="85"/>
      <c r="E248" s="86"/>
      <c r="F248" s="205"/>
      <c r="G248" s="178"/>
      <c r="H248" s="18" t="s">
        <v>31</v>
      </c>
      <c r="I248" s="178"/>
      <c r="J248" s="178"/>
      <c r="K248" s="22" t="s">
        <v>32</v>
      </c>
      <c r="L248" s="89" t="str">
        <f t="shared" si="16"/>
        <v/>
      </c>
      <c r="M248" s="90"/>
      <c r="N248" s="22" t="s">
        <v>33</v>
      </c>
      <c r="O248" s="85"/>
      <c r="P248" s="86"/>
      <c r="Q248" s="85"/>
      <c r="R248" s="86"/>
      <c r="S248" s="85"/>
      <c r="T248" s="86"/>
      <c r="U248" s="85"/>
      <c r="V248" s="86"/>
      <c r="W248" s="120"/>
      <c r="X248" s="121"/>
      <c r="Y248" s="121"/>
      <c r="Z248" s="121"/>
      <c r="AA248" s="121"/>
      <c r="AB248" s="121"/>
      <c r="AC248" s="122"/>
    </row>
    <row r="249" spans="1:29" ht="26.25" customHeight="1" x14ac:dyDescent="0.55000000000000004">
      <c r="A249" s="17">
        <v>10</v>
      </c>
      <c r="B249" s="22" t="s">
        <v>34</v>
      </c>
      <c r="C249" s="25" t="str">
        <f t="shared" si="15"/>
        <v>火</v>
      </c>
      <c r="D249" s="85"/>
      <c r="E249" s="86"/>
      <c r="F249" s="205"/>
      <c r="G249" s="178"/>
      <c r="H249" s="18" t="s">
        <v>31</v>
      </c>
      <c r="I249" s="178"/>
      <c r="J249" s="178"/>
      <c r="K249" s="22" t="s">
        <v>32</v>
      </c>
      <c r="L249" s="89" t="str">
        <f t="shared" si="16"/>
        <v/>
      </c>
      <c r="M249" s="90"/>
      <c r="N249" s="22" t="s">
        <v>33</v>
      </c>
      <c r="O249" s="85"/>
      <c r="P249" s="86"/>
      <c r="Q249" s="85"/>
      <c r="R249" s="86"/>
      <c r="S249" s="85"/>
      <c r="T249" s="86"/>
      <c r="U249" s="85"/>
      <c r="V249" s="86"/>
      <c r="W249" s="120"/>
      <c r="X249" s="121"/>
      <c r="Y249" s="121"/>
      <c r="Z249" s="121"/>
      <c r="AA249" s="121"/>
      <c r="AB249" s="121"/>
      <c r="AC249" s="122"/>
    </row>
    <row r="250" spans="1:29" ht="26.25" customHeight="1" x14ac:dyDescent="0.55000000000000004">
      <c r="A250" s="17">
        <v>11</v>
      </c>
      <c r="B250" s="22" t="s">
        <v>34</v>
      </c>
      <c r="C250" s="25" t="str">
        <f t="shared" si="15"/>
        <v>水</v>
      </c>
      <c r="D250" s="85"/>
      <c r="E250" s="86"/>
      <c r="F250" s="205"/>
      <c r="G250" s="178"/>
      <c r="H250" s="18" t="s">
        <v>31</v>
      </c>
      <c r="I250" s="178"/>
      <c r="J250" s="178"/>
      <c r="K250" s="22" t="s">
        <v>32</v>
      </c>
      <c r="L250" s="89" t="str">
        <f t="shared" si="16"/>
        <v/>
      </c>
      <c r="M250" s="90"/>
      <c r="N250" s="22" t="s">
        <v>33</v>
      </c>
      <c r="O250" s="85"/>
      <c r="P250" s="86"/>
      <c r="Q250" s="85"/>
      <c r="R250" s="86"/>
      <c r="S250" s="85"/>
      <c r="T250" s="86"/>
      <c r="U250" s="85"/>
      <c r="V250" s="86"/>
      <c r="W250" s="120"/>
      <c r="X250" s="121"/>
      <c r="Y250" s="121"/>
      <c r="Z250" s="121"/>
      <c r="AA250" s="121"/>
      <c r="AB250" s="121"/>
      <c r="AC250" s="122"/>
    </row>
    <row r="251" spans="1:29" ht="26.25" customHeight="1" x14ac:dyDescent="0.55000000000000004">
      <c r="A251" s="17">
        <v>12</v>
      </c>
      <c r="B251" s="22" t="s">
        <v>34</v>
      </c>
      <c r="C251" s="25" t="str">
        <f t="shared" si="15"/>
        <v>木</v>
      </c>
      <c r="D251" s="85"/>
      <c r="E251" s="86"/>
      <c r="F251" s="205"/>
      <c r="G251" s="178"/>
      <c r="H251" s="18" t="s">
        <v>31</v>
      </c>
      <c r="I251" s="178"/>
      <c r="J251" s="178"/>
      <c r="K251" s="22" t="s">
        <v>32</v>
      </c>
      <c r="L251" s="89" t="str">
        <f t="shared" si="16"/>
        <v/>
      </c>
      <c r="M251" s="90"/>
      <c r="N251" s="22" t="s">
        <v>33</v>
      </c>
      <c r="O251" s="85"/>
      <c r="P251" s="86"/>
      <c r="Q251" s="85"/>
      <c r="R251" s="86"/>
      <c r="S251" s="85"/>
      <c r="T251" s="86"/>
      <c r="U251" s="85"/>
      <c r="V251" s="86"/>
      <c r="W251" s="120"/>
      <c r="X251" s="121"/>
      <c r="Y251" s="121"/>
      <c r="Z251" s="121"/>
      <c r="AA251" s="121"/>
      <c r="AB251" s="121"/>
      <c r="AC251" s="122"/>
    </row>
    <row r="252" spans="1:29" ht="26.25" customHeight="1" x14ac:dyDescent="0.55000000000000004">
      <c r="A252" s="17">
        <v>13</v>
      </c>
      <c r="B252" s="22" t="s">
        <v>34</v>
      </c>
      <c r="C252" s="25" t="str">
        <f t="shared" si="15"/>
        <v>金</v>
      </c>
      <c r="D252" s="85"/>
      <c r="E252" s="86"/>
      <c r="F252" s="205"/>
      <c r="G252" s="178"/>
      <c r="H252" s="18" t="s">
        <v>31</v>
      </c>
      <c r="I252" s="178"/>
      <c r="J252" s="178"/>
      <c r="K252" s="22" t="s">
        <v>32</v>
      </c>
      <c r="L252" s="89" t="str">
        <f t="shared" si="16"/>
        <v/>
      </c>
      <c r="M252" s="90"/>
      <c r="N252" s="22" t="s">
        <v>33</v>
      </c>
      <c r="O252" s="85"/>
      <c r="P252" s="86"/>
      <c r="Q252" s="85"/>
      <c r="R252" s="86"/>
      <c r="S252" s="85"/>
      <c r="T252" s="86"/>
      <c r="U252" s="85"/>
      <c r="V252" s="86"/>
      <c r="W252" s="120"/>
      <c r="X252" s="121"/>
      <c r="Y252" s="121"/>
      <c r="Z252" s="121"/>
      <c r="AA252" s="121"/>
      <c r="AB252" s="121"/>
      <c r="AC252" s="122"/>
    </row>
    <row r="253" spans="1:29" ht="26.25" customHeight="1" x14ac:dyDescent="0.55000000000000004">
      <c r="A253" s="17">
        <v>14</v>
      </c>
      <c r="B253" s="22" t="s">
        <v>34</v>
      </c>
      <c r="C253" s="25" t="str">
        <f t="shared" si="15"/>
        <v>土</v>
      </c>
      <c r="D253" s="85"/>
      <c r="E253" s="86"/>
      <c r="F253" s="205"/>
      <c r="G253" s="178"/>
      <c r="H253" s="18" t="s">
        <v>31</v>
      </c>
      <c r="I253" s="178"/>
      <c r="J253" s="178"/>
      <c r="K253" s="22" t="s">
        <v>32</v>
      </c>
      <c r="L253" s="89" t="str">
        <f t="shared" si="16"/>
        <v/>
      </c>
      <c r="M253" s="90"/>
      <c r="N253" s="22" t="s">
        <v>33</v>
      </c>
      <c r="O253" s="85"/>
      <c r="P253" s="86"/>
      <c r="Q253" s="85"/>
      <c r="R253" s="86"/>
      <c r="S253" s="85"/>
      <c r="T253" s="86"/>
      <c r="U253" s="85"/>
      <c r="V253" s="86"/>
      <c r="W253" s="120"/>
      <c r="X253" s="121"/>
      <c r="Y253" s="121"/>
      <c r="Z253" s="121"/>
      <c r="AA253" s="121"/>
      <c r="AB253" s="121"/>
      <c r="AC253" s="122"/>
    </row>
    <row r="254" spans="1:29" ht="26.25" customHeight="1" x14ac:dyDescent="0.55000000000000004">
      <c r="A254" s="17">
        <v>15</v>
      </c>
      <c r="B254" s="22" t="s">
        <v>34</v>
      </c>
      <c r="C254" s="25" t="str">
        <f t="shared" si="15"/>
        <v>日</v>
      </c>
      <c r="D254" s="85"/>
      <c r="E254" s="86"/>
      <c r="F254" s="205"/>
      <c r="G254" s="178"/>
      <c r="H254" s="18" t="s">
        <v>31</v>
      </c>
      <c r="I254" s="178"/>
      <c r="J254" s="178"/>
      <c r="K254" s="22" t="s">
        <v>32</v>
      </c>
      <c r="L254" s="89" t="str">
        <f t="shared" si="16"/>
        <v/>
      </c>
      <c r="M254" s="90"/>
      <c r="N254" s="22" t="s">
        <v>33</v>
      </c>
      <c r="O254" s="85"/>
      <c r="P254" s="86"/>
      <c r="Q254" s="85"/>
      <c r="R254" s="86"/>
      <c r="S254" s="85"/>
      <c r="T254" s="86"/>
      <c r="U254" s="85"/>
      <c r="V254" s="86"/>
      <c r="W254" s="120"/>
      <c r="X254" s="121"/>
      <c r="Y254" s="121"/>
      <c r="Z254" s="121"/>
      <c r="AA254" s="121"/>
      <c r="AB254" s="121"/>
      <c r="AC254" s="122"/>
    </row>
    <row r="255" spans="1:29" ht="26.25" customHeight="1" x14ac:dyDescent="0.55000000000000004">
      <c r="A255" s="17">
        <v>16</v>
      </c>
      <c r="B255" s="22" t="s">
        <v>34</v>
      </c>
      <c r="C255" s="25" t="str">
        <f t="shared" si="15"/>
        <v>月</v>
      </c>
      <c r="D255" s="85"/>
      <c r="E255" s="86"/>
      <c r="F255" s="205"/>
      <c r="G255" s="178"/>
      <c r="H255" s="18" t="s">
        <v>31</v>
      </c>
      <c r="I255" s="178"/>
      <c r="J255" s="178"/>
      <c r="K255" s="22" t="s">
        <v>32</v>
      </c>
      <c r="L255" s="89" t="str">
        <f t="shared" si="16"/>
        <v/>
      </c>
      <c r="M255" s="90"/>
      <c r="N255" s="22" t="s">
        <v>33</v>
      </c>
      <c r="O255" s="85"/>
      <c r="P255" s="86"/>
      <c r="Q255" s="85"/>
      <c r="R255" s="86"/>
      <c r="S255" s="85"/>
      <c r="T255" s="86"/>
      <c r="U255" s="85"/>
      <c r="V255" s="86"/>
      <c r="W255" s="120"/>
      <c r="X255" s="121"/>
      <c r="Y255" s="121"/>
      <c r="Z255" s="121"/>
      <c r="AA255" s="121"/>
      <c r="AB255" s="121"/>
      <c r="AC255" s="122"/>
    </row>
    <row r="256" spans="1:29" ht="26.25" customHeight="1" x14ac:dyDescent="0.55000000000000004">
      <c r="A256" s="17">
        <v>17</v>
      </c>
      <c r="B256" s="22" t="s">
        <v>34</v>
      </c>
      <c r="C256" s="25" t="str">
        <f t="shared" si="15"/>
        <v>火</v>
      </c>
      <c r="D256" s="85"/>
      <c r="E256" s="86"/>
      <c r="F256" s="205"/>
      <c r="G256" s="178"/>
      <c r="H256" s="18" t="s">
        <v>31</v>
      </c>
      <c r="I256" s="178"/>
      <c r="J256" s="178"/>
      <c r="K256" s="22" t="s">
        <v>32</v>
      </c>
      <c r="L256" s="89" t="str">
        <f t="shared" si="16"/>
        <v/>
      </c>
      <c r="M256" s="90"/>
      <c r="N256" s="22" t="s">
        <v>33</v>
      </c>
      <c r="O256" s="85"/>
      <c r="P256" s="86"/>
      <c r="Q256" s="85"/>
      <c r="R256" s="86"/>
      <c r="S256" s="85"/>
      <c r="T256" s="86"/>
      <c r="U256" s="85"/>
      <c r="V256" s="86"/>
      <c r="W256" s="120"/>
      <c r="X256" s="121"/>
      <c r="Y256" s="121"/>
      <c r="Z256" s="121"/>
      <c r="AA256" s="121"/>
      <c r="AB256" s="121"/>
      <c r="AC256" s="122"/>
    </row>
    <row r="257" spans="1:29" ht="26.25" customHeight="1" x14ac:dyDescent="0.55000000000000004">
      <c r="A257" s="17">
        <v>18</v>
      </c>
      <c r="B257" s="22" t="s">
        <v>34</v>
      </c>
      <c r="C257" s="25" t="str">
        <f t="shared" si="15"/>
        <v>水</v>
      </c>
      <c r="D257" s="85"/>
      <c r="E257" s="86"/>
      <c r="F257" s="205"/>
      <c r="G257" s="178"/>
      <c r="H257" s="18" t="s">
        <v>31</v>
      </c>
      <c r="I257" s="178"/>
      <c r="J257" s="178"/>
      <c r="K257" s="22" t="s">
        <v>32</v>
      </c>
      <c r="L257" s="89" t="str">
        <f t="shared" si="16"/>
        <v/>
      </c>
      <c r="M257" s="90"/>
      <c r="N257" s="22" t="s">
        <v>33</v>
      </c>
      <c r="O257" s="85"/>
      <c r="P257" s="86"/>
      <c r="Q257" s="85"/>
      <c r="R257" s="86"/>
      <c r="S257" s="85"/>
      <c r="T257" s="86"/>
      <c r="U257" s="85"/>
      <c r="V257" s="86"/>
      <c r="W257" s="120"/>
      <c r="X257" s="121"/>
      <c r="Y257" s="121"/>
      <c r="Z257" s="121"/>
      <c r="AA257" s="121"/>
      <c r="AB257" s="121"/>
      <c r="AC257" s="122"/>
    </row>
    <row r="258" spans="1:29" ht="26.25" customHeight="1" x14ac:dyDescent="0.55000000000000004">
      <c r="A258" s="17">
        <v>19</v>
      </c>
      <c r="B258" s="22" t="s">
        <v>34</v>
      </c>
      <c r="C258" s="25" t="str">
        <f t="shared" si="15"/>
        <v>木</v>
      </c>
      <c r="D258" s="85"/>
      <c r="E258" s="86"/>
      <c r="F258" s="205"/>
      <c r="G258" s="178"/>
      <c r="H258" s="18" t="s">
        <v>31</v>
      </c>
      <c r="I258" s="178"/>
      <c r="J258" s="178"/>
      <c r="K258" s="22" t="s">
        <v>32</v>
      </c>
      <c r="L258" s="89" t="str">
        <f t="shared" si="16"/>
        <v/>
      </c>
      <c r="M258" s="90"/>
      <c r="N258" s="22" t="s">
        <v>33</v>
      </c>
      <c r="O258" s="85"/>
      <c r="P258" s="86"/>
      <c r="Q258" s="85"/>
      <c r="R258" s="86"/>
      <c r="S258" s="85"/>
      <c r="T258" s="86"/>
      <c r="U258" s="85"/>
      <c r="V258" s="86"/>
      <c r="W258" s="120"/>
      <c r="X258" s="121"/>
      <c r="Y258" s="121"/>
      <c r="Z258" s="121"/>
      <c r="AA258" s="121"/>
      <c r="AB258" s="121"/>
      <c r="AC258" s="122"/>
    </row>
    <row r="259" spans="1:29" ht="26.25" customHeight="1" x14ac:dyDescent="0.55000000000000004">
      <c r="A259" s="17">
        <v>20</v>
      </c>
      <c r="B259" s="22" t="s">
        <v>34</v>
      </c>
      <c r="C259" s="25" t="str">
        <f t="shared" si="15"/>
        <v>金</v>
      </c>
      <c r="D259" s="85"/>
      <c r="E259" s="86"/>
      <c r="F259" s="205"/>
      <c r="G259" s="178"/>
      <c r="H259" s="18" t="s">
        <v>31</v>
      </c>
      <c r="I259" s="178"/>
      <c r="J259" s="178"/>
      <c r="K259" s="22" t="s">
        <v>32</v>
      </c>
      <c r="L259" s="89" t="str">
        <f t="shared" si="16"/>
        <v/>
      </c>
      <c r="M259" s="90"/>
      <c r="N259" s="22" t="s">
        <v>33</v>
      </c>
      <c r="O259" s="85"/>
      <c r="P259" s="86"/>
      <c r="Q259" s="85"/>
      <c r="R259" s="86"/>
      <c r="S259" s="85"/>
      <c r="T259" s="86"/>
      <c r="U259" s="85"/>
      <c r="V259" s="86"/>
      <c r="W259" s="120"/>
      <c r="X259" s="121"/>
      <c r="Y259" s="121"/>
      <c r="Z259" s="121"/>
      <c r="AA259" s="121"/>
      <c r="AB259" s="121"/>
      <c r="AC259" s="122"/>
    </row>
    <row r="260" spans="1:29" ht="26.25" customHeight="1" x14ac:dyDescent="0.55000000000000004">
      <c r="A260" s="17">
        <v>21</v>
      </c>
      <c r="B260" s="22" t="s">
        <v>34</v>
      </c>
      <c r="C260" s="25" t="str">
        <f t="shared" si="15"/>
        <v>土</v>
      </c>
      <c r="D260" s="85"/>
      <c r="E260" s="86"/>
      <c r="F260" s="205"/>
      <c r="G260" s="178"/>
      <c r="H260" s="18" t="s">
        <v>31</v>
      </c>
      <c r="I260" s="178"/>
      <c r="J260" s="178"/>
      <c r="K260" s="22" t="s">
        <v>32</v>
      </c>
      <c r="L260" s="89" t="str">
        <f t="shared" si="16"/>
        <v/>
      </c>
      <c r="M260" s="90"/>
      <c r="N260" s="22" t="s">
        <v>33</v>
      </c>
      <c r="O260" s="85"/>
      <c r="P260" s="86"/>
      <c r="Q260" s="85"/>
      <c r="R260" s="86"/>
      <c r="S260" s="85"/>
      <c r="T260" s="86"/>
      <c r="U260" s="85"/>
      <c r="V260" s="86"/>
      <c r="W260" s="120"/>
      <c r="X260" s="121"/>
      <c r="Y260" s="121"/>
      <c r="Z260" s="121"/>
      <c r="AA260" s="121"/>
      <c r="AB260" s="121"/>
      <c r="AC260" s="122"/>
    </row>
    <row r="261" spans="1:29" ht="26.25" customHeight="1" x14ac:dyDescent="0.55000000000000004">
      <c r="A261" s="17">
        <v>22</v>
      </c>
      <c r="B261" s="22" t="s">
        <v>34</v>
      </c>
      <c r="C261" s="25" t="str">
        <f t="shared" si="15"/>
        <v>日</v>
      </c>
      <c r="D261" s="85"/>
      <c r="E261" s="86"/>
      <c r="F261" s="205"/>
      <c r="G261" s="178"/>
      <c r="H261" s="18" t="s">
        <v>31</v>
      </c>
      <c r="I261" s="178"/>
      <c r="J261" s="178"/>
      <c r="K261" s="22" t="s">
        <v>32</v>
      </c>
      <c r="L261" s="89" t="str">
        <f t="shared" si="16"/>
        <v/>
      </c>
      <c r="M261" s="90"/>
      <c r="N261" s="22" t="s">
        <v>33</v>
      </c>
      <c r="O261" s="85"/>
      <c r="P261" s="86"/>
      <c r="Q261" s="85"/>
      <c r="R261" s="86"/>
      <c r="S261" s="85"/>
      <c r="T261" s="86"/>
      <c r="U261" s="85"/>
      <c r="V261" s="86"/>
      <c r="W261" s="120"/>
      <c r="X261" s="121"/>
      <c r="Y261" s="121"/>
      <c r="Z261" s="121"/>
      <c r="AA261" s="121"/>
      <c r="AB261" s="121"/>
      <c r="AC261" s="122"/>
    </row>
    <row r="262" spans="1:29" ht="26.25" customHeight="1" x14ac:dyDescent="0.55000000000000004">
      <c r="A262" s="17">
        <v>23</v>
      </c>
      <c r="B262" s="22" t="s">
        <v>34</v>
      </c>
      <c r="C262" s="25" t="str">
        <f t="shared" si="15"/>
        <v>月</v>
      </c>
      <c r="D262" s="85"/>
      <c r="E262" s="86"/>
      <c r="F262" s="205"/>
      <c r="G262" s="178"/>
      <c r="H262" s="18" t="s">
        <v>31</v>
      </c>
      <c r="I262" s="178"/>
      <c r="J262" s="178"/>
      <c r="K262" s="22" t="s">
        <v>32</v>
      </c>
      <c r="L262" s="89" t="str">
        <f t="shared" si="16"/>
        <v/>
      </c>
      <c r="M262" s="90"/>
      <c r="N262" s="22" t="s">
        <v>33</v>
      </c>
      <c r="O262" s="85"/>
      <c r="P262" s="86"/>
      <c r="Q262" s="85"/>
      <c r="R262" s="86"/>
      <c r="S262" s="85"/>
      <c r="T262" s="86"/>
      <c r="U262" s="85"/>
      <c r="V262" s="86"/>
      <c r="W262" s="120"/>
      <c r="X262" s="121"/>
      <c r="Y262" s="121"/>
      <c r="Z262" s="121"/>
      <c r="AA262" s="121"/>
      <c r="AB262" s="121"/>
      <c r="AC262" s="122"/>
    </row>
    <row r="263" spans="1:29" ht="26.25" customHeight="1" x14ac:dyDescent="0.55000000000000004">
      <c r="A263" s="17">
        <v>24</v>
      </c>
      <c r="B263" s="22" t="s">
        <v>34</v>
      </c>
      <c r="C263" s="25" t="str">
        <f t="shared" si="15"/>
        <v>火</v>
      </c>
      <c r="D263" s="85"/>
      <c r="E263" s="86"/>
      <c r="F263" s="205"/>
      <c r="G263" s="178"/>
      <c r="H263" s="18" t="s">
        <v>31</v>
      </c>
      <c r="I263" s="178"/>
      <c r="J263" s="178"/>
      <c r="K263" s="22" t="s">
        <v>32</v>
      </c>
      <c r="L263" s="89" t="str">
        <f t="shared" si="16"/>
        <v/>
      </c>
      <c r="M263" s="90"/>
      <c r="N263" s="22" t="s">
        <v>33</v>
      </c>
      <c r="O263" s="85"/>
      <c r="P263" s="86"/>
      <c r="Q263" s="85"/>
      <c r="R263" s="86"/>
      <c r="S263" s="85"/>
      <c r="T263" s="86"/>
      <c r="U263" s="85"/>
      <c r="V263" s="86"/>
      <c r="W263" s="120"/>
      <c r="X263" s="121"/>
      <c r="Y263" s="121"/>
      <c r="Z263" s="121"/>
      <c r="AA263" s="121"/>
      <c r="AB263" s="121"/>
      <c r="AC263" s="122"/>
    </row>
    <row r="264" spans="1:29" ht="26.25" customHeight="1" x14ac:dyDescent="0.55000000000000004">
      <c r="A264" s="17">
        <v>25</v>
      </c>
      <c r="B264" s="22" t="s">
        <v>34</v>
      </c>
      <c r="C264" s="25" t="str">
        <f t="shared" si="15"/>
        <v>水</v>
      </c>
      <c r="D264" s="85"/>
      <c r="E264" s="86"/>
      <c r="F264" s="205"/>
      <c r="G264" s="178"/>
      <c r="H264" s="18" t="s">
        <v>31</v>
      </c>
      <c r="I264" s="178"/>
      <c r="J264" s="178"/>
      <c r="K264" s="22" t="s">
        <v>32</v>
      </c>
      <c r="L264" s="89" t="str">
        <f t="shared" si="16"/>
        <v/>
      </c>
      <c r="M264" s="90"/>
      <c r="N264" s="22" t="s">
        <v>33</v>
      </c>
      <c r="O264" s="85"/>
      <c r="P264" s="86"/>
      <c r="Q264" s="85"/>
      <c r="R264" s="86"/>
      <c r="S264" s="85"/>
      <c r="T264" s="86"/>
      <c r="U264" s="85"/>
      <c r="V264" s="86"/>
      <c r="W264" s="120"/>
      <c r="X264" s="121"/>
      <c r="Y264" s="121"/>
      <c r="Z264" s="121"/>
      <c r="AA264" s="121"/>
      <c r="AB264" s="121"/>
      <c r="AC264" s="122"/>
    </row>
    <row r="265" spans="1:29" ht="26.25" customHeight="1" x14ac:dyDescent="0.55000000000000004">
      <c r="A265" s="17">
        <v>26</v>
      </c>
      <c r="B265" s="22" t="s">
        <v>34</v>
      </c>
      <c r="C265" s="25" t="str">
        <f t="shared" si="15"/>
        <v>木</v>
      </c>
      <c r="D265" s="85"/>
      <c r="E265" s="86"/>
      <c r="F265" s="205"/>
      <c r="G265" s="178"/>
      <c r="H265" s="18" t="s">
        <v>31</v>
      </c>
      <c r="I265" s="178"/>
      <c r="J265" s="178"/>
      <c r="K265" s="22" t="s">
        <v>32</v>
      </c>
      <c r="L265" s="89" t="str">
        <f t="shared" si="16"/>
        <v/>
      </c>
      <c r="M265" s="90"/>
      <c r="N265" s="22" t="s">
        <v>33</v>
      </c>
      <c r="O265" s="85"/>
      <c r="P265" s="86"/>
      <c r="Q265" s="85"/>
      <c r="R265" s="86"/>
      <c r="S265" s="85"/>
      <c r="T265" s="86"/>
      <c r="U265" s="85"/>
      <c r="V265" s="86"/>
      <c r="W265" s="120"/>
      <c r="X265" s="121"/>
      <c r="Y265" s="121"/>
      <c r="Z265" s="121"/>
      <c r="AA265" s="121"/>
      <c r="AB265" s="121"/>
      <c r="AC265" s="122"/>
    </row>
    <row r="266" spans="1:29" ht="26.25" customHeight="1" x14ac:dyDescent="0.55000000000000004">
      <c r="A266" s="17">
        <v>27</v>
      </c>
      <c r="B266" s="22" t="s">
        <v>34</v>
      </c>
      <c r="C266" s="25" t="str">
        <f t="shared" si="15"/>
        <v>金</v>
      </c>
      <c r="D266" s="85"/>
      <c r="E266" s="86"/>
      <c r="F266" s="205"/>
      <c r="G266" s="178"/>
      <c r="H266" s="18" t="s">
        <v>31</v>
      </c>
      <c r="I266" s="178"/>
      <c r="J266" s="178"/>
      <c r="K266" s="22" t="s">
        <v>32</v>
      </c>
      <c r="L266" s="89" t="str">
        <f t="shared" si="16"/>
        <v/>
      </c>
      <c r="M266" s="90"/>
      <c r="N266" s="22" t="s">
        <v>33</v>
      </c>
      <c r="O266" s="85"/>
      <c r="P266" s="86"/>
      <c r="Q266" s="85"/>
      <c r="R266" s="86"/>
      <c r="S266" s="85"/>
      <c r="T266" s="86"/>
      <c r="U266" s="85"/>
      <c r="V266" s="86"/>
      <c r="W266" s="120"/>
      <c r="X266" s="121"/>
      <c r="Y266" s="121"/>
      <c r="Z266" s="121"/>
      <c r="AA266" s="121"/>
      <c r="AB266" s="121"/>
      <c r="AC266" s="122"/>
    </row>
    <row r="267" spans="1:29" ht="26.25" customHeight="1" x14ac:dyDescent="0.55000000000000004">
      <c r="A267" s="17">
        <v>28</v>
      </c>
      <c r="B267" s="22" t="s">
        <v>34</v>
      </c>
      <c r="C267" s="25" t="str">
        <f t="shared" si="15"/>
        <v>土</v>
      </c>
      <c r="D267" s="85"/>
      <c r="E267" s="86"/>
      <c r="F267" s="205"/>
      <c r="G267" s="178"/>
      <c r="H267" s="18" t="s">
        <v>31</v>
      </c>
      <c r="I267" s="178"/>
      <c r="J267" s="178"/>
      <c r="K267" s="22" t="s">
        <v>32</v>
      </c>
      <c r="L267" s="89" t="str">
        <f t="shared" si="16"/>
        <v/>
      </c>
      <c r="M267" s="90"/>
      <c r="N267" s="22" t="s">
        <v>33</v>
      </c>
      <c r="O267" s="85"/>
      <c r="P267" s="86"/>
      <c r="Q267" s="85"/>
      <c r="R267" s="86"/>
      <c r="S267" s="85"/>
      <c r="T267" s="86"/>
      <c r="U267" s="85"/>
      <c r="V267" s="86"/>
      <c r="W267" s="120"/>
      <c r="X267" s="121"/>
      <c r="Y267" s="121"/>
      <c r="Z267" s="121"/>
      <c r="AA267" s="121"/>
      <c r="AB267" s="121"/>
      <c r="AC267" s="122"/>
    </row>
    <row r="268" spans="1:29" ht="26.25" customHeight="1" x14ac:dyDescent="0.55000000000000004">
      <c r="A268" s="17">
        <v>29</v>
      </c>
      <c r="B268" s="22" t="s">
        <v>34</v>
      </c>
      <c r="C268" s="25" t="str">
        <f t="shared" si="15"/>
        <v>日</v>
      </c>
      <c r="D268" s="85"/>
      <c r="E268" s="86"/>
      <c r="F268" s="205"/>
      <c r="G268" s="178"/>
      <c r="H268" s="18" t="s">
        <v>31</v>
      </c>
      <c r="I268" s="178"/>
      <c r="J268" s="178"/>
      <c r="K268" s="22" t="s">
        <v>32</v>
      </c>
      <c r="L268" s="89" t="str">
        <f t="shared" si="16"/>
        <v/>
      </c>
      <c r="M268" s="90"/>
      <c r="N268" s="22" t="s">
        <v>33</v>
      </c>
      <c r="O268" s="85"/>
      <c r="P268" s="86"/>
      <c r="Q268" s="85"/>
      <c r="R268" s="86"/>
      <c r="S268" s="85"/>
      <c r="T268" s="86"/>
      <c r="U268" s="85"/>
      <c r="V268" s="86"/>
      <c r="W268" s="120"/>
      <c r="X268" s="121"/>
      <c r="Y268" s="121"/>
      <c r="Z268" s="121"/>
      <c r="AA268" s="121"/>
      <c r="AB268" s="121"/>
      <c r="AC268" s="122"/>
    </row>
    <row r="269" spans="1:29" ht="26.25" customHeight="1" x14ac:dyDescent="0.55000000000000004">
      <c r="A269" s="17">
        <v>30</v>
      </c>
      <c r="B269" s="22" t="s">
        <v>34</v>
      </c>
      <c r="C269" s="25" t="str">
        <f t="shared" si="15"/>
        <v>月</v>
      </c>
      <c r="D269" s="85"/>
      <c r="E269" s="86"/>
      <c r="F269" s="205"/>
      <c r="G269" s="178"/>
      <c r="H269" s="18" t="s">
        <v>31</v>
      </c>
      <c r="I269" s="178"/>
      <c r="J269" s="178"/>
      <c r="K269" s="22" t="s">
        <v>32</v>
      </c>
      <c r="L269" s="89" t="str">
        <f t="shared" si="16"/>
        <v/>
      </c>
      <c r="M269" s="90"/>
      <c r="N269" s="22" t="s">
        <v>33</v>
      </c>
      <c r="O269" s="85"/>
      <c r="P269" s="86"/>
      <c r="Q269" s="85"/>
      <c r="R269" s="86"/>
      <c r="S269" s="85"/>
      <c r="T269" s="86"/>
      <c r="U269" s="85"/>
      <c r="V269" s="86"/>
      <c r="W269" s="120"/>
      <c r="X269" s="121"/>
      <c r="Y269" s="121"/>
      <c r="Z269" s="121"/>
      <c r="AA269" s="121"/>
      <c r="AB269" s="121"/>
      <c r="AC269" s="122"/>
    </row>
    <row r="270" spans="1:29" ht="26.25" customHeight="1" x14ac:dyDescent="0.55000000000000004">
      <c r="A270" s="19"/>
      <c r="B270" s="23"/>
      <c r="C270" s="26"/>
      <c r="D270" s="218"/>
      <c r="E270" s="219"/>
      <c r="F270" s="226"/>
      <c r="G270" s="227"/>
      <c r="H270" s="20" t="s">
        <v>31</v>
      </c>
      <c r="I270" s="227"/>
      <c r="J270" s="227"/>
      <c r="K270" s="23" t="s">
        <v>32</v>
      </c>
      <c r="L270" s="89" t="str">
        <f t="shared" ref="L270" si="17">IF(OR(F270="",I270=""),"",MIN(MAX(ROUNDDOWN((I270-F270)*24*2,0)/2,0),$E$237))</f>
        <v/>
      </c>
      <c r="M270" s="90"/>
      <c r="N270" s="23" t="s">
        <v>33</v>
      </c>
      <c r="O270" s="218"/>
      <c r="P270" s="219"/>
      <c r="Q270" s="218"/>
      <c r="R270" s="219"/>
      <c r="S270" s="218"/>
      <c r="T270" s="219"/>
      <c r="U270" s="218"/>
      <c r="V270" s="219"/>
      <c r="W270" s="208"/>
      <c r="X270" s="209"/>
      <c r="Y270" s="209"/>
      <c r="Z270" s="209"/>
      <c r="AA270" s="209"/>
      <c r="AB270" s="209"/>
      <c r="AC270" s="210"/>
    </row>
    <row r="271" spans="1:29" ht="26.25" customHeight="1" x14ac:dyDescent="0.55000000000000004">
      <c r="A271" s="126" t="s">
        <v>35</v>
      </c>
      <c r="B271" s="127"/>
      <c r="C271" s="127"/>
      <c r="D271" s="27">
        <f>COUNTIF(L240:M270,"&gt;0")</f>
        <v>0</v>
      </c>
      <c r="E271" s="224" t="s">
        <v>36</v>
      </c>
      <c r="F271" s="224"/>
      <c r="G271" s="224"/>
      <c r="H271" s="224"/>
      <c r="I271" s="27">
        <f>COUNTIF(D240:E270,"○")</f>
        <v>0</v>
      </c>
      <c r="J271" s="28" t="s">
        <v>16</v>
      </c>
      <c r="K271" s="126" t="s">
        <v>101</v>
      </c>
      <c r="L271" s="127"/>
      <c r="M271" s="127"/>
      <c r="N271" s="27" t="s">
        <v>99</v>
      </c>
      <c r="O271" s="27">
        <f>COUNTIF(Q240:R270,"○")</f>
        <v>0</v>
      </c>
      <c r="P271" s="27" t="s">
        <v>38</v>
      </c>
      <c r="Q271" s="225" t="s">
        <v>100</v>
      </c>
      <c r="R271" s="225"/>
      <c r="S271" s="27">
        <f>COUNTIF(S240:T270,"○")</f>
        <v>0</v>
      </c>
      <c r="T271" s="27" t="s">
        <v>38</v>
      </c>
      <c r="U271" s="27"/>
      <c r="V271" s="27"/>
      <c r="W271" s="28"/>
      <c r="X271" s="212" t="s">
        <v>37</v>
      </c>
      <c r="Y271" s="213"/>
      <c r="Z271" s="213"/>
      <c r="AA271" s="44"/>
      <c r="AB271" s="44"/>
      <c r="AC271" s="216" t="str">
        <f>IF(W238="３．要支援家庭のこども加算","●","×")</f>
        <v>×</v>
      </c>
    </row>
    <row r="272" spans="1:29" ht="26.25" customHeight="1" x14ac:dyDescent="0.55000000000000004">
      <c r="A272" s="126" t="s">
        <v>91</v>
      </c>
      <c r="B272" s="127"/>
      <c r="C272" s="27">
        <f>COUNTIF(O240:P270,"○")</f>
        <v>0</v>
      </c>
      <c r="D272" s="105" t="s">
        <v>38</v>
      </c>
      <c r="E272" s="105"/>
      <c r="F272" s="103" t="s">
        <v>107</v>
      </c>
      <c r="G272" s="104"/>
      <c r="H272" s="104"/>
      <c r="I272" s="27">
        <f>COUNTIF(U240:V270,"○")</f>
        <v>0</v>
      </c>
      <c r="J272" s="28" t="s">
        <v>38</v>
      </c>
      <c r="K272" s="211" t="s">
        <v>60</v>
      </c>
      <c r="L272" s="113"/>
      <c r="M272" s="113"/>
      <c r="N272" s="42">
        <f>IF(SUM(L240:M270)&gt;E237, E237, SUM(L240:M270))</f>
        <v>0</v>
      </c>
      <c r="O272" s="111" t="s">
        <v>58</v>
      </c>
      <c r="P272" s="111"/>
      <c r="Q272" s="111"/>
      <c r="R272" s="111"/>
      <c r="S272" s="42">
        <f>SUMIFS(L240:M270,D240:E270,"○")</f>
        <v>0</v>
      </c>
      <c r="T272" s="42" t="s">
        <v>59</v>
      </c>
      <c r="U272" s="115"/>
      <c r="V272" s="115"/>
      <c r="W272" s="45"/>
      <c r="X272" s="214"/>
      <c r="Y272" s="215"/>
      <c r="Z272" s="215"/>
      <c r="AA272" s="49"/>
      <c r="AB272" s="49"/>
      <c r="AC272" s="217"/>
    </row>
    <row r="273" spans="1:29" ht="26.25" customHeight="1" x14ac:dyDescent="0.55000000000000004">
      <c r="A273" s="29"/>
      <c r="B273" s="29"/>
      <c r="C273" s="29"/>
      <c r="D273" s="32"/>
      <c r="E273" s="32"/>
      <c r="F273" s="29"/>
      <c r="G273" s="29"/>
      <c r="H273" s="29"/>
      <c r="I273" s="32"/>
      <c r="J273" s="32"/>
      <c r="K273" s="51"/>
      <c r="L273" s="51"/>
      <c r="M273" s="51"/>
      <c r="N273" s="32"/>
      <c r="O273" s="52"/>
      <c r="P273" s="52"/>
      <c r="Q273" s="52"/>
      <c r="R273" s="52"/>
      <c r="S273" s="32"/>
      <c r="T273" s="32"/>
      <c r="U273" s="53"/>
      <c r="V273" s="53"/>
      <c r="W273" s="32"/>
      <c r="X273" s="29"/>
      <c r="Y273" s="29"/>
      <c r="Z273" s="29"/>
      <c r="AA273" s="29"/>
      <c r="AB273" s="29"/>
      <c r="AC273" s="29"/>
    </row>
  </sheetData>
  <sheetProtection sheet="1" selectLockedCells="1"/>
  <mergeCells count="1983">
    <mergeCell ref="O272:R272"/>
    <mergeCell ref="U272:V272"/>
    <mergeCell ref="A271:C271"/>
    <mergeCell ref="E271:H271"/>
    <mergeCell ref="K271:M271"/>
    <mergeCell ref="Q271:R271"/>
    <mergeCell ref="X271:Z272"/>
    <mergeCell ref="AC271:AC272"/>
    <mergeCell ref="A272:B272"/>
    <mergeCell ref="D272:E272"/>
    <mergeCell ref="F272:H272"/>
    <mergeCell ref="K272:M272"/>
    <mergeCell ref="W269:AC269"/>
    <mergeCell ref="D270:E270"/>
    <mergeCell ref="F270:G270"/>
    <mergeCell ref="I270:J270"/>
    <mergeCell ref="L270:M270"/>
    <mergeCell ref="O270:P270"/>
    <mergeCell ref="Q270:R270"/>
    <mergeCell ref="S270:T270"/>
    <mergeCell ref="U270:V270"/>
    <mergeCell ref="W270:AC270"/>
    <mergeCell ref="U268:V268"/>
    <mergeCell ref="W268:AC268"/>
    <mergeCell ref="D269:E269"/>
    <mergeCell ref="F269:G269"/>
    <mergeCell ref="I269:J269"/>
    <mergeCell ref="L269:M269"/>
    <mergeCell ref="O269:P269"/>
    <mergeCell ref="Q269:R269"/>
    <mergeCell ref="S269:T269"/>
    <mergeCell ref="U269:V269"/>
    <mergeCell ref="S267:T267"/>
    <mergeCell ref="U267:V267"/>
    <mergeCell ref="W267:AC267"/>
    <mergeCell ref="D268:E268"/>
    <mergeCell ref="F268:G268"/>
    <mergeCell ref="I268:J268"/>
    <mergeCell ref="L268:M268"/>
    <mergeCell ref="O268:P268"/>
    <mergeCell ref="Q268:R268"/>
    <mergeCell ref="S268:T268"/>
    <mergeCell ref="D267:E267"/>
    <mergeCell ref="F267:G267"/>
    <mergeCell ref="I267:J267"/>
    <mergeCell ref="L267:M267"/>
    <mergeCell ref="O267:P267"/>
    <mergeCell ref="Q267:R267"/>
    <mergeCell ref="W265:AC265"/>
    <mergeCell ref="D266:E266"/>
    <mergeCell ref="F266:G266"/>
    <mergeCell ref="I266:J266"/>
    <mergeCell ref="L266:M266"/>
    <mergeCell ref="O266:P266"/>
    <mergeCell ref="Q266:R266"/>
    <mergeCell ref="S266:T266"/>
    <mergeCell ref="U266:V266"/>
    <mergeCell ref="W266:AC266"/>
    <mergeCell ref="U264:V264"/>
    <mergeCell ref="W264:AC264"/>
    <mergeCell ref="D265:E265"/>
    <mergeCell ref="F265:G265"/>
    <mergeCell ref="I265:J265"/>
    <mergeCell ref="L265:M265"/>
    <mergeCell ref="O265:P265"/>
    <mergeCell ref="Q265:R265"/>
    <mergeCell ref="S265:T265"/>
    <mergeCell ref="U265:V265"/>
    <mergeCell ref="S263:T263"/>
    <mergeCell ref="U263:V263"/>
    <mergeCell ref="W263:AC263"/>
    <mergeCell ref="D264:E264"/>
    <mergeCell ref="F264:G264"/>
    <mergeCell ref="I264:J264"/>
    <mergeCell ref="L264:M264"/>
    <mergeCell ref="O264:P264"/>
    <mergeCell ref="Q264:R264"/>
    <mergeCell ref="S264:T264"/>
    <mergeCell ref="D263:E263"/>
    <mergeCell ref="F263:G263"/>
    <mergeCell ref="I263:J263"/>
    <mergeCell ref="L263:M263"/>
    <mergeCell ref="O263:P263"/>
    <mergeCell ref="Q263:R263"/>
    <mergeCell ref="W261:AC261"/>
    <mergeCell ref="D262:E262"/>
    <mergeCell ref="F262:G262"/>
    <mergeCell ref="I262:J262"/>
    <mergeCell ref="L262:M262"/>
    <mergeCell ref="O262:P262"/>
    <mergeCell ref="Q262:R262"/>
    <mergeCell ref="S262:T262"/>
    <mergeCell ref="U262:V262"/>
    <mergeCell ref="W262:AC262"/>
    <mergeCell ref="U260:V260"/>
    <mergeCell ref="W260:AC260"/>
    <mergeCell ref="D261:E261"/>
    <mergeCell ref="F261:G261"/>
    <mergeCell ref="I261:J261"/>
    <mergeCell ref="L261:M261"/>
    <mergeCell ref="O261:P261"/>
    <mergeCell ref="Q261:R261"/>
    <mergeCell ref="S261:T261"/>
    <mergeCell ref="U261:V261"/>
    <mergeCell ref="S259:T259"/>
    <mergeCell ref="U259:V259"/>
    <mergeCell ref="W259:AC259"/>
    <mergeCell ref="D260:E260"/>
    <mergeCell ref="F260:G260"/>
    <mergeCell ref="I260:J260"/>
    <mergeCell ref="L260:M260"/>
    <mergeCell ref="O260:P260"/>
    <mergeCell ref="Q260:R260"/>
    <mergeCell ref="S260:T260"/>
    <mergeCell ref="D259:E259"/>
    <mergeCell ref="F259:G259"/>
    <mergeCell ref="I259:J259"/>
    <mergeCell ref="L259:M259"/>
    <mergeCell ref="O259:P259"/>
    <mergeCell ref="Q259:R259"/>
    <mergeCell ref="W257:AC257"/>
    <mergeCell ref="D258:E258"/>
    <mergeCell ref="F258:G258"/>
    <mergeCell ref="I258:J258"/>
    <mergeCell ref="L258:M258"/>
    <mergeCell ref="O258:P258"/>
    <mergeCell ref="Q258:R258"/>
    <mergeCell ref="S258:T258"/>
    <mergeCell ref="U258:V258"/>
    <mergeCell ref="W258:AC258"/>
    <mergeCell ref="U256:V256"/>
    <mergeCell ref="W256:AC256"/>
    <mergeCell ref="D257:E257"/>
    <mergeCell ref="F257:G257"/>
    <mergeCell ref="I257:J257"/>
    <mergeCell ref="L257:M257"/>
    <mergeCell ref="O257:P257"/>
    <mergeCell ref="Q257:R257"/>
    <mergeCell ref="S257:T257"/>
    <mergeCell ref="U257:V257"/>
    <mergeCell ref="S255:T255"/>
    <mergeCell ref="U255:V255"/>
    <mergeCell ref="W255:AC255"/>
    <mergeCell ref="D256:E256"/>
    <mergeCell ref="F256:G256"/>
    <mergeCell ref="I256:J256"/>
    <mergeCell ref="L256:M256"/>
    <mergeCell ref="O256:P256"/>
    <mergeCell ref="Q256:R256"/>
    <mergeCell ref="S256:T256"/>
    <mergeCell ref="D255:E255"/>
    <mergeCell ref="F255:G255"/>
    <mergeCell ref="I255:J255"/>
    <mergeCell ref="L255:M255"/>
    <mergeCell ref="O255:P255"/>
    <mergeCell ref="Q255:R255"/>
    <mergeCell ref="W253:AC253"/>
    <mergeCell ref="D254:E254"/>
    <mergeCell ref="F254:G254"/>
    <mergeCell ref="I254:J254"/>
    <mergeCell ref="L254:M254"/>
    <mergeCell ref="O254:P254"/>
    <mergeCell ref="Q254:R254"/>
    <mergeCell ref="S254:T254"/>
    <mergeCell ref="U254:V254"/>
    <mergeCell ref="W254:AC254"/>
    <mergeCell ref="U252:V252"/>
    <mergeCell ref="W252:AC252"/>
    <mergeCell ref="D253:E253"/>
    <mergeCell ref="F253:G253"/>
    <mergeCell ref="I253:J253"/>
    <mergeCell ref="L253:M253"/>
    <mergeCell ref="O253:P253"/>
    <mergeCell ref="Q253:R253"/>
    <mergeCell ref="S253:T253"/>
    <mergeCell ref="U253:V253"/>
    <mergeCell ref="S251:T251"/>
    <mergeCell ref="U251:V251"/>
    <mergeCell ref="W251:AC251"/>
    <mergeCell ref="D252:E252"/>
    <mergeCell ref="F252:G252"/>
    <mergeCell ref="I252:J252"/>
    <mergeCell ref="L252:M252"/>
    <mergeCell ref="O252:P252"/>
    <mergeCell ref="Q252:R252"/>
    <mergeCell ref="S252:T252"/>
    <mergeCell ref="D251:E251"/>
    <mergeCell ref="F251:G251"/>
    <mergeCell ref="I251:J251"/>
    <mergeCell ref="L251:M251"/>
    <mergeCell ref="O251:P251"/>
    <mergeCell ref="Q251:R251"/>
    <mergeCell ref="W249:AC249"/>
    <mergeCell ref="D250:E250"/>
    <mergeCell ref="F250:G250"/>
    <mergeCell ref="I250:J250"/>
    <mergeCell ref="L250:M250"/>
    <mergeCell ref="O250:P250"/>
    <mergeCell ref="Q250:R250"/>
    <mergeCell ref="S250:T250"/>
    <mergeCell ref="U250:V250"/>
    <mergeCell ref="W250:AC250"/>
    <mergeCell ref="U248:V248"/>
    <mergeCell ref="W248:AC248"/>
    <mergeCell ref="D249:E249"/>
    <mergeCell ref="F249:G249"/>
    <mergeCell ref="I249:J249"/>
    <mergeCell ref="L249:M249"/>
    <mergeCell ref="O249:P249"/>
    <mergeCell ref="Q249:R249"/>
    <mergeCell ref="S249:T249"/>
    <mergeCell ref="U249:V249"/>
    <mergeCell ref="S247:T247"/>
    <mergeCell ref="U247:V247"/>
    <mergeCell ref="W247:AC247"/>
    <mergeCell ref="D248:E248"/>
    <mergeCell ref="F248:G248"/>
    <mergeCell ref="I248:J248"/>
    <mergeCell ref="L248:M248"/>
    <mergeCell ref="O248:P248"/>
    <mergeCell ref="Q248:R248"/>
    <mergeCell ref="S248:T248"/>
    <mergeCell ref="D247:E247"/>
    <mergeCell ref="F247:G247"/>
    <mergeCell ref="I247:J247"/>
    <mergeCell ref="L247:M247"/>
    <mergeCell ref="O247:P247"/>
    <mergeCell ref="Q247:R247"/>
    <mergeCell ref="W245:AC245"/>
    <mergeCell ref="D246:E246"/>
    <mergeCell ref="F246:G246"/>
    <mergeCell ref="I246:J246"/>
    <mergeCell ref="L246:M246"/>
    <mergeCell ref="O246:P246"/>
    <mergeCell ref="Q246:R246"/>
    <mergeCell ref="S246:T246"/>
    <mergeCell ref="U246:V246"/>
    <mergeCell ref="W246:AC246"/>
    <mergeCell ref="U244:V244"/>
    <mergeCell ref="W244:AC244"/>
    <mergeCell ref="D245:E245"/>
    <mergeCell ref="F245:G245"/>
    <mergeCell ref="I245:J245"/>
    <mergeCell ref="L245:M245"/>
    <mergeCell ref="O245:P245"/>
    <mergeCell ref="Q245:R245"/>
    <mergeCell ref="S245:T245"/>
    <mergeCell ref="U245:V245"/>
    <mergeCell ref="S243:T243"/>
    <mergeCell ref="U243:V243"/>
    <mergeCell ref="W243:AC243"/>
    <mergeCell ref="D244:E244"/>
    <mergeCell ref="F244:G244"/>
    <mergeCell ref="I244:J244"/>
    <mergeCell ref="L244:M244"/>
    <mergeCell ref="O244:P244"/>
    <mergeCell ref="Q244:R244"/>
    <mergeCell ref="S244:T244"/>
    <mergeCell ref="D243:E243"/>
    <mergeCell ref="F243:G243"/>
    <mergeCell ref="I243:J243"/>
    <mergeCell ref="L243:M243"/>
    <mergeCell ref="O243:P243"/>
    <mergeCell ref="Q243:R243"/>
    <mergeCell ref="W241:AC241"/>
    <mergeCell ref="D242:E242"/>
    <mergeCell ref="F242:G242"/>
    <mergeCell ref="I242:J242"/>
    <mergeCell ref="L242:M242"/>
    <mergeCell ref="O242:P242"/>
    <mergeCell ref="Q242:R242"/>
    <mergeCell ref="S242:T242"/>
    <mergeCell ref="U242:V242"/>
    <mergeCell ref="W242:AC242"/>
    <mergeCell ref="U240:V240"/>
    <mergeCell ref="W240:AC240"/>
    <mergeCell ref="D241:E241"/>
    <mergeCell ref="F241:G241"/>
    <mergeCell ref="I241:J241"/>
    <mergeCell ref="L241:M241"/>
    <mergeCell ref="O241:P241"/>
    <mergeCell ref="Q241:R241"/>
    <mergeCell ref="S241:T241"/>
    <mergeCell ref="U241:V241"/>
    <mergeCell ref="S239:T239"/>
    <mergeCell ref="U239:V239"/>
    <mergeCell ref="W239:AC239"/>
    <mergeCell ref="D240:E240"/>
    <mergeCell ref="F240:G240"/>
    <mergeCell ref="I240:J240"/>
    <mergeCell ref="L240:M240"/>
    <mergeCell ref="O240:P240"/>
    <mergeCell ref="Q240:R240"/>
    <mergeCell ref="S240:T240"/>
    <mergeCell ref="A239:B239"/>
    <mergeCell ref="D239:E239"/>
    <mergeCell ref="F239:K239"/>
    <mergeCell ref="L239:N239"/>
    <mergeCell ref="O239:P239"/>
    <mergeCell ref="Q239:R239"/>
    <mergeCell ref="V237:W237"/>
    <mergeCell ref="X237:AB237"/>
    <mergeCell ref="B238:D238"/>
    <mergeCell ref="E238:H238"/>
    <mergeCell ref="J238:N238"/>
    <mergeCell ref="O238:S238"/>
    <mergeCell ref="U238:V238"/>
    <mergeCell ref="W238:AB238"/>
    <mergeCell ref="A237:C237"/>
    <mergeCell ref="F237:G237"/>
    <mergeCell ref="J237:K237"/>
    <mergeCell ref="M237:N237"/>
    <mergeCell ref="P237:R237"/>
    <mergeCell ref="S237:U237"/>
    <mergeCell ref="O233:R233"/>
    <mergeCell ref="U233:V233"/>
    <mergeCell ref="A235:AC235"/>
    <mergeCell ref="A236:C236"/>
    <mergeCell ref="D236:I236"/>
    <mergeCell ref="J236:L236"/>
    <mergeCell ref="W236:AB236"/>
    <mergeCell ref="A232:C232"/>
    <mergeCell ref="E232:H232"/>
    <mergeCell ref="K232:M232"/>
    <mergeCell ref="Q232:R232"/>
    <mergeCell ref="X232:Z233"/>
    <mergeCell ref="AC232:AC233"/>
    <mergeCell ref="A233:B233"/>
    <mergeCell ref="D233:E233"/>
    <mergeCell ref="F233:H233"/>
    <mergeCell ref="K233:M233"/>
    <mergeCell ref="W230:AC230"/>
    <mergeCell ref="D231:E231"/>
    <mergeCell ref="F231:G231"/>
    <mergeCell ref="I231:J231"/>
    <mergeCell ref="L231:M231"/>
    <mergeCell ref="O231:P231"/>
    <mergeCell ref="Q231:R231"/>
    <mergeCell ref="S231:T231"/>
    <mergeCell ref="U231:V231"/>
    <mergeCell ref="W231:AC231"/>
    <mergeCell ref="U229:V229"/>
    <mergeCell ref="W229:AC229"/>
    <mergeCell ref="D230:E230"/>
    <mergeCell ref="F230:G230"/>
    <mergeCell ref="I230:J230"/>
    <mergeCell ref="L230:M230"/>
    <mergeCell ref="O230:P230"/>
    <mergeCell ref="Q230:R230"/>
    <mergeCell ref="S230:T230"/>
    <mergeCell ref="U230:V230"/>
    <mergeCell ref="S228:T228"/>
    <mergeCell ref="U228:V228"/>
    <mergeCell ref="W228:AC228"/>
    <mergeCell ref="D229:E229"/>
    <mergeCell ref="F229:G229"/>
    <mergeCell ref="I229:J229"/>
    <mergeCell ref="L229:M229"/>
    <mergeCell ref="O229:P229"/>
    <mergeCell ref="Q229:R229"/>
    <mergeCell ref="S229:T229"/>
    <mergeCell ref="D228:E228"/>
    <mergeCell ref="F228:G228"/>
    <mergeCell ref="I228:J228"/>
    <mergeCell ref="L228:M228"/>
    <mergeCell ref="O228:P228"/>
    <mergeCell ref="Q228:R228"/>
    <mergeCell ref="W226:AC226"/>
    <mergeCell ref="D227:E227"/>
    <mergeCell ref="F227:G227"/>
    <mergeCell ref="I227:J227"/>
    <mergeCell ref="L227:M227"/>
    <mergeCell ref="O227:P227"/>
    <mergeCell ref="Q227:R227"/>
    <mergeCell ref="S227:T227"/>
    <mergeCell ref="U227:V227"/>
    <mergeCell ref="W227:AC227"/>
    <mergeCell ref="U225:V225"/>
    <mergeCell ref="W225:AC225"/>
    <mergeCell ref="D226:E226"/>
    <mergeCell ref="F226:G226"/>
    <mergeCell ref="I226:J226"/>
    <mergeCell ref="L226:M226"/>
    <mergeCell ref="O226:P226"/>
    <mergeCell ref="Q226:R226"/>
    <mergeCell ref="S226:T226"/>
    <mergeCell ref="U226:V226"/>
    <mergeCell ref="S224:T224"/>
    <mergeCell ref="U224:V224"/>
    <mergeCell ref="W224:AC224"/>
    <mergeCell ref="D225:E225"/>
    <mergeCell ref="F225:G225"/>
    <mergeCell ref="I225:J225"/>
    <mergeCell ref="L225:M225"/>
    <mergeCell ref="O225:P225"/>
    <mergeCell ref="Q225:R225"/>
    <mergeCell ref="S225:T225"/>
    <mergeCell ref="D224:E224"/>
    <mergeCell ref="F224:G224"/>
    <mergeCell ref="I224:J224"/>
    <mergeCell ref="L224:M224"/>
    <mergeCell ref="O224:P224"/>
    <mergeCell ref="Q224:R224"/>
    <mergeCell ref="W222:AC222"/>
    <mergeCell ref="D223:E223"/>
    <mergeCell ref="F223:G223"/>
    <mergeCell ref="I223:J223"/>
    <mergeCell ref="L223:M223"/>
    <mergeCell ref="O223:P223"/>
    <mergeCell ref="Q223:R223"/>
    <mergeCell ref="S223:T223"/>
    <mergeCell ref="U223:V223"/>
    <mergeCell ref="W223:AC223"/>
    <mergeCell ref="U221:V221"/>
    <mergeCell ref="W221:AC221"/>
    <mergeCell ref="D222:E222"/>
    <mergeCell ref="F222:G222"/>
    <mergeCell ref="I222:J222"/>
    <mergeCell ref="L222:M222"/>
    <mergeCell ref="O222:P222"/>
    <mergeCell ref="Q222:R222"/>
    <mergeCell ref="S222:T222"/>
    <mergeCell ref="U222:V222"/>
    <mergeCell ref="S220:T220"/>
    <mergeCell ref="U220:V220"/>
    <mergeCell ref="W220:AC220"/>
    <mergeCell ref="D221:E221"/>
    <mergeCell ref="F221:G221"/>
    <mergeCell ref="I221:J221"/>
    <mergeCell ref="L221:M221"/>
    <mergeCell ref="O221:P221"/>
    <mergeCell ref="Q221:R221"/>
    <mergeCell ref="S221:T221"/>
    <mergeCell ref="D220:E220"/>
    <mergeCell ref="F220:G220"/>
    <mergeCell ref="I220:J220"/>
    <mergeCell ref="L220:M220"/>
    <mergeCell ref="O220:P220"/>
    <mergeCell ref="Q220:R220"/>
    <mergeCell ref="W218:AC218"/>
    <mergeCell ref="D219:E219"/>
    <mergeCell ref="F219:G219"/>
    <mergeCell ref="I219:J219"/>
    <mergeCell ref="L219:M219"/>
    <mergeCell ref="O219:P219"/>
    <mergeCell ref="Q219:R219"/>
    <mergeCell ref="S219:T219"/>
    <mergeCell ref="U219:V219"/>
    <mergeCell ref="W219:AC219"/>
    <mergeCell ref="U217:V217"/>
    <mergeCell ref="W217:AC217"/>
    <mergeCell ref="D218:E218"/>
    <mergeCell ref="F218:G218"/>
    <mergeCell ref="I218:J218"/>
    <mergeCell ref="L218:M218"/>
    <mergeCell ref="O218:P218"/>
    <mergeCell ref="Q218:R218"/>
    <mergeCell ref="S218:T218"/>
    <mergeCell ref="U218:V218"/>
    <mergeCell ref="S216:T216"/>
    <mergeCell ref="U216:V216"/>
    <mergeCell ref="W216:AC216"/>
    <mergeCell ref="D217:E217"/>
    <mergeCell ref="F217:G217"/>
    <mergeCell ref="I217:J217"/>
    <mergeCell ref="L217:M217"/>
    <mergeCell ref="O217:P217"/>
    <mergeCell ref="Q217:R217"/>
    <mergeCell ref="S217:T217"/>
    <mergeCell ref="D216:E216"/>
    <mergeCell ref="F216:G216"/>
    <mergeCell ref="I216:J216"/>
    <mergeCell ref="L216:M216"/>
    <mergeCell ref="O216:P216"/>
    <mergeCell ref="Q216:R216"/>
    <mergeCell ref="W214:AC214"/>
    <mergeCell ref="D215:E215"/>
    <mergeCell ref="F215:G215"/>
    <mergeCell ref="I215:J215"/>
    <mergeCell ref="L215:M215"/>
    <mergeCell ref="O215:P215"/>
    <mergeCell ref="Q215:R215"/>
    <mergeCell ref="S215:T215"/>
    <mergeCell ref="U215:V215"/>
    <mergeCell ref="W215:AC215"/>
    <mergeCell ref="U213:V213"/>
    <mergeCell ref="W213:AC213"/>
    <mergeCell ref="D214:E214"/>
    <mergeCell ref="F214:G214"/>
    <mergeCell ref="I214:J214"/>
    <mergeCell ref="L214:M214"/>
    <mergeCell ref="O214:P214"/>
    <mergeCell ref="Q214:R214"/>
    <mergeCell ref="S214:T214"/>
    <mergeCell ref="U214:V214"/>
    <mergeCell ref="S212:T212"/>
    <mergeCell ref="U212:V212"/>
    <mergeCell ref="W212:AC212"/>
    <mergeCell ref="D213:E213"/>
    <mergeCell ref="F213:G213"/>
    <mergeCell ref="I213:J213"/>
    <mergeCell ref="L213:M213"/>
    <mergeCell ref="O213:P213"/>
    <mergeCell ref="Q213:R213"/>
    <mergeCell ref="S213:T213"/>
    <mergeCell ref="D212:E212"/>
    <mergeCell ref="F212:G212"/>
    <mergeCell ref="I212:J212"/>
    <mergeCell ref="L212:M212"/>
    <mergeCell ref="O212:P212"/>
    <mergeCell ref="Q212:R212"/>
    <mergeCell ref="W210:AC210"/>
    <mergeCell ref="D211:E211"/>
    <mergeCell ref="F211:G211"/>
    <mergeCell ref="I211:J211"/>
    <mergeCell ref="L211:M211"/>
    <mergeCell ref="O211:P211"/>
    <mergeCell ref="Q211:R211"/>
    <mergeCell ref="S211:T211"/>
    <mergeCell ref="U211:V211"/>
    <mergeCell ref="W211:AC211"/>
    <mergeCell ref="U209:V209"/>
    <mergeCell ref="W209:AC209"/>
    <mergeCell ref="D210:E210"/>
    <mergeCell ref="F210:G210"/>
    <mergeCell ref="I210:J210"/>
    <mergeCell ref="L210:M210"/>
    <mergeCell ref="O210:P210"/>
    <mergeCell ref="Q210:R210"/>
    <mergeCell ref="S210:T210"/>
    <mergeCell ref="U210:V210"/>
    <mergeCell ref="S208:T208"/>
    <mergeCell ref="U208:V208"/>
    <mergeCell ref="W208:AC208"/>
    <mergeCell ref="D209:E209"/>
    <mergeCell ref="F209:G209"/>
    <mergeCell ref="I209:J209"/>
    <mergeCell ref="L209:M209"/>
    <mergeCell ref="O209:P209"/>
    <mergeCell ref="Q209:R209"/>
    <mergeCell ref="S209:T209"/>
    <mergeCell ref="D208:E208"/>
    <mergeCell ref="F208:G208"/>
    <mergeCell ref="I208:J208"/>
    <mergeCell ref="L208:M208"/>
    <mergeCell ref="O208:P208"/>
    <mergeCell ref="Q208:R208"/>
    <mergeCell ref="W206:AC206"/>
    <mergeCell ref="D207:E207"/>
    <mergeCell ref="F207:G207"/>
    <mergeCell ref="I207:J207"/>
    <mergeCell ref="L207:M207"/>
    <mergeCell ref="O207:P207"/>
    <mergeCell ref="Q207:R207"/>
    <mergeCell ref="S207:T207"/>
    <mergeCell ref="U207:V207"/>
    <mergeCell ref="W207:AC207"/>
    <mergeCell ref="U205:V205"/>
    <mergeCell ref="W205:AC205"/>
    <mergeCell ref="D206:E206"/>
    <mergeCell ref="F206:G206"/>
    <mergeCell ref="I206:J206"/>
    <mergeCell ref="L206:M206"/>
    <mergeCell ref="O206:P206"/>
    <mergeCell ref="Q206:R206"/>
    <mergeCell ref="S206:T206"/>
    <mergeCell ref="U206:V206"/>
    <mergeCell ref="S204:T204"/>
    <mergeCell ref="U204:V204"/>
    <mergeCell ref="W204:AC204"/>
    <mergeCell ref="D205:E205"/>
    <mergeCell ref="F205:G205"/>
    <mergeCell ref="I205:J205"/>
    <mergeCell ref="L205:M205"/>
    <mergeCell ref="O205:P205"/>
    <mergeCell ref="Q205:R205"/>
    <mergeCell ref="S205:T205"/>
    <mergeCell ref="D204:E204"/>
    <mergeCell ref="F204:G204"/>
    <mergeCell ref="I204:J204"/>
    <mergeCell ref="L204:M204"/>
    <mergeCell ref="O204:P204"/>
    <mergeCell ref="Q204:R204"/>
    <mergeCell ref="W202:AC202"/>
    <mergeCell ref="D203:E203"/>
    <mergeCell ref="F203:G203"/>
    <mergeCell ref="I203:J203"/>
    <mergeCell ref="L203:M203"/>
    <mergeCell ref="O203:P203"/>
    <mergeCell ref="Q203:R203"/>
    <mergeCell ref="S203:T203"/>
    <mergeCell ref="U203:V203"/>
    <mergeCell ref="W203:AC203"/>
    <mergeCell ref="U201:V201"/>
    <mergeCell ref="W201:AC201"/>
    <mergeCell ref="D202:E202"/>
    <mergeCell ref="F202:G202"/>
    <mergeCell ref="I202:J202"/>
    <mergeCell ref="L202:M202"/>
    <mergeCell ref="O202:P202"/>
    <mergeCell ref="Q202:R202"/>
    <mergeCell ref="S202:T202"/>
    <mergeCell ref="U202:V202"/>
    <mergeCell ref="S200:T200"/>
    <mergeCell ref="U200:V200"/>
    <mergeCell ref="W200:AC200"/>
    <mergeCell ref="D201:E201"/>
    <mergeCell ref="F201:G201"/>
    <mergeCell ref="I201:J201"/>
    <mergeCell ref="L201:M201"/>
    <mergeCell ref="O201:P201"/>
    <mergeCell ref="Q201:R201"/>
    <mergeCell ref="S201:T201"/>
    <mergeCell ref="A200:B200"/>
    <mergeCell ref="D200:E200"/>
    <mergeCell ref="F200:K200"/>
    <mergeCell ref="L200:N200"/>
    <mergeCell ref="O200:P200"/>
    <mergeCell ref="Q200:R200"/>
    <mergeCell ref="V198:W198"/>
    <mergeCell ref="X198:AB198"/>
    <mergeCell ref="B199:D199"/>
    <mergeCell ref="E199:H199"/>
    <mergeCell ref="J199:N199"/>
    <mergeCell ref="O199:S199"/>
    <mergeCell ref="U199:V199"/>
    <mergeCell ref="W199:AB199"/>
    <mergeCell ref="A198:C198"/>
    <mergeCell ref="F198:G198"/>
    <mergeCell ref="J198:K198"/>
    <mergeCell ref="M198:N198"/>
    <mergeCell ref="P198:R198"/>
    <mergeCell ref="S198:U198"/>
    <mergeCell ref="O194:R194"/>
    <mergeCell ref="U194:V194"/>
    <mergeCell ref="A196:AC196"/>
    <mergeCell ref="A197:C197"/>
    <mergeCell ref="D197:I197"/>
    <mergeCell ref="J197:L197"/>
    <mergeCell ref="W197:AB197"/>
    <mergeCell ref="A193:C193"/>
    <mergeCell ref="E193:H193"/>
    <mergeCell ref="K193:M193"/>
    <mergeCell ref="Q193:R193"/>
    <mergeCell ref="X193:Z194"/>
    <mergeCell ref="AC193:AC194"/>
    <mergeCell ref="A194:B194"/>
    <mergeCell ref="D194:E194"/>
    <mergeCell ref="F194:H194"/>
    <mergeCell ref="K194:M194"/>
    <mergeCell ref="W191:AC191"/>
    <mergeCell ref="D192:E192"/>
    <mergeCell ref="F192:G192"/>
    <mergeCell ref="I192:J192"/>
    <mergeCell ref="L192:M192"/>
    <mergeCell ref="O192:P192"/>
    <mergeCell ref="Q192:R192"/>
    <mergeCell ref="S192:T192"/>
    <mergeCell ref="U192:V192"/>
    <mergeCell ref="W192:AC192"/>
    <mergeCell ref="U190:V190"/>
    <mergeCell ref="W190:AC190"/>
    <mergeCell ref="D191:E191"/>
    <mergeCell ref="F191:G191"/>
    <mergeCell ref="I191:J191"/>
    <mergeCell ref="L191:M191"/>
    <mergeCell ref="O191:P191"/>
    <mergeCell ref="Q191:R191"/>
    <mergeCell ref="S191:T191"/>
    <mergeCell ref="U191:V191"/>
    <mergeCell ref="S189:T189"/>
    <mergeCell ref="U189:V189"/>
    <mergeCell ref="W189:AC189"/>
    <mergeCell ref="D190:E190"/>
    <mergeCell ref="F190:G190"/>
    <mergeCell ref="I190:J190"/>
    <mergeCell ref="L190:M190"/>
    <mergeCell ref="O190:P190"/>
    <mergeCell ref="Q190:R190"/>
    <mergeCell ref="S190:T190"/>
    <mergeCell ref="D189:E189"/>
    <mergeCell ref="F189:G189"/>
    <mergeCell ref="I189:J189"/>
    <mergeCell ref="L189:M189"/>
    <mergeCell ref="O189:P189"/>
    <mergeCell ref="Q189:R189"/>
    <mergeCell ref="W187:AC187"/>
    <mergeCell ref="D188:E188"/>
    <mergeCell ref="F188:G188"/>
    <mergeCell ref="I188:J188"/>
    <mergeCell ref="L188:M188"/>
    <mergeCell ref="O188:P188"/>
    <mergeCell ref="Q188:R188"/>
    <mergeCell ref="S188:T188"/>
    <mergeCell ref="U188:V188"/>
    <mergeCell ref="W188:AC188"/>
    <mergeCell ref="U186:V186"/>
    <mergeCell ref="W186:AC186"/>
    <mergeCell ref="D187:E187"/>
    <mergeCell ref="F187:G187"/>
    <mergeCell ref="I187:J187"/>
    <mergeCell ref="L187:M187"/>
    <mergeCell ref="O187:P187"/>
    <mergeCell ref="Q187:R187"/>
    <mergeCell ref="S187:T187"/>
    <mergeCell ref="U187:V187"/>
    <mergeCell ref="S185:T185"/>
    <mergeCell ref="U185:V185"/>
    <mergeCell ref="W185:AC185"/>
    <mergeCell ref="D186:E186"/>
    <mergeCell ref="F186:G186"/>
    <mergeCell ref="I186:J186"/>
    <mergeCell ref="L186:M186"/>
    <mergeCell ref="O186:P186"/>
    <mergeCell ref="Q186:R186"/>
    <mergeCell ref="S186:T186"/>
    <mergeCell ref="D185:E185"/>
    <mergeCell ref="F185:G185"/>
    <mergeCell ref="I185:J185"/>
    <mergeCell ref="L185:M185"/>
    <mergeCell ref="O185:P185"/>
    <mergeCell ref="Q185:R185"/>
    <mergeCell ref="W183:AC183"/>
    <mergeCell ref="D184:E184"/>
    <mergeCell ref="F184:G184"/>
    <mergeCell ref="I184:J184"/>
    <mergeCell ref="L184:M184"/>
    <mergeCell ref="O184:P184"/>
    <mergeCell ref="Q184:R184"/>
    <mergeCell ref="S184:T184"/>
    <mergeCell ref="U184:V184"/>
    <mergeCell ref="W184:AC184"/>
    <mergeCell ref="U182:V182"/>
    <mergeCell ref="W182:AC182"/>
    <mergeCell ref="D183:E183"/>
    <mergeCell ref="F183:G183"/>
    <mergeCell ref="I183:J183"/>
    <mergeCell ref="L183:M183"/>
    <mergeCell ref="O183:P183"/>
    <mergeCell ref="Q183:R183"/>
    <mergeCell ref="S183:T183"/>
    <mergeCell ref="U183:V183"/>
    <mergeCell ref="S181:T181"/>
    <mergeCell ref="U181:V181"/>
    <mergeCell ref="W181:AC181"/>
    <mergeCell ref="D182:E182"/>
    <mergeCell ref="F182:G182"/>
    <mergeCell ref="I182:J182"/>
    <mergeCell ref="L182:M182"/>
    <mergeCell ref="O182:P182"/>
    <mergeCell ref="Q182:R182"/>
    <mergeCell ref="S182:T182"/>
    <mergeCell ref="D181:E181"/>
    <mergeCell ref="F181:G181"/>
    <mergeCell ref="I181:J181"/>
    <mergeCell ref="L181:M181"/>
    <mergeCell ref="O181:P181"/>
    <mergeCell ref="Q181:R181"/>
    <mergeCell ref="W179:AC179"/>
    <mergeCell ref="D180:E180"/>
    <mergeCell ref="F180:G180"/>
    <mergeCell ref="I180:J180"/>
    <mergeCell ref="L180:M180"/>
    <mergeCell ref="O180:P180"/>
    <mergeCell ref="Q180:R180"/>
    <mergeCell ref="S180:T180"/>
    <mergeCell ref="U180:V180"/>
    <mergeCell ref="W180:AC180"/>
    <mergeCell ref="U178:V178"/>
    <mergeCell ref="W178:AC178"/>
    <mergeCell ref="D179:E179"/>
    <mergeCell ref="F179:G179"/>
    <mergeCell ref="I179:J179"/>
    <mergeCell ref="L179:M179"/>
    <mergeCell ref="O179:P179"/>
    <mergeCell ref="Q179:R179"/>
    <mergeCell ref="S179:T179"/>
    <mergeCell ref="U179:V179"/>
    <mergeCell ref="S177:T177"/>
    <mergeCell ref="U177:V177"/>
    <mergeCell ref="W177:AC177"/>
    <mergeCell ref="D178:E178"/>
    <mergeCell ref="F178:G178"/>
    <mergeCell ref="I178:J178"/>
    <mergeCell ref="L178:M178"/>
    <mergeCell ref="O178:P178"/>
    <mergeCell ref="Q178:R178"/>
    <mergeCell ref="S178:T178"/>
    <mergeCell ref="D177:E177"/>
    <mergeCell ref="F177:G177"/>
    <mergeCell ref="I177:J177"/>
    <mergeCell ref="L177:M177"/>
    <mergeCell ref="O177:P177"/>
    <mergeCell ref="Q177:R177"/>
    <mergeCell ref="W175:AC175"/>
    <mergeCell ref="D176:E176"/>
    <mergeCell ref="F176:G176"/>
    <mergeCell ref="I176:J176"/>
    <mergeCell ref="L176:M176"/>
    <mergeCell ref="O176:P176"/>
    <mergeCell ref="Q176:R176"/>
    <mergeCell ref="S176:T176"/>
    <mergeCell ref="U176:V176"/>
    <mergeCell ref="W176:AC176"/>
    <mergeCell ref="U174:V174"/>
    <mergeCell ref="W174:AC174"/>
    <mergeCell ref="D175:E175"/>
    <mergeCell ref="F175:G175"/>
    <mergeCell ref="I175:J175"/>
    <mergeCell ref="L175:M175"/>
    <mergeCell ref="O175:P175"/>
    <mergeCell ref="Q175:R175"/>
    <mergeCell ref="S175:T175"/>
    <mergeCell ref="U175:V175"/>
    <mergeCell ref="S173:T173"/>
    <mergeCell ref="U173:V173"/>
    <mergeCell ref="W173:AC173"/>
    <mergeCell ref="D174:E174"/>
    <mergeCell ref="F174:G174"/>
    <mergeCell ref="I174:J174"/>
    <mergeCell ref="L174:M174"/>
    <mergeCell ref="O174:P174"/>
    <mergeCell ref="Q174:R174"/>
    <mergeCell ref="S174:T174"/>
    <mergeCell ref="D173:E173"/>
    <mergeCell ref="F173:G173"/>
    <mergeCell ref="I173:J173"/>
    <mergeCell ref="L173:M173"/>
    <mergeCell ref="O173:P173"/>
    <mergeCell ref="Q173:R173"/>
    <mergeCell ref="W171:AC171"/>
    <mergeCell ref="D172:E172"/>
    <mergeCell ref="F172:G172"/>
    <mergeCell ref="I172:J172"/>
    <mergeCell ref="L172:M172"/>
    <mergeCell ref="O172:P172"/>
    <mergeCell ref="Q172:R172"/>
    <mergeCell ref="S172:T172"/>
    <mergeCell ref="U172:V172"/>
    <mergeCell ref="W172:AC172"/>
    <mergeCell ref="U170:V170"/>
    <mergeCell ref="W170:AC170"/>
    <mergeCell ref="D171:E171"/>
    <mergeCell ref="F171:G171"/>
    <mergeCell ref="I171:J171"/>
    <mergeCell ref="L171:M171"/>
    <mergeCell ref="O171:P171"/>
    <mergeCell ref="Q171:R171"/>
    <mergeCell ref="S171:T171"/>
    <mergeCell ref="U171:V171"/>
    <mergeCell ref="S169:T169"/>
    <mergeCell ref="U169:V169"/>
    <mergeCell ref="W169:AC169"/>
    <mergeCell ref="D170:E170"/>
    <mergeCell ref="F170:G170"/>
    <mergeCell ref="I170:J170"/>
    <mergeCell ref="L170:M170"/>
    <mergeCell ref="O170:P170"/>
    <mergeCell ref="Q170:R170"/>
    <mergeCell ref="S170:T170"/>
    <mergeCell ref="D169:E169"/>
    <mergeCell ref="F169:G169"/>
    <mergeCell ref="I169:J169"/>
    <mergeCell ref="L169:M169"/>
    <mergeCell ref="O169:P169"/>
    <mergeCell ref="Q169:R169"/>
    <mergeCell ref="W167:AC167"/>
    <mergeCell ref="D168:E168"/>
    <mergeCell ref="F168:G168"/>
    <mergeCell ref="I168:J168"/>
    <mergeCell ref="L168:M168"/>
    <mergeCell ref="O168:P168"/>
    <mergeCell ref="Q168:R168"/>
    <mergeCell ref="S168:T168"/>
    <mergeCell ref="U168:V168"/>
    <mergeCell ref="W168:AC168"/>
    <mergeCell ref="U166:V166"/>
    <mergeCell ref="W166:AC166"/>
    <mergeCell ref="D167:E167"/>
    <mergeCell ref="F167:G167"/>
    <mergeCell ref="I167:J167"/>
    <mergeCell ref="L167:M167"/>
    <mergeCell ref="O167:P167"/>
    <mergeCell ref="Q167:R167"/>
    <mergeCell ref="S167:T167"/>
    <mergeCell ref="U167:V167"/>
    <mergeCell ref="S165:T165"/>
    <mergeCell ref="U165:V165"/>
    <mergeCell ref="W165:AC165"/>
    <mergeCell ref="D166:E166"/>
    <mergeCell ref="F166:G166"/>
    <mergeCell ref="I166:J166"/>
    <mergeCell ref="L166:M166"/>
    <mergeCell ref="O166:P166"/>
    <mergeCell ref="Q166:R166"/>
    <mergeCell ref="S166:T166"/>
    <mergeCell ref="D165:E165"/>
    <mergeCell ref="F165:G165"/>
    <mergeCell ref="I165:J165"/>
    <mergeCell ref="L165:M165"/>
    <mergeCell ref="O165:P165"/>
    <mergeCell ref="Q165:R165"/>
    <mergeCell ref="W163:AC163"/>
    <mergeCell ref="D164:E164"/>
    <mergeCell ref="F164:G164"/>
    <mergeCell ref="I164:J164"/>
    <mergeCell ref="L164:M164"/>
    <mergeCell ref="O164:P164"/>
    <mergeCell ref="Q164:R164"/>
    <mergeCell ref="S164:T164"/>
    <mergeCell ref="U164:V164"/>
    <mergeCell ref="W164:AC164"/>
    <mergeCell ref="U162:V162"/>
    <mergeCell ref="W162:AC162"/>
    <mergeCell ref="D163:E163"/>
    <mergeCell ref="F163:G163"/>
    <mergeCell ref="I163:J163"/>
    <mergeCell ref="L163:M163"/>
    <mergeCell ref="O163:P163"/>
    <mergeCell ref="Q163:R163"/>
    <mergeCell ref="S163:T163"/>
    <mergeCell ref="U163:V163"/>
    <mergeCell ref="S161:T161"/>
    <mergeCell ref="U161:V161"/>
    <mergeCell ref="W161:AC161"/>
    <mergeCell ref="D162:E162"/>
    <mergeCell ref="F162:G162"/>
    <mergeCell ref="I162:J162"/>
    <mergeCell ref="L162:M162"/>
    <mergeCell ref="O162:P162"/>
    <mergeCell ref="Q162:R162"/>
    <mergeCell ref="S162:T162"/>
    <mergeCell ref="A161:B161"/>
    <mergeCell ref="D161:E161"/>
    <mergeCell ref="F161:K161"/>
    <mergeCell ref="L161:N161"/>
    <mergeCell ref="O161:P161"/>
    <mergeCell ref="Q161:R161"/>
    <mergeCell ref="V159:W159"/>
    <mergeCell ref="X159:AB159"/>
    <mergeCell ref="B160:D160"/>
    <mergeCell ref="E160:H160"/>
    <mergeCell ref="J160:N160"/>
    <mergeCell ref="O160:S160"/>
    <mergeCell ref="U160:V160"/>
    <mergeCell ref="W160:AB160"/>
    <mergeCell ref="A159:C159"/>
    <mergeCell ref="F159:G159"/>
    <mergeCell ref="J159:K159"/>
    <mergeCell ref="M159:N159"/>
    <mergeCell ref="P159:R159"/>
    <mergeCell ref="S159:U159"/>
    <mergeCell ref="O155:R155"/>
    <mergeCell ref="U155:V155"/>
    <mergeCell ref="A157:AC157"/>
    <mergeCell ref="A158:C158"/>
    <mergeCell ref="D158:I158"/>
    <mergeCell ref="J158:L158"/>
    <mergeCell ref="W158:AB158"/>
    <mergeCell ref="A154:C154"/>
    <mergeCell ref="E154:H154"/>
    <mergeCell ref="K154:M154"/>
    <mergeCell ref="Q154:R154"/>
    <mergeCell ref="X154:Z155"/>
    <mergeCell ref="AC154:AC155"/>
    <mergeCell ref="A155:B155"/>
    <mergeCell ref="D155:E155"/>
    <mergeCell ref="F155:H155"/>
    <mergeCell ref="K155:M155"/>
    <mergeCell ref="W152:AC152"/>
    <mergeCell ref="D153:E153"/>
    <mergeCell ref="F153:G153"/>
    <mergeCell ref="I153:J153"/>
    <mergeCell ref="L153:M153"/>
    <mergeCell ref="O153:P153"/>
    <mergeCell ref="Q153:R153"/>
    <mergeCell ref="S153:T153"/>
    <mergeCell ref="U153:V153"/>
    <mergeCell ref="W153:AC153"/>
    <mergeCell ref="U151:V151"/>
    <mergeCell ref="W151:AC151"/>
    <mergeCell ref="D152:E152"/>
    <mergeCell ref="F152:G152"/>
    <mergeCell ref="I152:J152"/>
    <mergeCell ref="L152:M152"/>
    <mergeCell ref="O152:P152"/>
    <mergeCell ref="Q152:R152"/>
    <mergeCell ref="S152:T152"/>
    <mergeCell ref="U152:V152"/>
    <mergeCell ref="S150:T150"/>
    <mergeCell ref="U150:V150"/>
    <mergeCell ref="W150:AC150"/>
    <mergeCell ref="D151:E151"/>
    <mergeCell ref="F151:G151"/>
    <mergeCell ref="I151:J151"/>
    <mergeCell ref="L151:M151"/>
    <mergeCell ref="O151:P151"/>
    <mergeCell ref="Q151:R151"/>
    <mergeCell ref="S151:T151"/>
    <mergeCell ref="D150:E150"/>
    <mergeCell ref="F150:G150"/>
    <mergeCell ref="I150:J150"/>
    <mergeCell ref="L150:M150"/>
    <mergeCell ref="O150:P150"/>
    <mergeCell ref="Q150:R150"/>
    <mergeCell ref="W148:AC148"/>
    <mergeCell ref="D149:E149"/>
    <mergeCell ref="F149:G149"/>
    <mergeCell ref="I149:J149"/>
    <mergeCell ref="L149:M149"/>
    <mergeCell ref="O149:P149"/>
    <mergeCell ref="Q149:R149"/>
    <mergeCell ref="S149:T149"/>
    <mergeCell ref="U149:V149"/>
    <mergeCell ref="W149:AC149"/>
    <mergeCell ref="U147:V147"/>
    <mergeCell ref="W147:AC147"/>
    <mergeCell ref="D148:E148"/>
    <mergeCell ref="F148:G148"/>
    <mergeCell ref="I148:J148"/>
    <mergeCell ref="L148:M148"/>
    <mergeCell ref="O148:P148"/>
    <mergeCell ref="Q148:R148"/>
    <mergeCell ref="S148:T148"/>
    <mergeCell ref="U148:V148"/>
    <mergeCell ref="S146:T146"/>
    <mergeCell ref="U146:V146"/>
    <mergeCell ref="W146:AC146"/>
    <mergeCell ref="D147:E147"/>
    <mergeCell ref="F147:G147"/>
    <mergeCell ref="I147:J147"/>
    <mergeCell ref="L147:M147"/>
    <mergeCell ref="O147:P147"/>
    <mergeCell ref="Q147:R147"/>
    <mergeCell ref="S147:T147"/>
    <mergeCell ref="D146:E146"/>
    <mergeCell ref="F146:G146"/>
    <mergeCell ref="I146:J146"/>
    <mergeCell ref="L146:M146"/>
    <mergeCell ref="O146:P146"/>
    <mergeCell ref="Q146:R146"/>
    <mergeCell ref="W144:AC144"/>
    <mergeCell ref="D145:E145"/>
    <mergeCell ref="F145:G145"/>
    <mergeCell ref="I145:J145"/>
    <mergeCell ref="L145:M145"/>
    <mergeCell ref="O145:P145"/>
    <mergeCell ref="Q145:R145"/>
    <mergeCell ref="S145:T145"/>
    <mergeCell ref="U145:V145"/>
    <mergeCell ref="W145:AC145"/>
    <mergeCell ref="U143:V143"/>
    <mergeCell ref="W143:AC143"/>
    <mergeCell ref="D144:E144"/>
    <mergeCell ref="F144:G144"/>
    <mergeCell ref="I144:J144"/>
    <mergeCell ref="L144:M144"/>
    <mergeCell ref="O144:P144"/>
    <mergeCell ref="Q144:R144"/>
    <mergeCell ref="S144:T144"/>
    <mergeCell ref="U144:V144"/>
    <mergeCell ref="S142:T142"/>
    <mergeCell ref="U142:V142"/>
    <mergeCell ref="W142:AC142"/>
    <mergeCell ref="D143:E143"/>
    <mergeCell ref="F143:G143"/>
    <mergeCell ref="I143:J143"/>
    <mergeCell ref="L143:M143"/>
    <mergeCell ref="O143:P143"/>
    <mergeCell ref="Q143:R143"/>
    <mergeCell ref="S143:T143"/>
    <mergeCell ref="D142:E142"/>
    <mergeCell ref="F142:G142"/>
    <mergeCell ref="I142:J142"/>
    <mergeCell ref="L142:M142"/>
    <mergeCell ref="O142:P142"/>
    <mergeCell ref="Q142:R142"/>
    <mergeCell ref="W140:AC140"/>
    <mergeCell ref="D141:E141"/>
    <mergeCell ref="F141:G141"/>
    <mergeCell ref="I141:J141"/>
    <mergeCell ref="L141:M141"/>
    <mergeCell ref="O141:P141"/>
    <mergeCell ref="Q141:R141"/>
    <mergeCell ref="S141:T141"/>
    <mergeCell ref="U141:V141"/>
    <mergeCell ref="W141:AC141"/>
    <mergeCell ref="U139:V139"/>
    <mergeCell ref="W139:AC139"/>
    <mergeCell ref="D140:E140"/>
    <mergeCell ref="F140:G140"/>
    <mergeCell ref="I140:J140"/>
    <mergeCell ref="L140:M140"/>
    <mergeCell ref="O140:P140"/>
    <mergeCell ref="Q140:R140"/>
    <mergeCell ref="S140:T140"/>
    <mergeCell ref="U140:V140"/>
    <mergeCell ref="S138:T138"/>
    <mergeCell ref="U138:V138"/>
    <mergeCell ref="W138:AC138"/>
    <mergeCell ref="D139:E139"/>
    <mergeCell ref="F139:G139"/>
    <mergeCell ref="I139:J139"/>
    <mergeCell ref="L139:M139"/>
    <mergeCell ref="O139:P139"/>
    <mergeCell ref="Q139:R139"/>
    <mergeCell ref="S139:T139"/>
    <mergeCell ref="D138:E138"/>
    <mergeCell ref="F138:G138"/>
    <mergeCell ref="I138:J138"/>
    <mergeCell ref="L138:M138"/>
    <mergeCell ref="O138:P138"/>
    <mergeCell ref="Q138:R138"/>
    <mergeCell ref="W136:AC136"/>
    <mergeCell ref="D137:E137"/>
    <mergeCell ref="F137:G137"/>
    <mergeCell ref="I137:J137"/>
    <mergeCell ref="L137:M137"/>
    <mergeCell ref="O137:P137"/>
    <mergeCell ref="Q137:R137"/>
    <mergeCell ref="S137:T137"/>
    <mergeCell ref="U137:V137"/>
    <mergeCell ref="W137:AC137"/>
    <mergeCell ref="U135:V135"/>
    <mergeCell ref="W135:AC135"/>
    <mergeCell ref="D136:E136"/>
    <mergeCell ref="F136:G136"/>
    <mergeCell ref="I136:J136"/>
    <mergeCell ref="L136:M136"/>
    <mergeCell ref="O136:P136"/>
    <mergeCell ref="Q136:R136"/>
    <mergeCell ref="S136:T136"/>
    <mergeCell ref="U136:V136"/>
    <mergeCell ref="S134:T134"/>
    <mergeCell ref="U134:V134"/>
    <mergeCell ref="W134:AC134"/>
    <mergeCell ref="D135:E135"/>
    <mergeCell ref="F135:G135"/>
    <mergeCell ref="I135:J135"/>
    <mergeCell ref="L135:M135"/>
    <mergeCell ref="O135:P135"/>
    <mergeCell ref="Q135:R135"/>
    <mergeCell ref="S135:T135"/>
    <mergeCell ref="D134:E134"/>
    <mergeCell ref="F134:G134"/>
    <mergeCell ref="I134:J134"/>
    <mergeCell ref="L134:M134"/>
    <mergeCell ref="O134:P134"/>
    <mergeCell ref="Q134:R134"/>
    <mergeCell ref="W132:AC132"/>
    <mergeCell ref="D133:E133"/>
    <mergeCell ref="F133:G133"/>
    <mergeCell ref="I133:J133"/>
    <mergeCell ref="L133:M133"/>
    <mergeCell ref="O133:P133"/>
    <mergeCell ref="Q133:R133"/>
    <mergeCell ref="S133:T133"/>
    <mergeCell ref="U133:V133"/>
    <mergeCell ref="W133:AC133"/>
    <mergeCell ref="U131:V131"/>
    <mergeCell ref="W131:AC131"/>
    <mergeCell ref="D132:E132"/>
    <mergeCell ref="F132:G132"/>
    <mergeCell ref="I132:J132"/>
    <mergeCell ref="L132:M132"/>
    <mergeCell ref="O132:P132"/>
    <mergeCell ref="Q132:R132"/>
    <mergeCell ref="S132:T132"/>
    <mergeCell ref="U132:V132"/>
    <mergeCell ref="S130:T130"/>
    <mergeCell ref="U130:V130"/>
    <mergeCell ref="W130:AC130"/>
    <mergeCell ref="D131:E131"/>
    <mergeCell ref="F131:G131"/>
    <mergeCell ref="I131:J131"/>
    <mergeCell ref="L131:M131"/>
    <mergeCell ref="O131:P131"/>
    <mergeCell ref="Q131:R131"/>
    <mergeCell ref="S131:T131"/>
    <mergeCell ref="D130:E130"/>
    <mergeCell ref="F130:G130"/>
    <mergeCell ref="I130:J130"/>
    <mergeCell ref="L130:M130"/>
    <mergeCell ref="O130:P130"/>
    <mergeCell ref="Q130:R130"/>
    <mergeCell ref="W128:AC128"/>
    <mergeCell ref="D129:E129"/>
    <mergeCell ref="F129:G129"/>
    <mergeCell ref="I129:J129"/>
    <mergeCell ref="L129:M129"/>
    <mergeCell ref="O129:P129"/>
    <mergeCell ref="Q129:R129"/>
    <mergeCell ref="S129:T129"/>
    <mergeCell ref="U129:V129"/>
    <mergeCell ref="W129:AC129"/>
    <mergeCell ref="U127:V127"/>
    <mergeCell ref="W127:AC127"/>
    <mergeCell ref="D128:E128"/>
    <mergeCell ref="F128:G128"/>
    <mergeCell ref="I128:J128"/>
    <mergeCell ref="L128:M128"/>
    <mergeCell ref="O128:P128"/>
    <mergeCell ref="Q128:R128"/>
    <mergeCell ref="S128:T128"/>
    <mergeCell ref="U128:V128"/>
    <mergeCell ref="S126:T126"/>
    <mergeCell ref="U126:V126"/>
    <mergeCell ref="W126:AC126"/>
    <mergeCell ref="D127:E127"/>
    <mergeCell ref="F127:G127"/>
    <mergeCell ref="I127:J127"/>
    <mergeCell ref="L127:M127"/>
    <mergeCell ref="O127:P127"/>
    <mergeCell ref="Q127:R127"/>
    <mergeCell ref="S127:T127"/>
    <mergeCell ref="D126:E126"/>
    <mergeCell ref="F126:G126"/>
    <mergeCell ref="I126:J126"/>
    <mergeCell ref="L126:M126"/>
    <mergeCell ref="O126:P126"/>
    <mergeCell ref="Q126:R126"/>
    <mergeCell ref="W124:AC124"/>
    <mergeCell ref="D125:E125"/>
    <mergeCell ref="F125:G125"/>
    <mergeCell ref="I125:J125"/>
    <mergeCell ref="L125:M125"/>
    <mergeCell ref="O125:P125"/>
    <mergeCell ref="Q125:R125"/>
    <mergeCell ref="S125:T125"/>
    <mergeCell ref="U125:V125"/>
    <mergeCell ref="W125:AC125"/>
    <mergeCell ref="U123:V123"/>
    <mergeCell ref="W123:AC123"/>
    <mergeCell ref="D124:E124"/>
    <mergeCell ref="F124:G124"/>
    <mergeCell ref="I124:J124"/>
    <mergeCell ref="L124:M124"/>
    <mergeCell ref="O124:P124"/>
    <mergeCell ref="Q124:R124"/>
    <mergeCell ref="S124:T124"/>
    <mergeCell ref="U124:V124"/>
    <mergeCell ref="S122:T122"/>
    <mergeCell ref="U122:V122"/>
    <mergeCell ref="W122:AC122"/>
    <mergeCell ref="D123:E123"/>
    <mergeCell ref="F123:G123"/>
    <mergeCell ref="I123:J123"/>
    <mergeCell ref="L123:M123"/>
    <mergeCell ref="O123:P123"/>
    <mergeCell ref="Q123:R123"/>
    <mergeCell ref="S123:T123"/>
    <mergeCell ref="A122:B122"/>
    <mergeCell ref="D122:E122"/>
    <mergeCell ref="F122:K122"/>
    <mergeCell ref="L122:N122"/>
    <mergeCell ref="O122:P122"/>
    <mergeCell ref="Q122:R122"/>
    <mergeCell ref="V120:W120"/>
    <mergeCell ref="X120:AB120"/>
    <mergeCell ref="B121:D121"/>
    <mergeCell ref="E121:H121"/>
    <mergeCell ref="J121:N121"/>
    <mergeCell ref="O121:S121"/>
    <mergeCell ref="U121:V121"/>
    <mergeCell ref="W121:AB121"/>
    <mergeCell ref="A120:C120"/>
    <mergeCell ref="F120:G120"/>
    <mergeCell ref="J120:K120"/>
    <mergeCell ref="M120:N120"/>
    <mergeCell ref="P120:R120"/>
    <mergeCell ref="S120:U120"/>
    <mergeCell ref="O116:R116"/>
    <mergeCell ref="U116:V116"/>
    <mergeCell ref="A118:AC118"/>
    <mergeCell ref="A119:C119"/>
    <mergeCell ref="D119:I119"/>
    <mergeCell ref="J119:L119"/>
    <mergeCell ref="W119:AB119"/>
    <mergeCell ref="A115:C115"/>
    <mergeCell ref="E115:H115"/>
    <mergeCell ref="K115:M115"/>
    <mergeCell ref="Q115:R115"/>
    <mergeCell ref="X115:Z116"/>
    <mergeCell ref="AC115:AC116"/>
    <mergeCell ref="A116:B116"/>
    <mergeCell ref="D116:E116"/>
    <mergeCell ref="F116:H116"/>
    <mergeCell ref="K116:M116"/>
    <mergeCell ref="W113:AC113"/>
    <mergeCell ref="D114:E114"/>
    <mergeCell ref="F114:G114"/>
    <mergeCell ref="I114:J114"/>
    <mergeCell ref="L114:M114"/>
    <mergeCell ref="O114:P114"/>
    <mergeCell ref="Q114:R114"/>
    <mergeCell ref="S114:T114"/>
    <mergeCell ref="U114:V114"/>
    <mergeCell ref="W114:AC114"/>
    <mergeCell ref="U112:V112"/>
    <mergeCell ref="W112:AC112"/>
    <mergeCell ref="D113:E113"/>
    <mergeCell ref="F113:G113"/>
    <mergeCell ref="I113:J113"/>
    <mergeCell ref="L113:M113"/>
    <mergeCell ref="O113:P113"/>
    <mergeCell ref="Q113:R113"/>
    <mergeCell ref="S113:T113"/>
    <mergeCell ref="U113:V113"/>
    <mergeCell ref="S111:T111"/>
    <mergeCell ref="U111:V111"/>
    <mergeCell ref="W111:AC111"/>
    <mergeCell ref="D112:E112"/>
    <mergeCell ref="F112:G112"/>
    <mergeCell ref="I112:J112"/>
    <mergeCell ref="L112:M112"/>
    <mergeCell ref="O112:P112"/>
    <mergeCell ref="Q112:R112"/>
    <mergeCell ref="S112:T112"/>
    <mergeCell ref="D111:E111"/>
    <mergeCell ref="F111:G111"/>
    <mergeCell ref="I111:J111"/>
    <mergeCell ref="L111:M111"/>
    <mergeCell ref="O111:P111"/>
    <mergeCell ref="Q111:R111"/>
    <mergeCell ref="W109:AC109"/>
    <mergeCell ref="D110:E110"/>
    <mergeCell ref="F110:G110"/>
    <mergeCell ref="I110:J110"/>
    <mergeCell ref="L110:M110"/>
    <mergeCell ref="O110:P110"/>
    <mergeCell ref="Q110:R110"/>
    <mergeCell ref="S110:T110"/>
    <mergeCell ref="U110:V110"/>
    <mergeCell ref="W110:AC110"/>
    <mergeCell ref="U108:V108"/>
    <mergeCell ref="W108:AC108"/>
    <mergeCell ref="D109:E109"/>
    <mergeCell ref="F109:G109"/>
    <mergeCell ref="I109:J109"/>
    <mergeCell ref="L109:M109"/>
    <mergeCell ref="O109:P109"/>
    <mergeCell ref="Q109:R109"/>
    <mergeCell ref="S109:T109"/>
    <mergeCell ref="U109:V109"/>
    <mergeCell ref="S107:T107"/>
    <mergeCell ref="U107:V107"/>
    <mergeCell ref="W107:AC107"/>
    <mergeCell ref="D108:E108"/>
    <mergeCell ref="F108:G108"/>
    <mergeCell ref="I108:J108"/>
    <mergeCell ref="L108:M108"/>
    <mergeCell ref="O108:P108"/>
    <mergeCell ref="Q108:R108"/>
    <mergeCell ref="S108:T108"/>
    <mergeCell ref="D107:E107"/>
    <mergeCell ref="F107:G107"/>
    <mergeCell ref="I107:J107"/>
    <mergeCell ref="L107:M107"/>
    <mergeCell ref="O107:P107"/>
    <mergeCell ref="Q107:R107"/>
    <mergeCell ref="W105:AC105"/>
    <mergeCell ref="D106:E106"/>
    <mergeCell ref="F106:G106"/>
    <mergeCell ref="I106:J106"/>
    <mergeCell ref="L106:M106"/>
    <mergeCell ref="O106:P106"/>
    <mergeCell ref="Q106:R106"/>
    <mergeCell ref="S106:T106"/>
    <mergeCell ref="U106:V106"/>
    <mergeCell ref="W106:AC106"/>
    <mergeCell ref="U104:V104"/>
    <mergeCell ref="W104:AC104"/>
    <mergeCell ref="D105:E105"/>
    <mergeCell ref="F105:G105"/>
    <mergeCell ref="I105:J105"/>
    <mergeCell ref="L105:M105"/>
    <mergeCell ref="O105:P105"/>
    <mergeCell ref="Q105:R105"/>
    <mergeCell ref="S105:T105"/>
    <mergeCell ref="U105:V105"/>
    <mergeCell ref="S103:T103"/>
    <mergeCell ref="U103:V103"/>
    <mergeCell ref="W103:AC103"/>
    <mergeCell ref="D104:E104"/>
    <mergeCell ref="F104:G104"/>
    <mergeCell ref="I104:J104"/>
    <mergeCell ref="L104:M104"/>
    <mergeCell ref="O104:P104"/>
    <mergeCell ref="Q104:R104"/>
    <mergeCell ref="S104:T104"/>
    <mergeCell ref="D103:E103"/>
    <mergeCell ref="F103:G103"/>
    <mergeCell ref="I103:J103"/>
    <mergeCell ref="L103:M103"/>
    <mergeCell ref="O103:P103"/>
    <mergeCell ref="Q103:R103"/>
    <mergeCell ref="W101:AC101"/>
    <mergeCell ref="D102:E102"/>
    <mergeCell ref="F102:G102"/>
    <mergeCell ref="I102:J102"/>
    <mergeCell ref="L102:M102"/>
    <mergeCell ref="O102:P102"/>
    <mergeCell ref="Q102:R102"/>
    <mergeCell ref="S102:T102"/>
    <mergeCell ref="U102:V102"/>
    <mergeCell ref="W102:AC102"/>
    <mergeCell ref="U100:V100"/>
    <mergeCell ref="W100:AC100"/>
    <mergeCell ref="D101:E101"/>
    <mergeCell ref="F101:G101"/>
    <mergeCell ref="I101:J101"/>
    <mergeCell ref="L101:M101"/>
    <mergeCell ref="O101:P101"/>
    <mergeCell ref="Q101:R101"/>
    <mergeCell ref="S101:T101"/>
    <mergeCell ref="U101:V101"/>
    <mergeCell ref="S99:T99"/>
    <mergeCell ref="U99:V99"/>
    <mergeCell ref="W99:AC99"/>
    <mergeCell ref="D100:E100"/>
    <mergeCell ref="F100:G100"/>
    <mergeCell ref="I100:J100"/>
    <mergeCell ref="L100:M100"/>
    <mergeCell ref="O100:P100"/>
    <mergeCell ref="Q100:R100"/>
    <mergeCell ref="S100:T100"/>
    <mergeCell ref="D99:E99"/>
    <mergeCell ref="F99:G99"/>
    <mergeCell ref="I99:J99"/>
    <mergeCell ref="L99:M99"/>
    <mergeCell ref="O99:P99"/>
    <mergeCell ref="Q99:R99"/>
    <mergeCell ref="W97:AC97"/>
    <mergeCell ref="D98:E98"/>
    <mergeCell ref="F98:G98"/>
    <mergeCell ref="I98:J98"/>
    <mergeCell ref="L98:M98"/>
    <mergeCell ref="O98:P98"/>
    <mergeCell ref="Q98:R98"/>
    <mergeCell ref="S98:T98"/>
    <mergeCell ref="U98:V98"/>
    <mergeCell ref="W98:AC98"/>
    <mergeCell ref="U96:V96"/>
    <mergeCell ref="W96:AC96"/>
    <mergeCell ref="D97:E97"/>
    <mergeCell ref="F97:G97"/>
    <mergeCell ref="I97:J97"/>
    <mergeCell ref="L97:M97"/>
    <mergeCell ref="O97:P97"/>
    <mergeCell ref="Q97:R97"/>
    <mergeCell ref="S97:T97"/>
    <mergeCell ref="U97:V97"/>
    <mergeCell ref="S95:T95"/>
    <mergeCell ref="U95:V95"/>
    <mergeCell ref="W95:AC95"/>
    <mergeCell ref="D96:E96"/>
    <mergeCell ref="F96:G96"/>
    <mergeCell ref="I96:J96"/>
    <mergeCell ref="L96:M96"/>
    <mergeCell ref="O96:P96"/>
    <mergeCell ref="Q96:R96"/>
    <mergeCell ref="S96:T96"/>
    <mergeCell ref="D95:E95"/>
    <mergeCell ref="F95:G95"/>
    <mergeCell ref="I95:J95"/>
    <mergeCell ref="L95:M95"/>
    <mergeCell ref="O95:P95"/>
    <mergeCell ref="Q95:R95"/>
    <mergeCell ref="W93:AC93"/>
    <mergeCell ref="D94:E94"/>
    <mergeCell ref="F94:G94"/>
    <mergeCell ref="I94:J94"/>
    <mergeCell ref="L94:M94"/>
    <mergeCell ref="O94:P94"/>
    <mergeCell ref="Q94:R94"/>
    <mergeCell ref="S94:T94"/>
    <mergeCell ref="U94:V94"/>
    <mergeCell ref="W94:AC94"/>
    <mergeCell ref="U92:V92"/>
    <mergeCell ref="W92:AC92"/>
    <mergeCell ref="D93:E93"/>
    <mergeCell ref="F93:G93"/>
    <mergeCell ref="I93:J93"/>
    <mergeCell ref="L93:M93"/>
    <mergeCell ref="O93:P93"/>
    <mergeCell ref="Q93:R93"/>
    <mergeCell ref="S93:T93"/>
    <mergeCell ref="U93:V93"/>
    <mergeCell ref="S91:T91"/>
    <mergeCell ref="U91:V91"/>
    <mergeCell ref="W91:AC91"/>
    <mergeCell ref="D92:E92"/>
    <mergeCell ref="F92:G92"/>
    <mergeCell ref="I92:J92"/>
    <mergeCell ref="L92:M92"/>
    <mergeCell ref="O92:P92"/>
    <mergeCell ref="Q92:R92"/>
    <mergeCell ref="S92:T92"/>
    <mergeCell ref="D91:E91"/>
    <mergeCell ref="F91:G91"/>
    <mergeCell ref="I91:J91"/>
    <mergeCell ref="L91:M91"/>
    <mergeCell ref="O91:P91"/>
    <mergeCell ref="Q91:R91"/>
    <mergeCell ref="W89:AC89"/>
    <mergeCell ref="D90:E90"/>
    <mergeCell ref="F90:G90"/>
    <mergeCell ref="I90:J90"/>
    <mergeCell ref="L90:M90"/>
    <mergeCell ref="O90:P90"/>
    <mergeCell ref="Q90:R90"/>
    <mergeCell ref="S90:T90"/>
    <mergeCell ref="U90:V90"/>
    <mergeCell ref="W90:AC90"/>
    <mergeCell ref="U88:V88"/>
    <mergeCell ref="W88:AC88"/>
    <mergeCell ref="D89:E89"/>
    <mergeCell ref="F89:G89"/>
    <mergeCell ref="I89:J89"/>
    <mergeCell ref="L89:M89"/>
    <mergeCell ref="O89:P89"/>
    <mergeCell ref="Q89:R89"/>
    <mergeCell ref="S89:T89"/>
    <mergeCell ref="U89:V89"/>
    <mergeCell ref="S87:T87"/>
    <mergeCell ref="U87:V87"/>
    <mergeCell ref="W87:AC87"/>
    <mergeCell ref="D88:E88"/>
    <mergeCell ref="F88:G88"/>
    <mergeCell ref="I88:J88"/>
    <mergeCell ref="L88:M88"/>
    <mergeCell ref="O88:P88"/>
    <mergeCell ref="Q88:R88"/>
    <mergeCell ref="S88:T88"/>
    <mergeCell ref="D87:E87"/>
    <mergeCell ref="F87:G87"/>
    <mergeCell ref="I87:J87"/>
    <mergeCell ref="L87:M87"/>
    <mergeCell ref="O87:P87"/>
    <mergeCell ref="Q87:R87"/>
    <mergeCell ref="W85:AC85"/>
    <mergeCell ref="D86:E86"/>
    <mergeCell ref="F86:G86"/>
    <mergeCell ref="I86:J86"/>
    <mergeCell ref="L86:M86"/>
    <mergeCell ref="O86:P86"/>
    <mergeCell ref="Q86:R86"/>
    <mergeCell ref="S86:T86"/>
    <mergeCell ref="U86:V86"/>
    <mergeCell ref="W86:AC86"/>
    <mergeCell ref="U84:V84"/>
    <mergeCell ref="W84:AC84"/>
    <mergeCell ref="D85:E85"/>
    <mergeCell ref="F85:G85"/>
    <mergeCell ref="I85:J85"/>
    <mergeCell ref="L85:M85"/>
    <mergeCell ref="O85:P85"/>
    <mergeCell ref="Q85:R85"/>
    <mergeCell ref="S85:T85"/>
    <mergeCell ref="U85:V85"/>
    <mergeCell ref="S83:T83"/>
    <mergeCell ref="U83:V83"/>
    <mergeCell ref="W83:AC83"/>
    <mergeCell ref="D84:E84"/>
    <mergeCell ref="F84:G84"/>
    <mergeCell ref="I84:J84"/>
    <mergeCell ref="L84:M84"/>
    <mergeCell ref="O84:P84"/>
    <mergeCell ref="Q84:R84"/>
    <mergeCell ref="S84:T84"/>
    <mergeCell ref="A83:B83"/>
    <mergeCell ref="D83:E83"/>
    <mergeCell ref="F83:K83"/>
    <mergeCell ref="L83:N83"/>
    <mergeCell ref="O83:P83"/>
    <mergeCell ref="Q83:R83"/>
    <mergeCell ref="V81:W81"/>
    <mergeCell ref="X81:AB81"/>
    <mergeCell ref="B82:D82"/>
    <mergeCell ref="E82:H82"/>
    <mergeCell ref="J82:N82"/>
    <mergeCell ref="O82:S82"/>
    <mergeCell ref="U82:V82"/>
    <mergeCell ref="W82:AB82"/>
    <mergeCell ref="A81:C81"/>
    <mergeCell ref="F81:G81"/>
    <mergeCell ref="J81:K81"/>
    <mergeCell ref="M81:N81"/>
    <mergeCell ref="P81:R81"/>
    <mergeCell ref="S81:U81"/>
    <mergeCell ref="O77:R77"/>
    <mergeCell ref="U77:V77"/>
    <mergeCell ref="A79:AC79"/>
    <mergeCell ref="A80:C80"/>
    <mergeCell ref="D80:I80"/>
    <mergeCell ref="J80:L80"/>
    <mergeCell ref="W80:AB80"/>
    <mergeCell ref="A76:C76"/>
    <mergeCell ref="E76:H76"/>
    <mergeCell ref="K76:M76"/>
    <mergeCell ref="Q76:R76"/>
    <mergeCell ref="X76:Z77"/>
    <mergeCell ref="AC76:AC77"/>
    <mergeCell ref="A77:B77"/>
    <mergeCell ref="D77:E77"/>
    <mergeCell ref="F77:H77"/>
    <mergeCell ref="K77:M77"/>
    <mergeCell ref="W74:AC74"/>
    <mergeCell ref="D75:E75"/>
    <mergeCell ref="F75:G75"/>
    <mergeCell ref="I75:J75"/>
    <mergeCell ref="L75:M75"/>
    <mergeCell ref="O75:P75"/>
    <mergeCell ref="Q75:R75"/>
    <mergeCell ref="S75:T75"/>
    <mergeCell ref="U75:V75"/>
    <mergeCell ref="W75:AC75"/>
    <mergeCell ref="U73:V73"/>
    <mergeCell ref="W73:AC73"/>
    <mergeCell ref="D74:E74"/>
    <mergeCell ref="F74:G74"/>
    <mergeCell ref="I74:J74"/>
    <mergeCell ref="L74:M74"/>
    <mergeCell ref="O74:P74"/>
    <mergeCell ref="Q74:R74"/>
    <mergeCell ref="S74:T74"/>
    <mergeCell ref="U74:V74"/>
    <mergeCell ref="S72:T72"/>
    <mergeCell ref="U72:V72"/>
    <mergeCell ref="W72:AC72"/>
    <mergeCell ref="D73:E73"/>
    <mergeCell ref="F73:G73"/>
    <mergeCell ref="I73:J73"/>
    <mergeCell ref="L73:M73"/>
    <mergeCell ref="O73:P73"/>
    <mergeCell ref="Q73:R73"/>
    <mergeCell ref="S73:T73"/>
    <mergeCell ref="D72:E72"/>
    <mergeCell ref="F72:G72"/>
    <mergeCell ref="I72:J72"/>
    <mergeCell ref="L72:M72"/>
    <mergeCell ref="O72:P72"/>
    <mergeCell ref="Q72:R72"/>
    <mergeCell ref="W70:AC70"/>
    <mergeCell ref="D71:E71"/>
    <mergeCell ref="F71:G71"/>
    <mergeCell ref="I71:J71"/>
    <mergeCell ref="L71:M71"/>
    <mergeCell ref="O71:P71"/>
    <mergeCell ref="Q71:R71"/>
    <mergeCell ref="S71:T71"/>
    <mergeCell ref="U71:V71"/>
    <mergeCell ref="W71:AC71"/>
    <mergeCell ref="U69:V69"/>
    <mergeCell ref="W69:AC69"/>
    <mergeCell ref="D70:E70"/>
    <mergeCell ref="F70:G70"/>
    <mergeCell ref="I70:J70"/>
    <mergeCell ref="L70:M70"/>
    <mergeCell ref="O70:P70"/>
    <mergeCell ref="Q70:R70"/>
    <mergeCell ref="S70:T70"/>
    <mergeCell ref="U70:V70"/>
    <mergeCell ref="S68:T68"/>
    <mergeCell ref="U68:V68"/>
    <mergeCell ref="W68:AC68"/>
    <mergeCell ref="D69:E69"/>
    <mergeCell ref="F69:G69"/>
    <mergeCell ref="I69:J69"/>
    <mergeCell ref="L69:M69"/>
    <mergeCell ref="O69:P69"/>
    <mergeCell ref="Q69:R69"/>
    <mergeCell ref="S69:T69"/>
    <mergeCell ref="D68:E68"/>
    <mergeCell ref="F68:G68"/>
    <mergeCell ref="I68:J68"/>
    <mergeCell ref="L68:M68"/>
    <mergeCell ref="O68:P68"/>
    <mergeCell ref="Q68:R68"/>
    <mergeCell ref="W66:AC66"/>
    <mergeCell ref="D67:E67"/>
    <mergeCell ref="F67:G67"/>
    <mergeCell ref="I67:J67"/>
    <mergeCell ref="L67:M67"/>
    <mergeCell ref="O67:P67"/>
    <mergeCell ref="Q67:R67"/>
    <mergeCell ref="S67:T67"/>
    <mergeCell ref="U67:V67"/>
    <mergeCell ref="W67:AC67"/>
    <mergeCell ref="U65:V65"/>
    <mergeCell ref="W65:AC65"/>
    <mergeCell ref="D66:E66"/>
    <mergeCell ref="F66:G66"/>
    <mergeCell ref="I66:J66"/>
    <mergeCell ref="L66:M66"/>
    <mergeCell ref="O66:P66"/>
    <mergeCell ref="Q66:R66"/>
    <mergeCell ref="S66:T66"/>
    <mergeCell ref="U66:V66"/>
    <mergeCell ref="S64:T64"/>
    <mergeCell ref="U64:V64"/>
    <mergeCell ref="W64:AC64"/>
    <mergeCell ref="D65:E65"/>
    <mergeCell ref="F65:G65"/>
    <mergeCell ref="I65:J65"/>
    <mergeCell ref="L65:M65"/>
    <mergeCell ref="O65:P65"/>
    <mergeCell ref="Q65:R65"/>
    <mergeCell ref="S65:T65"/>
    <mergeCell ref="D64:E64"/>
    <mergeCell ref="F64:G64"/>
    <mergeCell ref="I64:J64"/>
    <mergeCell ref="L64:M64"/>
    <mergeCell ref="O64:P64"/>
    <mergeCell ref="Q64:R64"/>
    <mergeCell ref="W62:AC62"/>
    <mergeCell ref="D63:E63"/>
    <mergeCell ref="F63:G63"/>
    <mergeCell ref="I63:J63"/>
    <mergeCell ref="L63:M63"/>
    <mergeCell ref="O63:P63"/>
    <mergeCell ref="Q63:R63"/>
    <mergeCell ref="S63:T63"/>
    <mergeCell ref="U63:V63"/>
    <mergeCell ref="W63:AC63"/>
    <mergeCell ref="U61:V61"/>
    <mergeCell ref="W61:AC61"/>
    <mergeCell ref="D62:E62"/>
    <mergeCell ref="F62:G62"/>
    <mergeCell ref="I62:J62"/>
    <mergeCell ref="L62:M62"/>
    <mergeCell ref="O62:P62"/>
    <mergeCell ref="Q62:R62"/>
    <mergeCell ref="S62:T62"/>
    <mergeCell ref="U62:V62"/>
    <mergeCell ref="S60:T60"/>
    <mergeCell ref="U60:V60"/>
    <mergeCell ref="W60:AC60"/>
    <mergeCell ref="D61:E61"/>
    <mergeCell ref="F61:G61"/>
    <mergeCell ref="I61:J61"/>
    <mergeCell ref="L61:M61"/>
    <mergeCell ref="O61:P61"/>
    <mergeCell ref="Q61:R61"/>
    <mergeCell ref="S61:T61"/>
    <mergeCell ref="D60:E60"/>
    <mergeCell ref="F60:G60"/>
    <mergeCell ref="I60:J60"/>
    <mergeCell ref="L60:M60"/>
    <mergeCell ref="O60:P60"/>
    <mergeCell ref="Q60:R60"/>
    <mergeCell ref="W58:AC58"/>
    <mergeCell ref="D59:E59"/>
    <mergeCell ref="F59:G59"/>
    <mergeCell ref="I59:J59"/>
    <mergeCell ref="L59:M59"/>
    <mergeCell ref="O59:P59"/>
    <mergeCell ref="Q59:R59"/>
    <mergeCell ref="S59:T59"/>
    <mergeCell ref="U59:V59"/>
    <mergeCell ref="W59:AC59"/>
    <mergeCell ref="U57:V57"/>
    <mergeCell ref="W57:AC57"/>
    <mergeCell ref="D58:E58"/>
    <mergeCell ref="F58:G58"/>
    <mergeCell ref="I58:J58"/>
    <mergeCell ref="L58:M58"/>
    <mergeCell ref="O58:P58"/>
    <mergeCell ref="Q58:R58"/>
    <mergeCell ref="S58:T58"/>
    <mergeCell ref="U58:V58"/>
    <mergeCell ref="S56:T56"/>
    <mergeCell ref="U56:V56"/>
    <mergeCell ref="W56:AC56"/>
    <mergeCell ref="D57:E57"/>
    <mergeCell ref="F57:G57"/>
    <mergeCell ref="I57:J57"/>
    <mergeCell ref="L57:M57"/>
    <mergeCell ref="O57:P57"/>
    <mergeCell ref="Q57:R57"/>
    <mergeCell ref="S57:T57"/>
    <mergeCell ref="D56:E56"/>
    <mergeCell ref="F56:G56"/>
    <mergeCell ref="I56:J56"/>
    <mergeCell ref="L56:M56"/>
    <mergeCell ref="O56:P56"/>
    <mergeCell ref="Q56:R56"/>
    <mergeCell ref="W54:AC54"/>
    <mergeCell ref="D55:E55"/>
    <mergeCell ref="F55:G55"/>
    <mergeCell ref="I55:J55"/>
    <mergeCell ref="L55:M55"/>
    <mergeCell ref="O55:P55"/>
    <mergeCell ref="Q55:R55"/>
    <mergeCell ref="S55:T55"/>
    <mergeCell ref="U55:V55"/>
    <mergeCell ref="W55:AC55"/>
    <mergeCell ref="U53:V53"/>
    <mergeCell ref="W53:AC53"/>
    <mergeCell ref="D54:E54"/>
    <mergeCell ref="F54:G54"/>
    <mergeCell ref="I54:J54"/>
    <mergeCell ref="L54:M54"/>
    <mergeCell ref="O54:P54"/>
    <mergeCell ref="Q54:R54"/>
    <mergeCell ref="S54:T54"/>
    <mergeCell ref="U54:V54"/>
    <mergeCell ref="S52:T52"/>
    <mergeCell ref="U52:V52"/>
    <mergeCell ref="W52:AC52"/>
    <mergeCell ref="D53:E53"/>
    <mergeCell ref="F53:G53"/>
    <mergeCell ref="I53:J53"/>
    <mergeCell ref="L53:M53"/>
    <mergeCell ref="O53:P53"/>
    <mergeCell ref="Q53:R53"/>
    <mergeCell ref="S53:T53"/>
    <mergeCell ref="D52:E52"/>
    <mergeCell ref="F52:G52"/>
    <mergeCell ref="I52:J52"/>
    <mergeCell ref="L52:M52"/>
    <mergeCell ref="O52:P52"/>
    <mergeCell ref="Q52:R52"/>
    <mergeCell ref="W50:AC50"/>
    <mergeCell ref="D51:E51"/>
    <mergeCell ref="F51:G51"/>
    <mergeCell ref="I51:J51"/>
    <mergeCell ref="L51:M51"/>
    <mergeCell ref="O51:P51"/>
    <mergeCell ref="Q51:R51"/>
    <mergeCell ref="S51:T51"/>
    <mergeCell ref="U51:V51"/>
    <mergeCell ref="W51:AC51"/>
    <mergeCell ref="U49:V49"/>
    <mergeCell ref="W49:AC49"/>
    <mergeCell ref="D50:E50"/>
    <mergeCell ref="F50:G50"/>
    <mergeCell ref="I50:J50"/>
    <mergeCell ref="L50:M50"/>
    <mergeCell ref="O50:P50"/>
    <mergeCell ref="Q50:R50"/>
    <mergeCell ref="S50:T50"/>
    <mergeCell ref="U50:V50"/>
    <mergeCell ref="S48:T48"/>
    <mergeCell ref="U48:V48"/>
    <mergeCell ref="W48:AC48"/>
    <mergeCell ref="D49:E49"/>
    <mergeCell ref="F49:G49"/>
    <mergeCell ref="I49:J49"/>
    <mergeCell ref="L49:M49"/>
    <mergeCell ref="O49:P49"/>
    <mergeCell ref="Q49:R49"/>
    <mergeCell ref="S49:T49"/>
    <mergeCell ref="D48:E48"/>
    <mergeCell ref="F48:G48"/>
    <mergeCell ref="I48:J48"/>
    <mergeCell ref="L48:M48"/>
    <mergeCell ref="O48:P48"/>
    <mergeCell ref="Q48:R48"/>
    <mergeCell ref="W46:AC46"/>
    <mergeCell ref="D47:E47"/>
    <mergeCell ref="F47:G47"/>
    <mergeCell ref="I47:J47"/>
    <mergeCell ref="L47:M47"/>
    <mergeCell ref="O47:P47"/>
    <mergeCell ref="Q47:R47"/>
    <mergeCell ref="S47:T47"/>
    <mergeCell ref="U47:V47"/>
    <mergeCell ref="W47:AC47"/>
    <mergeCell ref="U45:V45"/>
    <mergeCell ref="W45:AC45"/>
    <mergeCell ref="D46:E46"/>
    <mergeCell ref="F46:G46"/>
    <mergeCell ref="I46:J46"/>
    <mergeCell ref="L46:M46"/>
    <mergeCell ref="O46:P46"/>
    <mergeCell ref="Q46:R46"/>
    <mergeCell ref="S46:T46"/>
    <mergeCell ref="U46:V46"/>
    <mergeCell ref="S44:T44"/>
    <mergeCell ref="U44:V44"/>
    <mergeCell ref="W44:AC44"/>
    <mergeCell ref="D45:E45"/>
    <mergeCell ref="F45:G45"/>
    <mergeCell ref="I45:J45"/>
    <mergeCell ref="L45:M45"/>
    <mergeCell ref="O45:P45"/>
    <mergeCell ref="Q45:R45"/>
    <mergeCell ref="S45:T45"/>
    <mergeCell ref="A44:B44"/>
    <mergeCell ref="D44:E44"/>
    <mergeCell ref="F44:K44"/>
    <mergeCell ref="L44:N44"/>
    <mergeCell ref="O44:P44"/>
    <mergeCell ref="Q44:R44"/>
    <mergeCell ref="V42:W42"/>
    <mergeCell ref="X42:AB42"/>
    <mergeCell ref="B43:D43"/>
    <mergeCell ref="E43:H43"/>
    <mergeCell ref="J43:N43"/>
    <mergeCell ref="O43:S43"/>
    <mergeCell ref="U43:V43"/>
    <mergeCell ref="W43:AB43"/>
    <mergeCell ref="A41:C41"/>
    <mergeCell ref="D41:I41"/>
    <mergeCell ref="J41:L41"/>
    <mergeCell ref="W41:AB41"/>
    <mergeCell ref="A42:C42"/>
    <mergeCell ref="F42:G42"/>
    <mergeCell ref="J42:K42"/>
    <mergeCell ref="M42:N42"/>
    <mergeCell ref="P42:R42"/>
    <mergeCell ref="S42:U42"/>
    <mergeCell ref="A32:D32"/>
    <mergeCell ref="F32:H32"/>
    <mergeCell ref="K32:AC32"/>
    <mergeCell ref="A34:AC34"/>
    <mergeCell ref="A35:AC37"/>
    <mergeCell ref="A40:AC40"/>
    <mergeCell ref="A30:D30"/>
    <mergeCell ref="F30:H30"/>
    <mergeCell ref="K30:AC30"/>
    <mergeCell ref="A31:D31"/>
    <mergeCell ref="F31:H31"/>
    <mergeCell ref="K31:AC31"/>
    <mergeCell ref="O26:Q26"/>
    <mergeCell ref="R26:S26"/>
    <mergeCell ref="U26:W26"/>
    <mergeCell ref="X26:Y26"/>
    <mergeCell ref="A29:D29"/>
    <mergeCell ref="F29:H29"/>
    <mergeCell ref="K29:AC29"/>
    <mergeCell ref="A25:D26"/>
    <mergeCell ref="E25:I25"/>
    <mergeCell ref="J25:K25"/>
    <mergeCell ref="E26:H26"/>
    <mergeCell ref="I26:K26"/>
    <mergeCell ref="L26:M26"/>
    <mergeCell ref="A20:AC21"/>
    <mergeCell ref="A22:D22"/>
    <mergeCell ref="E22:F22"/>
    <mergeCell ref="A23:D24"/>
    <mergeCell ref="E23:F23"/>
    <mergeCell ref="H23:J23"/>
    <mergeCell ref="K23:L23"/>
    <mergeCell ref="N23:Q23"/>
    <mergeCell ref="E24:F24"/>
    <mergeCell ref="G24:AB24"/>
    <mergeCell ref="A15:D17"/>
    <mergeCell ref="E15:H15"/>
    <mergeCell ref="E16:H16"/>
    <mergeCell ref="E17:H17"/>
    <mergeCell ref="M17:N17"/>
    <mergeCell ref="R17:T17"/>
    <mergeCell ref="A12:B14"/>
    <mergeCell ref="C12:D12"/>
    <mergeCell ref="E12:K12"/>
    <mergeCell ref="C13:D13"/>
    <mergeCell ref="E13:K13"/>
    <mergeCell ref="C14:D14"/>
    <mergeCell ref="E14:K14"/>
    <mergeCell ref="A10:D10"/>
    <mergeCell ref="F10:H10"/>
    <mergeCell ref="J10:L10"/>
    <mergeCell ref="N10:O10"/>
    <mergeCell ref="A11:D11"/>
    <mergeCell ref="F11:H11"/>
    <mergeCell ref="J11:L11"/>
    <mergeCell ref="N11:O11"/>
    <mergeCell ref="A7:D7"/>
    <mergeCell ref="E7:AC7"/>
    <mergeCell ref="A8:D8"/>
    <mergeCell ref="E8:AC8"/>
    <mergeCell ref="A9:D9"/>
    <mergeCell ref="H9:I9"/>
    <mergeCell ref="M9:N9"/>
    <mergeCell ref="A1:AC1"/>
    <mergeCell ref="J2:M2"/>
    <mergeCell ref="Q2:R2"/>
    <mergeCell ref="T4:W4"/>
    <mergeCell ref="A5:AC5"/>
    <mergeCell ref="A6:D6"/>
    <mergeCell ref="E6:AC6"/>
  </mergeCells>
  <phoneticPr fontId="1"/>
  <conditionalFormatting sqref="D45:G75 I45:J75">
    <cfRule type="expression" dxfId="384" priority="63">
      <formula>D45=""</formula>
    </cfRule>
  </conditionalFormatting>
  <conditionalFormatting sqref="D84:G114 I84:J114">
    <cfRule type="expression" dxfId="383" priority="53">
      <formula>D84=""</formula>
    </cfRule>
  </conditionalFormatting>
  <conditionalFormatting sqref="D123:G153 I123:J153">
    <cfRule type="expression" dxfId="382" priority="43">
      <formula>D123=""</formula>
    </cfRule>
  </conditionalFormatting>
  <conditionalFormatting sqref="D162:G192 I162:J192">
    <cfRule type="expression" dxfId="381" priority="33">
      <formula>D162=""</formula>
    </cfRule>
  </conditionalFormatting>
  <conditionalFormatting sqref="D201:G231 I201:J231">
    <cfRule type="expression" dxfId="380" priority="23">
      <formula>D201=""</formula>
    </cfRule>
  </conditionalFormatting>
  <conditionalFormatting sqref="D240:G270 I240:J270">
    <cfRule type="expression" dxfId="379" priority="13">
      <formula>D240=""</formula>
    </cfRule>
  </conditionalFormatting>
  <conditionalFormatting sqref="E6:E8 E22:E23">
    <cfRule type="expression" dxfId="378" priority="73">
      <formula>E6=""</formula>
    </cfRule>
  </conditionalFormatting>
  <conditionalFormatting sqref="E10:E11">
    <cfRule type="expression" dxfId="377" priority="76">
      <formula>E10=""</formula>
    </cfRule>
  </conditionalFormatting>
  <conditionalFormatting sqref="E43">
    <cfRule type="expression" dxfId="376" priority="59">
      <formula>E43=""</formula>
    </cfRule>
  </conditionalFormatting>
  <conditionalFormatting sqref="E82">
    <cfRule type="expression" dxfId="375" priority="49">
      <formula>E82=""</formula>
    </cfRule>
  </conditionalFormatting>
  <conditionalFormatting sqref="E121">
    <cfRule type="expression" dxfId="374" priority="39">
      <formula>E121=""</formula>
    </cfRule>
  </conditionalFormatting>
  <conditionalFormatting sqref="E160">
    <cfRule type="expression" dxfId="373" priority="29">
      <formula>E160=""</formula>
    </cfRule>
  </conditionalFormatting>
  <conditionalFormatting sqref="E199">
    <cfRule type="expression" dxfId="372" priority="19">
      <formula>E199=""</formula>
    </cfRule>
  </conditionalFormatting>
  <conditionalFormatting sqref="E238">
    <cfRule type="expression" dxfId="371" priority="9">
      <formula>E238=""</formula>
    </cfRule>
  </conditionalFormatting>
  <conditionalFormatting sqref="G24">
    <cfRule type="expression" dxfId="370" priority="65">
      <formula>G24=""</formula>
    </cfRule>
  </conditionalFormatting>
  <conditionalFormatting sqref="I10:I11">
    <cfRule type="expression" dxfId="369" priority="75">
      <formula>I10=""</formula>
    </cfRule>
  </conditionalFormatting>
  <conditionalFormatting sqref="J25">
    <cfRule type="expression" dxfId="368" priority="4">
      <formula>J25=""</formula>
    </cfRule>
  </conditionalFormatting>
  <conditionalFormatting sqref="K23">
    <cfRule type="containsBlanks" dxfId="367" priority="67">
      <formula>LEN(TRIM(K23))=0</formula>
    </cfRule>
  </conditionalFormatting>
  <conditionalFormatting sqref="L26">
    <cfRule type="expression" dxfId="366" priority="3">
      <formula>L26=""</formula>
    </cfRule>
  </conditionalFormatting>
  <conditionalFormatting sqref="M10:M11">
    <cfRule type="expression" dxfId="365" priority="74">
      <formula>M10=""</formula>
    </cfRule>
  </conditionalFormatting>
  <conditionalFormatting sqref="M23">
    <cfRule type="expression" dxfId="364" priority="69">
      <formula>M23=""</formula>
    </cfRule>
  </conditionalFormatting>
  <conditionalFormatting sqref="M41:N41 P41 R41">
    <cfRule type="containsBlanks" dxfId="363" priority="62">
      <formula>LEN(TRIM(M41))=0</formula>
    </cfRule>
  </conditionalFormatting>
  <conditionalFormatting sqref="M80:N80 P80 R80">
    <cfRule type="containsBlanks" dxfId="362" priority="52">
      <formula>LEN(TRIM(M80))=0</formula>
    </cfRule>
  </conditionalFormatting>
  <conditionalFormatting sqref="M119:N119 P119 R119">
    <cfRule type="containsBlanks" dxfId="361" priority="42">
      <formula>LEN(TRIM(M119))=0</formula>
    </cfRule>
  </conditionalFormatting>
  <conditionalFormatting sqref="M158:N158 P158 R158">
    <cfRule type="containsBlanks" dxfId="360" priority="32">
      <formula>LEN(TRIM(M158))=0</formula>
    </cfRule>
  </conditionalFormatting>
  <conditionalFormatting sqref="M197:N197 P197 R197">
    <cfRule type="containsBlanks" dxfId="359" priority="22">
      <formula>LEN(TRIM(M197))=0</formula>
    </cfRule>
  </conditionalFormatting>
  <conditionalFormatting sqref="M236:N236 P236 R236">
    <cfRule type="containsBlanks" dxfId="358" priority="12">
      <formula>LEN(TRIM(M236))=0</formula>
    </cfRule>
  </conditionalFormatting>
  <conditionalFormatting sqref="N2">
    <cfRule type="expression" dxfId="357" priority="72">
      <formula>N2=""</formula>
    </cfRule>
  </conditionalFormatting>
  <conditionalFormatting sqref="N23">
    <cfRule type="containsBlanks" dxfId="356" priority="66">
      <formula>LEN(TRIM(N23))=0</formula>
    </cfRule>
  </conditionalFormatting>
  <conditionalFormatting sqref="O43">
    <cfRule type="expression" dxfId="355" priority="56">
      <formula>O43=""</formula>
    </cfRule>
  </conditionalFormatting>
  <conditionalFormatting sqref="O82">
    <cfRule type="expression" dxfId="354" priority="46">
      <formula>O82=""</formula>
    </cfRule>
  </conditionalFormatting>
  <conditionalFormatting sqref="O121">
    <cfRule type="expression" dxfId="353" priority="36">
      <formula>O121=""</formula>
    </cfRule>
  </conditionalFormatting>
  <conditionalFormatting sqref="O160">
    <cfRule type="expression" dxfId="352" priority="26">
      <formula>O160=""</formula>
    </cfRule>
  </conditionalFormatting>
  <conditionalFormatting sqref="O199">
    <cfRule type="expression" dxfId="351" priority="16">
      <formula>O199=""</formula>
    </cfRule>
  </conditionalFormatting>
  <conditionalFormatting sqref="O238">
    <cfRule type="expression" dxfId="350" priority="6">
      <formula>O238=""</formula>
    </cfRule>
  </conditionalFormatting>
  <conditionalFormatting sqref="O45:Q75 D41 S45:V75">
    <cfRule type="expression" dxfId="349" priority="64">
      <formula>D41=""</formula>
    </cfRule>
  </conditionalFormatting>
  <conditionalFormatting sqref="O84:Q114 D80 S84:V114">
    <cfRule type="expression" dxfId="348" priority="54">
      <formula>D80=""</formula>
    </cfRule>
  </conditionalFormatting>
  <conditionalFormatting sqref="O123:Q153 D119 S123:V153">
    <cfRule type="expression" dxfId="347" priority="44">
      <formula>D119=""</formula>
    </cfRule>
  </conditionalFormatting>
  <conditionalFormatting sqref="O162:Q192 D158 S162:V192">
    <cfRule type="expression" dxfId="346" priority="34">
      <formula>D158=""</formula>
    </cfRule>
  </conditionalFormatting>
  <conditionalFormatting sqref="O201:Q231 D197 S201:V231">
    <cfRule type="expression" dxfId="345" priority="24">
      <formula>D197=""</formula>
    </cfRule>
  </conditionalFormatting>
  <conditionalFormatting sqref="O240:Q270 D236 S240:V270">
    <cfRule type="expression" dxfId="344" priority="14">
      <formula>D236=""</formula>
    </cfRule>
  </conditionalFormatting>
  <conditionalFormatting sqref="P2">
    <cfRule type="expression" dxfId="343" priority="70">
      <formula>P2=""</formula>
    </cfRule>
  </conditionalFormatting>
  <conditionalFormatting sqref="P10:P11">
    <cfRule type="expression" dxfId="342" priority="71">
      <formula>P10=""</formula>
    </cfRule>
  </conditionalFormatting>
  <conditionalFormatting sqref="Q45:Q75">
    <cfRule type="expression" dxfId="341" priority="61">
      <formula>Q45=""</formula>
    </cfRule>
  </conditionalFormatting>
  <conditionalFormatting sqref="Q84:Q114">
    <cfRule type="expression" dxfId="340" priority="51">
      <formula>Q84=""</formula>
    </cfRule>
  </conditionalFormatting>
  <conditionalFormatting sqref="Q123:Q153">
    <cfRule type="expression" dxfId="339" priority="41">
      <formula>Q123=""</formula>
    </cfRule>
  </conditionalFormatting>
  <conditionalFormatting sqref="Q162:Q192">
    <cfRule type="expression" dxfId="338" priority="31">
      <formula>Q162=""</formula>
    </cfRule>
  </conditionalFormatting>
  <conditionalFormatting sqref="Q201:Q231">
    <cfRule type="expression" dxfId="337" priority="21">
      <formula>Q201=""</formula>
    </cfRule>
  </conditionalFormatting>
  <conditionalFormatting sqref="Q240:Q270">
    <cfRule type="expression" dxfId="336" priority="11">
      <formula>Q240=""</formula>
    </cfRule>
  </conditionalFormatting>
  <conditionalFormatting sqref="R23">
    <cfRule type="expression" dxfId="335" priority="68">
      <formula>R23=""</formula>
    </cfRule>
  </conditionalFormatting>
  <conditionalFormatting sqref="R26">
    <cfRule type="expression" dxfId="334" priority="2">
      <formula>R26=""</formula>
    </cfRule>
  </conditionalFormatting>
  <conditionalFormatting sqref="S42">
    <cfRule type="expression" dxfId="333" priority="58">
      <formula>S42=""</formula>
    </cfRule>
  </conditionalFormatting>
  <conditionalFormatting sqref="S81">
    <cfRule type="expression" dxfId="332" priority="48">
      <formula>S81=""</formula>
    </cfRule>
  </conditionalFormatting>
  <conditionalFormatting sqref="S120">
    <cfRule type="expression" dxfId="331" priority="38">
      <formula>S120=""</formula>
    </cfRule>
  </conditionalFormatting>
  <conditionalFormatting sqref="S159">
    <cfRule type="expression" dxfId="330" priority="28">
      <formula>S159=""</formula>
    </cfRule>
  </conditionalFormatting>
  <conditionalFormatting sqref="S198">
    <cfRule type="expression" dxfId="329" priority="18">
      <formula>S198=""</formula>
    </cfRule>
  </conditionalFormatting>
  <conditionalFormatting sqref="S237">
    <cfRule type="expression" dxfId="328" priority="8">
      <formula>S237=""</formula>
    </cfRule>
  </conditionalFormatting>
  <conditionalFormatting sqref="W41">
    <cfRule type="expression" dxfId="327" priority="60">
      <formula>W41=""</formula>
    </cfRule>
  </conditionalFormatting>
  <conditionalFormatting sqref="W43">
    <cfRule type="expression" dxfId="326" priority="55">
      <formula>W43=""</formula>
    </cfRule>
  </conditionalFormatting>
  <conditionalFormatting sqref="W80">
    <cfRule type="expression" dxfId="325" priority="50">
      <formula>W80=""</formula>
    </cfRule>
  </conditionalFormatting>
  <conditionalFormatting sqref="W82">
    <cfRule type="expression" dxfId="324" priority="45">
      <formula>W82=""</formula>
    </cfRule>
  </conditionalFormatting>
  <conditionalFormatting sqref="W119">
    <cfRule type="expression" dxfId="323" priority="40">
      <formula>W119=""</formula>
    </cfRule>
  </conditionalFormatting>
  <conditionalFormatting sqref="W121">
    <cfRule type="expression" dxfId="322" priority="35">
      <formula>W121=""</formula>
    </cfRule>
  </conditionalFormatting>
  <conditionalFormatting sqref="W158">
    <cfRule type="expression" dxfId="321" priority="30">
      <formula>W158=""</formula>
    </cfRule>
  </conditionalFormatting>
  <conditionalFormatting sqref="W160">
    <cfRule type="expression" dxfId="320" priority="25">
      <formula>W160=""</formula>
    </cfRule>
  </conditionalFormatting>
  <conditionalFormatting sqref="W197">
    <cfRule type="expression" dxfId="319" priority="20">
      <formula>W197=""</formula>
    </cfRule>
  </conditionalFormatting>
  <conditionalFormatting sqref="W199">
    <cfRule type="expression" dxfId="318" priority="15">
      <formula>W199=""</formula>
    </cfRule>
  </conditionalFormatting>
  <conditionalFormatting sqref="W236">
    <cfRule type="expression" dxfId="317" priority="10">
      <formula>W236=""</formula>
    </cfRule>
  </conditionalFormatting>
  <conditionalFormatting sqref="W238">
    <cfRule type="expression" dxfId="316" priority="5">
      <formula>W238=""</formula>
    </cfRule>
  </conditionalFormatting>
  <conditionalFormatting sqref="X4 Z4 AB4 G9 L9 L12:L14">
    <cfRule type="expression" dxfId="315" priority="77">
      <formula>G4=""</formula>
    </cfRule>
  </conditionalFormatting>
  <conditionalFormatting sqref="X26">
    <cfRule type="expression" dxfId="314" priority="1">
      <formula>X26=""</formula>
    </cfRule>
  </conditionalFormatting>
  <conditionalFormatting sqref="X42">
    <cfRule type="containsBlanks" dxfId="313" priority="57">
      <formula>LEN(TRIM(X42))=0</formula>
    </cfRule>
  </conditionalFormatting>
  <conditionalFormatting sqref="X81">
    <cfRule type="containsBlanks" dxfId="312" priority="47">
      <formula>LEN(TRIM(X81))=0</formula>
    </cfRule>
  </conditionalFormatting>
  <conditionalFormatting sqref="X120">
    <cfRule type="containsBlanks" dxfId="311" priority="37">
      <formula>LEN(TRIM(X120))=0</formula>
    </cfRule>
  </conditionalFormatting>
  <conditionalFormatting sqref="X159">
    <cfRule type="containsBlanks" dxfId="310" priority="27">
      <formula>LEN(TRIM(X159))=0</formula>
    </cfRule>
  </conditionalFormatting>
  <conditionalFormatting sqref="X198">
    <cfRule type="containsBlanks" dxfId="309" priority="17">
      <formula>LEN(TRIM(X198))=0</formula>
    </cfRule>
  </conditionalFormatting>
  <conditionalFormatting sqref="X237">
    <cfRule type="containsBlanks" dxfId="308" priority="7">
      <formula>LEN(TRIM(X237))=0</formula>
    </cfRule>
  </conditionalFormatting>
  <dataValidations count="14">
    <dataValidation type="whole" operator="lessThanOrEqual" allowBlank="1" showInputMessage="1" showErrorMessage="1" sqref="L12:L14" xr:uid="{B90F3013-26A4-48D7-88D1-D2E287481075}">
      <formula1>10</formula1>
    </dataValidation>
    <dataValidation type="list" allowBlank="1" showInputMessage="1" showErrorMessage="1" sqref="W41:AB41 W80:AB80 W119:AB119 W158:AB158 W197:AB197 W236:AB236" xr:uid="{EF825666-FDB6-44DF-BACC-DC5D8F48529D}">
      <formula1>"０歳児クラス相当,１歳児クラス相当,２歳児クラス相当（３歳未満）,２歳児クラス相当（３歳誕生月）"</formula1>
    </dataValidation>
    <dataValidation type="list" allowBlank="1" showInputMessage="1" showErrorMessage="1" sqref="E22:F23" xr:uid="{7E1FFE4A-60ED-4F80-AE7F-2F1602B9AC2F}">
      <formula1>"有り,無し"</formula1>
    </dataValidation>
    <dataValidation type="list" allowBlank="1" showInputMessage="1" showErrorMessage="1" sqref="S42:U42 S81:U81 S120:U120 S159:U159 S198:U198 S237:U237" xr:uid="{73AEA3C1-8392-47C8-ADAF-56E469E33368}">
      <formula1>"有り（中野区内）,有り（中野区外）,無し"</formula1>
    </dataValidation>
    <dataValidation type="list" allowBlank="1" showInputMessage="1" showErrorMessage="1" sqref="R23" xr:uid="{E6E275F5-4CCF-4F78-8C96-42A1D5D5CF37}">
      <formula1>"区,市,町,村"</formula1>
    </dataValidation>
    <dataValidation type="list" allowBlank="1" showInputMessage="1" showErrorMessage="1" sqref="M23" xr:uid="{AC7EEB03-987D-4474-986B-E2A9B4FE8E0B}">
      <formula1>"都,道,府,県"</formula1>
    </dataValidation>
    <dataValidation type="list" allowBlank="1" showInputMessage="1" showErrorMessage="1" sqref="O43:S43 AC43 O82:S82 AC82 O121:S121 AC121 O160:S160 AC160 O199:S199 AC199 O238:S238 AC238" xr:uid="{BD363557-7BA2-4AF1-B25F-11311BAF28C5}">
      <formula1>"０．該当なし,１．生活保護世帯,２．非課税世帯,３．低所得世帯,４．要支援家庭"</formula1>
    </dataValidation>
    <dataValidation type="list" allowBlank="1" showInputMessage="1" showErrorMessage="1" sqref="M41 M80 M119 M158 M197 M236" xr:uid="{7B3D160D-5B61-4804-99B3-813BF08E40D4}">
      <formula1>"西暦,令和"</formula1>
    </dataValidation>
    <dataValidation type="list" allowBlank="1" showInputMessage="1" showErrorMessage="1" sqref="W43 W82 W121 W160 W199 W238" xr:uid="{A4467E6B-839D-451A-A13A-3AF6B1B64403}">
      <formula1>"０．該当なし,１．障害児加算,２．医療的ケア児加算,３．要支援家庭のこども加算"</formula1>
    </dataValidation>
    <dataValidation type="list" allowBlank="1" showInputMessage="1" showErrorMessage="1" sqref="E7:AC7" xr:uid="{8869FE7E-F3DC-4086-9806-B4F09357C546}">
      <formula1>"自己所有,借用"</formula1>
    </dataValidation>
    <dataValidation type="list" allowBlank="1" showInputMessage="1" showErrorMessage="1" sqref="O45:Q75 S45:V75 D45:E75 O84:Q114 S84:V114 D84:E114 O123:Q153 S123:V153 D123:E153 O162:Q192 S162:V192 D162:E192 O201:Q231 S201:V231 D201:E231 O240:Q270 S240:V270 D240:E270" xr:uid="{74925381-F6DC-4AFA-8D22-AC1E071282A2}">
      <formula1>"○"</formula1>
    </dataValidation>
    <dataValidation type="custom" operator="lessThanOrEqual" allowBlank="1" showInputMessage="1" showErrorMessage="1" sqref="L26:M26" xr:uid="{34393E3E-F1C0-48C2-82F4-56C30E4A737A}">
      <formula1>AND(ISNUMBER(VALUE(L26)),VALUE(L26)&lt;=IF($J$25="",0,MIN($J$25,300)),VALUE(L26)&gt;=0)</formula1>
    </dataValidation>
    <dataValidation type="custom" operator="lessThanOrEqual" allowBlank="1" showInputMessage="1" showErrorMessage="1" sqref="X26:Y26" xr:uid="{EB909082-8F0D-4BF3-B36B-67C16C6AF7C9}">
      <formula1>AND(ISNUMBER(VALUE(W26)),VALUE(W26)&lt;=IF($J$25="",0,MIN($J$25,200)),VALUE(W26)&gt;=0)</formula1>
    </dataValidation>
    <dataValidation type="custom" operator="lessThanOrEqual" allowBlank="1" showInputMessage="1" showErrorMessage="1" sqref="R26:S26" xr:uid="{9BA3BCF0-3DE4-4608-B925-F1CC312A5724}">
      <formula1>AND(ISNUMBER(VALUE(R26)),VALUE(R26)&lt;=IF($J$25="",0,MIN($J$25,200)),VALUE(R26)&gt;=0)</formula1>
    </dataValidation>
  </dataValidations>
  <printOptions horizontalCentered="1" verticalCentered="1"/>
  <pageMargins left="0.19685039370078741" right="0.19685039370078741" top="0.19685039370078741" bottom="0.19685039370078741" header="0" footer="0"/>
  <pageSetup paperSize="9" scale="58" orientation="portrait" r:id="rId1"/>
  <rowBreaks count="6" manualBreakCount="6">
    <brk id="39" max="28" man="1"/>
    <brk id="78" max="28" man="1"/>
    <brk id="117" max="28" man="1"/>
    <brk id="156" max="28" man="1"/>
    <brk id="195" max="28" man="1"/>
    <brk id="234" max="28"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F82FE8EC-51D6-4B0E-B975-2E041A49F459}">
          <x14:formula1>
            <xm:f>データ入力!$B$2:$B$12</xm:f>
          </x14:formula1>
          <xm:sqref>G24:AB24</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BB1DDA-D7C9-41B9-824A-21852DCE6B1A}">
  <sheetPr codeName="Sheet11"/>
  <dimension ref="A1:AT273"/>
  <sheetViews>
    <sheetView showGridLines="0" view="pageBreakPreview" zoomScaleNormal="100" zoomScaleSheetLayoutView="100" workbookViewId="0">
      <selection activeCell="AI1" sqref="AI1"/>
    </sheetView>
  </sheetViews>
  <sheetFormatPr defaultColWidth="4.33203125" defaultRowHeight="26.25" customHeight="1" x14ac:dyDescent="0.55000000000000004"/>
  <cols>
    <col min="1" max="2" width="4.33203125" style="12"/>
    <col min="3" max="3" width="5.83203125" style="12" bestFit="1" customWidth="1"/>
    <col min="4" max="4" width="4.33203125" style="12"/>
    <col min="5" max="5" width="5" style="12" bestFit="1" customWidth="1"/>
    <col min="6" max="8" width="4.33203125" style="12"/>
    <col min="9" max="9" width="4.33203125" style="12" customWidth="1"/>
    <col min="10" max="11" width="4.33203125" style="12"/>
    <col min="12" max="12" width="5" style="12" bestFit="1" customWidth="1"/>
    <col min="13" max="13" width="4.33203125" style="12"/>
    <col min="14" max="14" width="8.08203125" style="12" bestFit="1" customWidth="1"/>
    <col min="15" max="17" width="4.33203125" style="12"/>
    <col min="18" max="18" width="4.33203125" style="12" customWidth="1"/>
    <col min="19" max="29" width="4.33203125" style="12"/>
    <col min="30" max="30" width="6.5" style="32" bestFit="1" customWidth="1"/>
    <col min="31" max="34" width="4.33203125" style="32"/>
    <col min="35" max="45" width="4.33203125" style="12"/>
    <col min="46" max="46" width="5" style="12" bestFit="1" customWidth="1"/>
    <col min="47" max="16384" width="4.33203125" style="12"/>
  </cols>
  <sheetData>
    <row r="1" spans="1:34" s="8" customFormat="1" ht="26.25" customHeight="1" x14ac:dyDescent="0.55000000000000004">
      <c r="A1" s="179" t="s">
        <v>41</v>
      </c>
      <c r="B1" s="179"/>
      <c r="C1" s="179"/>
      <c r="D1" s="179"/>
      <c r="E1" s="179"/>
      <c r="F1" s="179"/>
      <c r="G1" s="179"/>
      <c r="H1" s="179"/>
      <c r="I1" s="179"/>
      <c r="J1" s="179"/>
      <c r="K1" s="179"/>
      <c r="L1" s="179"/>
      <c r="M1" s="179"/>
      <c r="N1" s="179"/>
      <c r="O1" s="179"/>
      <c r="P1" s="179"/>
      <c r="Q1" s="179"/>
      <c r="R1" s="179"/>
      <c r="S1" s="179"/>
      <c r="T1" s="179"/>
      <c r="U1" s="179"/>
      <c r="V1" s="179"/>
      <c r="W1" s="179"/>
      <c r="X1" s="179"/>
      <c r="Y1" s="179"/>
      <c r="Z1" s="179"/>
      <c r="AA1" s="179"/>
      <c r="AB1" s="179"/>
      <c r="AC1" s="179"/>
      <c r="AD1" s="1"/>
      <c r="AE1" s="1"/>
      <c r="AF1" s="1"/>
      <c r="AG1" s="1"/>
      <c r="AH1" s="1"/>
    </row>
    <row r="2" spans="1:34" s="8" customFormat="1" ht="26.25" customHeight="1" x14ac:dyDescent="0.55000000000000004">
      <c r="A2" s="1"/>
      <c r="B2" s="1"/>
      <c r="C2" s="1"/>
      <c r="D2" s="1"/>
      <c r="E2" s="1"/>
      <c r="F2" s="1"/>
      <c r="G2" s="1"/>
      <c r="H2" s="48"/>
      <c r="I2" s="48"/>
      <c r="J2" s="179" t="s">
        <v>39</v>
      </c>
      <c r="K2" s="179"/>
      <c r="L2" s="179"/>
      <c r="M2" s="179"/>
      <c r="N2" s="54">
        <v>2026</v>
      </c>
      <c r="O2" s="62" t="s">
        <v>0</v>
      </c>
      <c r="P2" s="55">
        <v>12</v>
      </c>
      <c r="Q2" s="179" t="s">
        <v>1</v>
      </c>
      <c r="R2" s="179"/>
      <c r="V2" s="1"/>
      <c r="W2" s="1"/>
      <c r="X2" s="1"/>
      <c r="Y2" s="1"/>
      <c r="Z2" s="1"/>
      <c r="AA2" s="1"/>
      <c r="AB2" s="1"/>
      <c r="AC2" s="1"/>
      <c r="AD2" s="1"/>
      <c r="AE2" s="1"/>
      <c r="AF2" s="1"/>
      <c r="AG2" s="1"/>
      <c r="AH2" s="1"/>
    </row>
    <row r="3" spans="1:34" s="11" customFormat="1" ht="26.25" customHeight="1" x14ac:dyDescent="0.55000000000000004">
      <c r="A3" s="2"/>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row>
    <row r="4" spans="1:34" s="11" customFormat="1" ht="26.25" customHeight="1" x14ac:dyDescent="0.55000000000000004">
      <c r="A4" s="2"/>
      <c r="B4" s="2"/>
      <c r="C4" s="2"/>
      <c r="D4" s="2"/>
      <c r="E4" s="2"/>
      <c r="F4" s="2"/>
      <c r="G4" s="2"/>
      <c r="H4" s="2"/>
      <c r="I4" s="2"/>
      <c r="J4" s="2"/>
      <c r="K4" s="2"/>
      <c r="L4" s="2"/>
      <c r="M4" s="2"/>
      <c r="N4" s="2"/>
      <c r="O4" s="2"/>
      <c r="P4" s="2"/>
      <c r="Q4" s="2"/>
      <c r="T4" s="220" t="s">
        <v>2</v>
      </c>
      <c r="U4" s="220"/>
      <c r="V4" s="220"/>
      <c r="W4" s="220"/>
      <c r="X4" s="9">
        <v>8</v>
      </c>
      <c r="Y4" s="3" t="s">
        <v>0</v>
      </c>
      <c r="Z4" s="9"/>
      <c r="AA4" s="3" t="s">
        <v>3</v>
      </c>
      <c r="AB4" s="9"/>
      <c r="AC4" s="3" t="s">
        <v>4</v>
      </c>
      <c r="AD4" s="2"/>
      <c r="AE4" s="2"/>
      <c r="AF4" s="2"/>
      <c r="AG4" s="2"/>
      <c r="AH4" s="2"/>
    </row>
    <row r="5" spans="1:34" s="11" customFormat="1" ht="26.25" customHeight="1" x14ac:dyDescent="0.55000000000000004">
      <c r="A5" s="180" t="s">
        <v>5</v>
      </c>
      <c r="B5" s="180"/>
      <c r="C5" s="180"/>
      <c r="D5" s="180"/>
      <c r="E5" s="180"/>
      <c r="F5" s="180"/>
      <c r="G5" s="180"/>
      <c r="H5" s="180"/>
      <c r="I5" s="180"/>
      <c r="J5" s="180"/>
      <c r="K5" s="180"/>
      <c r="L5" s="180"/>
      <c r="M5" s="180"/>
      <c r="N5" s="180"/>
      <c r="O5" s="180"/>
      <c r="P5" s="180"/>
      <c r="Q5" s="180"/>
      <c r="R5" s="180"/>
      <c r="S5" s="180"/>
      <c r="T5" s="180"/>
      <c r="U5" s="180"/>
      <c r="V5" s="180"/>
      <c r="W5" s="180"/>
      <c r="X5" s="180"/>
      <c r="Y5" s="180"/>
      <c r="Z5" s="180"/>
      <c r="AA5" s="180"/>
      <c r="AB5" s="180"/>
      <c r="AC5" s="180"/>
      <c r="AD5" s="2"/>
      <c r="AE5" s="2"/>
      <c r="AF5" s="2"/>
      <c r="AG5" s="2"/>
      <c r="AH5" s="2"/>
    </row>
    <row r="6" spans="1:34" s="11" customFormat="1" ht="26.25" customHeight="1" x14ac:dyDescent="0.55000000000000004">
      <c r="A6" s="136" t="s">
        <v>6</v>
      </c>
      <c r="B6" s="136"/>
      <c r="C6" s="136"/>
      <c r="D6" s="136"/>
      <c r="E6" s="135"/>
      <c r="F6" s="135"/>
      <c r="G6" s="135"/>
      <c r="H6" s="135"/>
      <c r="I6" s="135"/>
      <c r="J6" s="135"/>
      <c r="K6" s="135"/>
      <c r="L6" s="135"/>
      <c r="M6" s="135"/>
      <c r="N6" s="135"/>
      <c r="O6" s="135"/>
      <c r="P6" s="135"/>
      <c r="Q6" s="135"/>
      <c r="R6" s="135"/>
      <c r="S6" s="135"/>
      <c r="T6" s="135"/>
      <c r="U6" s="135"/>
      <c r="V6" s="135"/>
      <c r="W6" s="135"/>
      <c r="X6" s="135"/>
      <c r="Y6" s="135"/>
      <c r="Z6" s="135"/>
      <c r="AA6" s="135"/>
      <c r="AB6" s="135"/>
      <c r="AC6" s="135"/>
      <c r="AD6" s="2"/>
      <c r="AE6" s="2"/>
      <c r="AF6" s="2"/>
      <c r="AG6" s="2"/>
      <c r="AH6" s="2"/>
    </row>
    <row r="7" spans="1:34" s="11" customFormat="1" ht="26.25" customHeight="1" x14ac:dyDescent="0.55000000000000004">
      <c r="A7" s="145" t="s">
        <v>56</v>
      </c>
      <c r="B7" s="146"/>
      <c r="C7" s="146"/>
      <c r="D7" s="147"/>
      <c r="E7" s="148"/>
      <c r="F7" s="149"/>
      <c r="G7" s="149"/>
      <c r="H7" s="149"/>
      <c r="I7" s="149"/>
      <c r="J7" s="149"/>
      <c r="K7" s="149"/>
      <c r="L7" s="149"/>
      <c r="M7" s="149"/>
      <c r="N7" s="149"/>
      <c r="O7" s="149"/>
      <c r="P7" s="149"/>
      <c r="Q7" s="149"/>
      <c r="R7" s="149"/>
      <c r="S7" s="149"/>
      <c r="T7" s="149"/>
      <c r="U7" s="149"/>
      <c r="V7" s="149"/>
      <c r="W7" s="149"/>
      <c r="X7" s="149"/>
      <c r="Y7" s="149"/>
      <c r="Z7" s="149"/>
      <c r="AA7" s="149"/>
      <c r="AB7" s="149"/>
      <c r="AC7" s="150"/>
      <c r="AD7" s="2"/>
      <c r="AE7" s="2"/>
      <c r="AF7" s="2"/>
      <c r="AG7" s="2"/>
      <c r="AH7" s="2"/>
    </row>
    <row r="8" spans="1:34" s="11" customFormat="1" ht="26.25" customHeight="1" x14ac:dyDescent="0.55000000000000004">
      <c r="A8" s="124" t="s">
        <v>57</v>
      </c>
      <c r="B8" s="127"/>
      <c r="C8" s="127"/>
      <c r="D8" s="128"/>
      <c r="E8" s="202"/>
      <c r="F8" s="203"/>
      <c r="G8" s="203"/>
      <c r="H8" s="203"/>
      <c r="I8" s="203"/>
      <c r="J8" s="203"/>
      <c r="K8" s="203"/>
      <c r="L8" s="203"/>
      <c r="M8" s="203"/>
      <c r="N8" s="203"/>
      <c r="O8" s="203"/>
      <c r="P8" s="203"/>
      <c r="Q8" s="203"/>
      <c r="R8" s="203"/>
      <c r="S8" s="203"/>
      <c r="T8" s="203"/>
      <c r="U8" s="203"/>
      <c r="V8" s="203"/>
      <c r="W8" s="203"/>
      <c r="X8" s="203"/>
      <c r="Y8" s="203"/>
      <c r="Z8" s="203"/>
      <c r="AA8" s="203"/>
      <c r="AB8" s="203"/>
      <c r="AC8" s="204"/>
      <c r="AD8" s="2"/>
      <c r="AE8" s="2"/>
      <c r="AF8" s="2"/>
      <c r="AG8" s="2"/>
      <c r="AH8" s="2"/>
    </row>
    <row r="9" spans="1:34" s="11" customFormat="1" ht="26.25" customHeight="1" x14ac:dyDescent="0.55000000000000004">
      <c r="A9" s="136" t="s">
        <v>7</v>
      </c>
      <c r="B9" s="136"/>
      <c r="C9" s="136"/>
      <c r="D9" s="136"/>
      <c r="E9" s="6">
        <f>$P$2</f>
        <v>12</v>
      </c>
      <c r="F9" s="4" t="s">
        <v>3</v>
      </c>
      <c r="G9" s="10"/>
      <c r="H9" s="137" t="s">
        <v>8</v>
      </c>
      <c r="I9" s="137"/>
      <c r="J9" s="4">
        <f>$P$2</f>
        <v>12</v>
      </c>
      <c r="K9" s="4" t="s">
        <v>3</v>
      </c>
      <c r="L9" s="10"/>
      <c r="M9" s="137" t="s">
        <v>9</v>
      </c>
      <c r="N9" s="137"/>
      <c r="O9" s="4"/>
      <c r="P9" s="4"/>
      <c r="Q9" s="4"/>
      <c r="R9" s="4"/>
      <c r="S9" s="4"/>
      <c r="T9" s="4"/>
      <c r="U9" s="4"/>
      <c r="V9" s="4"/>
      <c r="W9" s="4"/>
      <c r="X9" s="4"/>
      <c r="Y9" s="4"/>
      <c r="Z9" s="4"/>
      <c r="AA9" s="4"/>
      <c r="AB9" s="4"/>
      <c r="AC9" s="5"/>
      <c r="AD9" s="2"/>
      <c r="AE9" s="2"/>
      <c r="AF9" s="2"/>
      <c r="AG9" s="2"/>
      <c r="AH9" s="2"/>
    </row>
    <row r="10" spans="1:34" s="11" customFormat="1" ht="26.25" customHeight="1" x14ac:dyDescent="0.55000000000000004">
      <c r="A10" s="138" t="s">
        <v>46</v>
      </c>
      <c r="B10" s="138"/>
      <c r="C10" s="138"/>
      <c r="D10" s="138"/>
      <c r="E10" s="4">
        <f>SUM(I10,M10,S10)</f>
        <v>0</v>
      </c>
      <c r="F10" s="137" t="s">
        <v>48</v>
      </c>
      <c r="G10" s="137"/>
      <c r="H10" s="137"/>
      <c r="I10" s="10"/>
      <c r="J10" s="137" t="s">
        <v>49</v>
      </c>
      <c r="K10" s="137"/>
      <c r="L10" s="137"/>
      <c r="M10" s="10"/>
      <c r="N10" s="156" t="s">
        <v>50</v>
      </c>
      <c r="O10" s="156"/>
      <c r="P10" s="10"/>
      <c r="Q10" s="4" t="s">
        <v>51</v>
      </c>
      <c r="R10" s="4"/>
      <c r="S10" s="4"/>
      <c r="T10" s="4"/>
      <c r="U10" s="4"/>
      <c r="V10" s="4"/>
      <c r="W10" s="4"/>
      <c r="X10" s="4"/>
      <c r="Y10" s="4"/>
      <c r="Z10" s="4"/>
      <c r="AA10" s="4"/>
      <c r="AB10" s="4"/>
      <c r="AC10" s="5"/>
      <c r="AD10" s="2"/>
      <c r="AE10" s="2"/>
      <c r="AF10" s="2"/>
      <c r="AG10" s="2"/>
      <c r="AH10" s="2"/>
    </row>
    <row r="11" spans="1:34" s="11" customFormat="1" ht="26.25" customHeight="1" x14ac:dyDescent="0.55000000000000004">
      <c r="A11" s="138" t="s">
        <v>47</v>
      </c>
      <c r="B11" s="138"/>
      <c r="C11" s="138"/>
      <c r="D11" s="138"/>
      <c r="E11" s="4">
        <f>SUM(I11,M11,P11)</f>
        <v>0</v>
      </c>
      <c r="F11" s="137" t="s">
        <v>48</v>
      </c>
      <c r="G11" s="137"/>
      <c r="H11" s="137"/>
      <c r="I11" s="10"/>
      <c r="J11" s="156" t="s">
        <v>49</v>
      </c>
      <c r="K11" s="156"/>
      <c r="L11" s="156"/>
      <c r="M11" s="10"/>
      <c r="N11" s="156" t="s">
        <v>50</v>
      </c>
      <c r="O11" s="156"/>
      <c r="P11" s="10"/>
      <c r="Q11" s="4" t="s">
        <v>51</v>
      </c>
      <c r="R11" s="4"/>
      <c r="U11" s="4"/>
      <c r="V11" s="4"/>
      <c r="W11" s="4"/>
      <c r="X11" s="4"/>
      <c r="Y11" s="4"/>
      <c r="Z11" s="4"/>
      <c r="AA11" s="4"/>
      <c r="AB11" s="4"/>
      <c r="AC11" s="5"/>
      <c r="AD11" s="2"/>
      <c r="AE11" s="2"/>
      <c r="AF11" s="2"/>
      <c r="AG11" s="2"/>
      <c r="AH11" s="2"/>
    </row>
    <row r="12" spans="1:34" s="11" customFormat="1" ht="26.25" customHeight="1" x14ac:dyDescent="0.55000000000000004">
      <c r="A12" s="181" t="s">
        <v>10</v>
      </c>
      <c r="B12" s="182"/>
      <c r="C12" s="187" t="s">
        <v>52</v>
      </c>
      <c r="D12" s="188"/>
      <c r="E12" s="151" t="s">
        <v>95</v>
      </c>
      <c r="F12" s="152"/>
      <c r="G12" s="152"/>
      <c r="H12" s="152"/>
      <c r="I12" s="152"/>
      <c r="J12" s="152"/>
      <c r="K12" s="152"/>
      <c r="L12" s="35"/>
      <c r="M12" s="34" t="s">
        <v>11</v>
      </c>
      <c r="N12" s="34"/>
      <c r="O12" s="34"/>
      <c r="P12" s="34"/>
      <c r="Q12" s="34"/>
      <c r="R12" s="34"/>
      <c r="S12" s="34"/>
      <c r="T12" s="34"/>
      <c r="U12" s="34"/>
      <c r="V12" s="34"/>
      <c r="W12" s="34"/>
      <c r="X12" s="34"/>
      <c r="Y12" s="34"/>
      <c r="Z12" s="34"/>
      <c r="AA12" s="34"/>
      <c r="AB12" s="34"/>
      <c r="AC12" s="39"/>
      <c r="AD12" s="31" t="str">
        <f>IF(OR(ISBLANK($L$12),), "←利用児童１人あたりの利用上限時間が入力されていません。", "")</f>
        <v>←利用児童１人あたりの利用上限時間が入力されていません。</v>
      </c>
      <c r="AE12" s="2"/>
      <c r="AF12" s="2"/>
      <c r="AG12" s="2"/>
      <c r="AH12" s="2"/>
    </row>
    <row r="13" spans="1:34" s="11" customFormat="1" ht="26.25" customHeight="1" x14ac:dyDescent="0.55000000000000004">
      <c r="A13" s="183"/>
      <c r="B13" s="184"/>
      <c r="C13" s="189" t="s">
        <v>53</v>
      </c>
      <c r="D13" s="190"/>
      <c r="E13" s="153" t="s">
        <v>97</v>
      </c>
      <c r="F13" s="154"/>
      <c r="G13" s="154"/>
      <c r="H13" s="154"/>
      <c r="I13" s="154"/>
      <c r="J13" s="154"/>
      <c r="K13" s="154"/>
      <c r="L13" s="37"/>
      <c r="M13" s="36" t="s">
        <v>11</v>
      </c>
      <c r="N13" s="36"/>
      <c r="O13" s="36"/>
      <c r="P13" s="36"/>
      <c r="Q13" s="36"/>
      <c r="R13" s="36"/>
      <c r="S13" s="36"/>
      <c r="T13" s="36"/>
      <c r="U13" s="36"/>
      <c r="V13" s="36"/>
      <c r="W13" s="36"/>
      <c r="X13" s="36"/>
      <c r="Y13" s="36"/>
      <c r="Z13" s="36"/>
      <c r="AA13" s="36"/>
      <c r="AB13" s="36"/>
      <c r="AC13" s="40"/>
      <c r="AD13" s="31" t="str">
        <f>IF(OR(ISBLANK($L$13),), "←利用児童１人あたりの利用上限時間が入力されていません。", "")</f>
        <v>←利用児童１人あたりの利用上限時間が入力されていません。</v>
      </c>
      <c r="AE13" s="2"/>
      <c r="AF13" s="2"/>
      <c r="AG13" s="2"/>
      <c r="AH13" s="2"/>
    </row>
    <row r="14" spans="1:34" s="11" customFormat="1" ht="26.25" customHeight="1" x14ac:dyDescent="0.55000000000000004">
      <c r="A14" s="185"/>
      <c r="B14" s="186"/>
      <c r="C14" s="191" t="s">
        <v>54</v>
      </c>
      <c r="D14" s="192"/>
      <c r="E14" s="155" t="s">
        <v>97</v>
      </c>
      <c r="F14" s="129"/>
      <c r="G14" s="129"/>
      <c r="H14" s="129"/>
      <c r="I14" s="129"/>
      <c r="J14" s="129"/>
      <c r="K14" s="129"/>
      <c r="L14" s="47"/>
      <c r="M14" s="56" t="s">
        <v>11</v>
      </c>
      <c r="N14" s="56"/>
      <c r="O14" s="56"/>
      <c r="P14" s="56"/>
      <c r="Q14" s="56"/>
      <c r="R14" s="56"/>
      <c r="S14" s="56"/>
      <c r="T14" s="56"/>
      <c r="U14" s="56"/>
      <c r="V14" s="56"/>
      <c r="W14" s="56"/>
      <c r="X14" s="56"/>
      <c r="Y14" s="56"/>
      <c r="Z14" s="56"/>
      <c r="AA14" s="56"/>
      <c r="AB14" s="56"/>
      <c r="AC14" s="57"/>
      <c r="AD14" s="31" t="str">
        <f>IF(OR(ISBLANK($L$14),), "←利用児童１人あたりの利用上限時間が入力されていません。", "")</f>
        <v>←利用児童１人あたりの利用上限時間が入力されていません。</v>
      </c>
      <c r="AE14" s="2"/>
      <c r="AF14" s="2"/>
      <c r="AG14" s="2"/>
      <c r="AH14" s="2"/>
    </row>
    <row r="15" spans="1:34" s="11" customFormat="1" ht="26.25" customHeight="1" x14ac:dyDescent="0.55000000000000004">
      <c r="A15" s="136" t="s">
        <v>12</v>
      </c>
      <c r="B15" s="136"/>
      <c r="C15" s="136"/>
      <c r="D15" s="136"/>
      <c r="E15" s="199" t="s">
        <v>13</v>
      </c>
      <c r="F15" s="200"/>
      <c r="G15" s="200"/>
      <c r="H15" s="201"/>
      <c r="I15" s="65">
        <f>COUNTIFS(A:A,"児童氏名：",D:D,"&lt;&gt;")</f>
        <v>0</v>
      </c>
      <c r="J15" s="34" t="s">
        <v>18</v>
      </c>
      <c r="K15" s="34"/>
      <c r="L15" s="34"/>
      <c r="M15" s="34"/>
      <c r="N15" s="34"/>
      <c r="O15" s="34"/>
      <c r="P15" s="34"/>
      <c r="Q15" s="34"/>
      <c r="R15" s="34"/>
      <c r="S15" s="34"/>
      <c r="T15" s="34"/>
      <c r="U15" s="34"/>
      <c r="V15" s="34"/>
      <c r="W15" s="34"/>
      <c r="X15" s="34"/>
      <c r="Y15" s="34"/>
      <c r="Z15" s="34"/>
      <c r="AA15" s="34"/>
      <c r="AB15" s="34"/>
      <c r="AC15" s="39"/>
      <c r="AD15" s="31"/>
      <c r="AE15" s="2"/>
      <c r="AF15" s="2"/>
      <c r="AG15" s="2"/>
      <c r="AH15" s="2"/>
    </row>
    <row r="16" spans="1:34" s="11" customFormat="1" ht="26.25" customHeight="1" x14ac:dyDescent="0.55000000000000004">
      <c r="A16" s="136"/>
      <c r="B16" s="136"/>
      <c r="C16" s="136"/>
      <c r="D16" s="136"/>
      <c r="E16" s="139" t="s">
        <v>15</v>
      </c>
      <c r="F16" s="140"/>
      <c r="G16" s="140"/>
      <c r="H16" s="141"/>
      <c r="I16" s="64">
        <f>SUMIFS(D:D,A:A,"合計利用回数")</f>
        <v>0</v>
      </c>
      <c r="J16" s="36" t="s">
        <v>38</v>
      </c>
      <c r="K16" s="36"/>
      <c r="L16" s="36"/>
      <c r="M16" s="36"/>
      <c r="N16" s="36"/>
      <c r="O16" s="36"/>
      <c r="P16" s="46"/>
      <c r="Q16" s="36"/>
      <c r="R16" s="36"/>
      <c r="S16" s="36"/>
      <c r="T16" s="36"/>
      <c r="U16" s="36"/>
      <c r="V16" s="36"/>
      <c r="W16" s="36"/>
      <c r="X16" s="36"/>
      <c r="Y16" s="36"/>
      <c r="Z16" s="36"/>
      <c r="AA16" s="36"/>
      <c r="AB16" s="36"/>
      <c r="AC16" s="40"/>
      <c r="AD16" s="2"/>
      <c r="AE16" s="2"/>
      <c r="AF16" s="2"/>
      <c r="AG16" s="2"/>
      <c r="AH16" s="2"/>
    </row>
    <row r="17" spans="1:34" s="11" customFormat="1" ht="26.25" customHeight="1" x14ac:dyDescent="0.55000000000000004">
      <c r="A17" s="136"/>
      <c r="B17" s="136"/>
      <c r="C17" s="136"/>
      <c r="D17" s="136"/>
      <c r="E17" s="142" t="s">
        <v>17</v>
      </c>
      <c r="F17" s="143"/>
      <c r="G17" s="143"/>
      <c r="H17" s="144"/>
      <c r="I17" s="63" t="str">
        <f>IFERROR(TEXT(SUMIFS(N:N, K:K, "合計利用時間"),"0;-0;;@"),"")</f>
        <v/>
      </c>
      <c r="J17" s="38" t="s">
        <v>33</v>
      </c>
      <c r="K17" s="38"/>
      <c r="L17" s="38"/>
      <c r="M17" s="129"/>
      <c r="N17" s="129"/>
      <c r="O17" s="38"/>
      <c r="P17" s="38"/>
      <c r="Q17" s="38"/>
      <c r="R17" s="129"/>
      <c r="S17" s="129"/>
      <c r="T17" s="129"/>
      <c r="U17" s="38"/>
      <c r="V17" s="38"/>
      <c r="W17" s="38"/>
      <c r="X17" s="38"/>
      <c r="Y17" s="38"/>
      <c r="Z17" s="38"/>
      <c r="AA17" s="38"/>
      <c r="AB17" s="38"/>
      <c r="AC17" s="41"/>
      <c r="AD17" s="2"/>
      <c r="AE17" s="2"/>
      <c r="AF17" s="2"/>
      <c r="AG17" s="2"/>
      <c r="AH17" s="2"/>
    </row>
    <row r="18" spans="1:34" s="11" customFormat="1" ht="26.25" customHeight="1" x14ac:dyDescent="0.55000000000000004">
      <c r="A18" s="1"/>
      <c r="B18" s="1"/>
      <c r="C18" s="1"/>
      <c r="D18" s="1"/>
      <c r="E18" s="2"/>
      <c r="F18" s="2"/>
      <c r="G18" s="2"/>
      <c r="H18" s="2"/>
      <c r="I18" s="2"/>
      <c r="J18" s="2"/>
      <c r="K18" s="2"/>
      <c r="L18" s="2"/>
      <c r="M18" s="2"/>
      <c r="N18" s="1"/>
      <c r="O18" s="2"/>
      <c r="P18" s="2"/>
      <c r="Q18" s="2"/>
      <c r="R18" s="1"/>
      <c r="S18" s="1"/>
      <c r="T18" s="1"/>
      <c r="V18" s="2"/>
      <c r="W18" s="2"/>
      <c r="X18" s="2"/>
      <c r="Y18" s="2"/>
      <c r="Z18" s="2"/>
      <c r="AA18" s="2"/>
      <c r="AB18" s="2"/>
      <c r="AC18" s="2"/>
      <c r="AD18" s="2"/>
      <c r="AE18" s="2"/>
      <c r="AF18" s="2"/>
      <c r="AG18" s="2"/>
      <c r="AH18" s="2"/>
    </row>
    <row r="19" spans="1:34" s="11" customFormat="1" ht="26.25" customHeight="1" x14ac:dyDescent="0.55000000000000004">
      <c r="A19" s="33" t="s">
        <v>88</v>
      </c>
      <c r="B19" s="1"/>
      <c r="C19" s="1"/>
      <c r="D19" s="1"/>
      <c r="E19" s="2"/>
      <c r="F19" s="2"/>
      <c r="G19" s="2"/>
      <c r="H19" s="2"/>
      <c r="I19" s="2"/>
      <c r="J19" s="2"/>
      <c r="K19" s="2"/>
      <c r="L19" s="2"/>
      <c r="M19" s="2"/>
      <c r="N19" s="1"/>
      <c r="O19" s="2"/>
      <c r="P19" s="2"/>
      <c r="Q19" s="2"/>
      <c r="R19" s="1"/>
      <c r="S19" s="1"/>
      <c r="T19" s="1"/>
      <c r="V19" s="2"/>
      <c r="W19" s="2"/>
      <c r="X19" s="2"/>
      <c r="Y19" s="2"/>
      <c r="Z19" s="2"/>
      <c r="AA19" s="2"/>
      <c r="AB19" s="2"/>
      <c r="AC19" s="2"/>
      <c r="AD19" s="2"/>
      <c r="AE19" s="2"/>
      <c r="AF19" s="2"/>
      <c r="AG19" s="2"/>
      <c r="AH19" s="2"/>
    </row>
    <row r="20" spans="1:34" s="11" customFormat="1" ht="26.25" customHeight="1" x14ac:dyDescent="0.55000000000000004">
      <c r="A20" s="158" t="s">
        <v>89</v>
      </c>
      <c r="B20" s="158"/>
      <c r="C20" s="158"/>
      <c r="D20" s="158"/>
      <c r="E20" s="158"/>
      <c r="F20" s="158"/>
      <c r="G20" s="158"/>
      <c r="H20" s="158"/>
      <c r="I20" s="158"/>
      <c r="J20" s="158"/>
      <c r="K20" s="158"/>
      <c r="L20" s="158"/>
      <c r="M20" s="158"/>
      <c r="N20" s="158"/>
      <c r="O20" s="158"/>
      <c r="P20" s="158"/>
      <c r="Q20" s="158"/>
      <c r="R20" s="158"/>
      <c r="S20" s="158"/>
      <c r="T20" s="158"/>
      <c r="U20" s="158"/>
      <c r="V20" s="158"/>
      <c r="W20" s="158"/>
      <c r="X20" s="158"/>
      <c r="Y20" s="158"/>
      <c r="Z20" s="158"/>
      <c r="AA20" s="158"/>
      <c r="AB20" s="158"/>
      <c r="AC20" s="158"/>
      <c r="AD20" s="2"/>
      <c r="AE20" s="2"/>
      <c r="AF20" s="2"/>
      <c r="AG20" s="2"/>
      <c r="AH20" s="2"/>
    </row>
    <row r="21" spans="1:34" s="11" customFormat="1" ht="26.25" customHeight="1" x14ac:dyDescent="0.55000000000000004">
      <c r="A21" s="158"/>
      <c r="B21" s="158"/>
      <c r="C21" s="158"/>
      <c r="D21" s="158"/>
      <c r="E21" s="158"/>
      <c r="F21" s="158"/>
      <c r="G21" s="158"/>
      <c r="H21" s="158"/>
      <c r="I21" s="158"/>
      <c r="J21" s="158"/>
      <c r="K21" s="158"/>
      <c r="L21" s="158"/>
      <c r="M21" s="158"/>
      <c r="N21" s="158"/>
      <c r="O21" s="158"/>
      <c r="P21" s="158"/>
      <c r="Q21" s="158"/>
      <c r="R21" s="158"/>
      <c r="S21" s="158"/>
      <c r="T21" s="158"/>
      <c r="U21" s="158"/>
      <c r="V21" s="158"/>
      <c r="W21" s="158"/>
      <c r="X21" s="158"/>
      <c r="Y21" s="158"/>
      <c r="Z21" s="158"/>
      <c r="AA21" s="158"/>
      <c r="AB21" s="158"/>
      <c r="AC21" s="158"/>
      <c r="AD21" s="2"/>
      <c r="AE21" s="2"/>
      <c r="AF21" s="2"/>
      <c r="AG21" s="2"/>
      <c r="AH21" s="2"/>
    </row>
    <row r="22" spans="1:34" s="11" customFormat="1" ht="26.25" customHeight="1" x14ac:dyDescent="0.55000000000000004">
      <c r="A22" s="170" t="s">
        <v>67</v>
      </c>
      <c r="B22" s="171"/>
      <c r="C22" s="171"/>
      <c r="D22" s="172"/>
      <c r="E22" s="247"/>
      <c r="F22" s="248"/>
      <c r="G22" s="58"/>
      <c r="H22" s="58"/>
      <c r="I22" s="58"/>
      <c r="J22" s="58"/>
      <c r="K22" s="58"/>
      <c r="L22" s="58"/>
      <c r="M22" s="58"/>
      <c r="N22" s="58"/>
      <c r="O22" s="58"/>
      <c r="P22" s="58"/>
      <c r="Q22" s="58"/>
      <c r="R22" s="58"/>
      <c r="S22" s="58"/>
      <c r="T22" s="58"/>
      <c r="U22" s="58"/>
      <c r="V22" s="58"/>
      <c r="W22" s="58"/>
      <c r="X22" s="58"/>
      <c r="Y22" s="58"/>
      <c r="Z22" s="58"/>
      <c r="AA22" s="58"/>
      <c r="AB22" s="58"/>
      <c r="AC22" s="59"/>
      <c r="AD22" s="2"/>
      <c r="AE22" s="2"/>
      <c r="AF22" s="2"/>
      <c r="AG22" s="2"/>
      <c r="AH22" s="2"/>
    </row>
    <row r="23" spans="1:34" s="11" customFormat="1" ht="26.25" customHeight="1" x14ac:dyDescent="0.55000000000000004">
      <c r="A23" s="164" t="s">
        <v>68</v>
      </c>
      <c r="B23" s="165"/>
      <c r="C23" s="165"/>
      <c r="D23" s="166"/>
      <c r="E23" s="249"/>
      <c r="F23" s="250"/>
      <c r="G23" s="60"/>
      <c r="H23" s="175" t="s">
        <v>83</v>
      </c>
      <c r="I23" s="175"/>
      <c r="J23" s="175"/>
      <c r="K23" s="176"/>
      <c r="L23" s="176"/>
      <c r="M23" s="50"/>
      <c r="N23" s="176"/>
      <c r="O23" s="176"/>
      <c r="P23" s="176"/>
      <c r="Q23" s="176"/>
      <c r="R23" s="50"/>
      <c r="S23" s="60" t="s">
        <v>19</v>
      </c>
      <c r="T23" s="60"/>
      <c r="U23" s="60"/>
      <c r="V23" s="60"/>
      <c r="W23" s="60"/>
      <c r="X23" s="60"/>
      <c r="Y23" s="60"/>
      <c r="Z23" s="60"/>
      <c r="AA23" s="60"/>
      <c r="AB23" s="60"/>
      <c r="AC23" s="61"/>
      <c r="AD23" s="2"/>
      <c r="AE23" s="2"/>
      <c r="AF23" s="2"/>
      <c r="AG23" s="2"/>
      <c r="AH23" s="2"/>
    </row>
    <row r="24" spans="1:34" s="11" customFormat="1" ht="26" customHeight="1" x14ac:dyDescent="0.55000000000000004">
      <c r="A24" s="167"/>
      <c r="B24" s="168"/>
      <c r="C24" s="168"/>
      <c r="D24" s="169"/>
      <c r="E24" s="161" t="s">
        <v>69</v>
      </c>
      <c r="F24" s="162"/>
      <c r="G24" s="251"/>
      <c r="H24" s="251"/>
      <c r="I24" s="251"/>
      <c r="J24" s="251"/>
      <c r="K24" s="251"/>
      <c r="L24" s="251"/>
      <c r="M24" s="251"/>
      <c r="N24" s="251"/>
      <c r="O24" s="251"/>
      <c r="P24" s="251"/>
      <c r="Q24" s="251"/>
      <c r="R24" s="251"/>
      <c r="S24" s="251"/>
      <c r="T24" s="251"/>
      <c r="U24" s="251"/>
      <c r="V24" s="251"/>
      <c r="W24" s="251"/>
      <c r="X24" s="251"/>
      <c r="Y24" s="251"/>
      <c r="Z24" s="251"/>
      <c r="AA24" s="251"/>
      <c r="AB24" s="251"/>
      <c r="AC24" s="38" t="s">
        <v>19</v>
      </c>
      <c r="AD24" s="2"/>
      <c r="AE24" s="2"/>
      <c r="AF24" s="2"/>
      <c r="AG24" s="2"/>
      <c r="AH24" s="2"/>
    </row>
    <row r="25" spans="1:34" s="11" customFormat="1" ht="26" customHeight="1" x14ac:dyDescent="0.55000000000000004">
      <c r="A25" s="164" t="s">
        <v>111</v>
      </c>
      <c r="B25" s="165"/>
      <c r="C25" s="165"/>
      <c r="D25" s="166"/>
      <c r="E25" s="237" t="s">
        <v>112</v>
      </c>
      <c r="F25" s="175"/>
      <c r="G25" s="175"/>
      <c r="H25" s="175"/>
      <c r="I25" s="175"/>
      <c r="J25" s="238"/>
      <c r="K25" s="238"/>
      <c r="L25" s="73" t="s">
        <v>113</v>
      </c>
      <c r="M25" s="73"/>
      <c r="N25" s="73"/>
      <c r="O25" s="73"/>
      <c r="P25" s="73"/>
      <c r="Q25" s="73"/>
      <c r="R25" s="73"/>
      <c r="S25" s="73"/>
      <c r="T25" s="73"/>
      <c r="U25" s="73"/>
      <c r="V25" s="73"/>
      <c r="W25" s="73"/>
      <c r="X25" s="73"/>
      <c r="Y25" s="73"/>
      <c r="Z25" s="73"/>
      <c r="AA25" s="73"/>
      <c r="AB25" s="73"/>
      <c r="AC25" s="39"/>
      <c r="AD25" s="2"/>
      <c r="AE25" s="2"/>
      <c r="AF25" s="2"/>
      <c r="AG25" s="2"/>
      <c r="AH25" s="2"/>
    </row>
    <row r="26" spans="1:34" s="11" customFormat="1" ht="26" customHeight="1" x14ac:dyDescent="0.55000000000000004">
      <c r="A26" s="167"/>
      <c r="B26" s="168"/>
      <c r="C26" s="168"/>
      <c r="D26" s="169"/>
      <c r="E26" s="239" t="s">
        <v>119</v>
      </c>
      <c r="F26" s="240"/>
      <c r="G26" s="240"/>
      <c r="H26" s="240"/>
      <c r="I26" s="240" t="s">
        <v>115</v>
      </c>
      <c r="J26" s="240"/>
      <c r="K26" s="240"/>
      <c r="L26" s="134"/>
      <c r="M26" s="134"/>
      <c r="N26" s="74" t="s">
        <v>113</v>
      </c>
      <c r="O26" s="132" t="s">
        <v>117</v>
      </c>
      <c r="P26" s="133"/>
      <c r="Q26" s="133"/>
      <c r="R26" s="134"/>
      <c r="S26" s="134"/>
      <c r="T26" s="74" t="s">
        <v>113</v>
      </c>
      <c r="U26" s="133" t="s">
        <v>116</v>
      </c>
      <c r="V26" s="133"/>
      <c r="W26" s="133"/>
      <c r="X26" s="134"/>
      <c r="Y26" s="134"/>
      <c r="Z26" s="74" t="s">
        <v>113</v>
      </c>
      <c r="AA26" s="74"/>
      <c r="AB26" s="74"/>
      <c r="AC26" s="41"/>
      <c r="AD26" s="2"/>
      <c r="AE26" s="2"/>
      <c r="AF26" s="2"/>
      <c r="AG26" s="2"/>
      <c r="AH26" s="2"/>
    </row>
    <row r="27" spans="1:34" s="11" customFormat="1" ht="26.25" customHeight="1" x14ac:dyDescent="0.55000000000000004">
      <c r="A27" s="1"/>
      <c r="B27" s="1"/>
      <c r="C27" s="1"/>
      <c r="D27" s="1"/>
      <c r="E27" s="2"/>
      <c r="F27" s="2"/>
      <c r="G27" s="2"/>
      <c r="H27" s="2"/>
      <c r="I27" s="2"/>
      <c r="J27" s="2"/>
      <c r="K27" s="2"/>
      <c r="L27" s="2"/>
      <c r="M27" s="2"/>
      <c r="N27" s="2"/>
      <c r="O27" s="2"/>
      <c r="P27" s="2"/>
      <c r="Q27" s="2"/>
      <c r="R27" s="2"/>
      <c r="S27" s="2"/>
      <c r="T27" s="2"/>
      <c r="U27" s="2"/>
      <c r="V27" s="2"/>
      <c r="W27" s="2"/>
      <c r="X27" s="2"/>
      <c r="Y27" s="2"/>
      <c r="Z27" s="2"/>
      <c r="AA27" s="2"/>
      <c r="AB27" s="2"/>
      <c r="AC27" s="2"/>
      <c r="AD27" s="2"/>
      <c r="AE27" s="2"/>
      <c r="AF27" s="2"/>
      <c r="AG27" s="2"/>
      <c r="AH27" s="2"/>
    </row>
    <row r="28" spans="1:34" s="11" customFormat="1" ht="26.25" customHeight="1" x14ac:dyDescent="0.55000000000000004">
      <c r="A28" s="33" t="s">
        <v>71</v>
      </c>
      <c r="B28" s="2"/>
      <c r="C28" s="2"/>
      <c r="D28" s="2"/>
      <c r="E28" s="2"/>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2"/>
      <c r="AH28" s="2"/>
    </row>
    <row r="29" spans="1:34" s="11" customFormat="1" ht="26.25" customHeight="1" x14ac:dyDescent="0.55000000000000004">
      <c r="A29" s="136" t="s">
        <v>21</v>
      </c>
      <c r="B29" s="136"/>
      <c r="C29" s="136"/>
      <c r="D29" s="136"/>
      <c r="E29" s="4">
        <f>SUMIFS(C:C,A:A,"親子通園")</f>
        <v>0</v>
      </c>
      <c r="F29" s="137" t="s">
        <v>20</v>
      </c>
      <c r="G29" s="137"/>
      <c r="H29" s="137"/>
      <c r="I29" s="4">
        <f>COUNTIFS(A:A,"親子通園",C:C,"&gt;0")</f>
        <v>0</v>
      </c>
      <c r="J29" s="4" t="s">
        <v>14</v>
      </c>
      <c r="K29" s="197" t="s">
        <v>63</v>
      </c>
      <c r="L29" s="197"/>
      <c r="M29" s="197"/>
      <c r="N29" s="197"/>
      <c r="O29" s="197"/>
      <c r="P29" s="197"/>
      <c r="Q29" s="197"/>
      <c r="R29" s="197"/>
      <c r="S29" s="197"/>
      <c r="T29" s="197"/>
      <c r="U29" s="197"/>
      <c r="V29" s="197"/>
      <c r="W29" s="197"/>
      <c r="X29" s="197"/>
      <c r="Y29" s="197"/>
      <c r="Z29" s="197"/>
      <c r="AA29" s="197"/>
      <c r="AB29" s="197"/>
      <c r="AC29" s="198"/>
      <c r="AD29" s="2"/>
      <c r="AE29" s="2"/>
      <c r="AF29" s="2"/>
      <c r="AG29" s="2"/>
      <c r="AH29" s="2"/>
    </row>
    <row r="30" spans="1:34" s="11" customFormat="1" ht="26.25" customHeight="1" x14ac:dyDescent="0.55000000000000004">
      <c r="A30" s="193" t="s">
        <v>102</v>
      </c>
      <c r="B30" s="136"/>
      <c r="C30" s="136"/>
      <c r="D30" s="136"/>
      <c r="E30" s="7">
        <f>SUMIFS(O:O,N:N,"事前面談")</f>
        <v>0</v>
      </c>
      <c r="F30" s="194" t="s">
        <v>20</v>
      </c>
      <c r="G30" s="194"/>
      <c r="H30" s="194"/>
      <c r="I30" s="7">
        <f>COUNTIFS(N:N,"事前面談",O:O,"&gt;0")</f>
        <v>0</v>
      </c>
      <c r="J30" s="7" t="s">
        <v>14</v>
      </c>
      <c r="K30" s="195" t="s">
        <v>104</v>
      </c>
      <c r="L30" s="195"/>
      <c r="M30" s="195"/>
      <c r="N30" s="195"/>
      <c r="O30" s="195"/>
      <c r="P30" s="195"/>
      <c r="Q30" s="195"/>
      <c r="R30" s="195"/>
      <c r="S30" s="195"/>
      <c r="T30" s="195"/>
      <c r="U30" s="195"/>
      <c r="V30" s="195"/>
      <c r="W30" s="195"/>
      <c r="X30" s="195"/>
      <c r="Y30" s="195"/>
      <c r="Z30" s="195"/>
      <c r="AA30" s="195"/>
      <c r="AB30" s="195"/>
      <c r="AC30" s="196"/>
      <c r="AD30" s="2"/>
      <c r="AE30" s="2"/>
      <c r="AF30" s="2"/>
      <c r="AG30" s="2"/>
      <c r="AH30" s="2"/>
    </row>
    <row r="31" spans="1:34" s="11" customFormat="1" ht="26.25" customHeight="1" x14ac:dyDescent="0.55000000000000004">
      <c r="A31" s="193" t="s">
        <v>103</v>
      </c>
      <c r="B31" s="136"/>
      <c r="C31" s="136"/>
      <c r="D31" s="136"/>
      <c r="E31" s="7">
        <f>SUMIFS(S:S,Q:Q,"事後面談")</f>
        <v>0</v>
      </c>
      <c r="F31" s="194" t="s">
        <v>20</v>
      </c>
      <c r="G31" s="194"/>
      <c r="H31" s="194"/>
      <c r="I31" s="7">
        <f>COUNTIFS(Q:Q,"事後面談",S:S,"&gt;0")</f>
        <v>0</v>
      </c>
      <c r="J31" s="7" t="s">
        <v>14</v>
      </c>
      <c r="K31" s="195" t="s">
        <v>105</v>
      </c>
      <c r="L31" s="195"/>
      <c r="M31" s="195"/>
      <c r="N31" s="195"/>
      <c r="O31" s="195"/>
      <c r="P31" s="195"/>
      <c r="Q31" s="195"/>
      <c r="R31" s="195"/>
      <c r="S31" s="195"/>
      <c r="T31" s="195"/>
      <c r="U31" s="195"/>
      <c r="V31" s="195"/>
      <c r="W31" s="195"/>
      <c r="X31" s="195"/>
      <c r="Y31" s="195"/>
      <c r="Z31" s="195"/>
      <c r="AA31" s="195"/>
      <c r="AB31" s="195"/>
      <c r="AC31" s="196"/>
      <c r="AD31" s="2"/>
      <c r="AE31" s="2"/>
      <c r="AF31" s="2"/>
      <c r="AG31" s="2"/>
      <c r="AH31" s="2"/>
    </row>
    <row r="32" spans="1:34" s="11" customFormat="1" ht="26.25" customHeight="1" x14ac:dyDescent="0.55000000000000004">
      <c r="A32" s="136" t="s">
        <v>42</v>
      </c>
      <c r="B32" s="136"/>
      <c r="C32" s="136"/>
      <c r="D32" s="136"/>
      <c r="E32" s="6">
        <f>SUMIFS(I:I,F:F,"保護者支援面談実施")</f>
        <v>0</v>
      </c>
      <c r="F32" s="137" t="s">
        <v>20</v>
      </c>
      <c r="G32" s="137"/>
      <c r="H32" s="137"/>
      <c r="I32" s="4">
        <f>COUNTIFS(F:F,"保護者支援面談実施",I:I,"&gt;0")</f>
        <v>0</v>
      </c>
      <c r="J32" s="4" t="s">
        <v>14</v>
      </c>
      <c r="K32" s="195" t="s">
        <v>106</v>
      </c>
      <c r="L32" s="195"/>
      <c r="M32" s="195"/>
      <c r="N32" s="195"/>
      <c r="O32" s="195"/>
      <c r="P32" s="195"/>
      <c r="Q32" s="195"/>
      <c r="R32" s="195"/>
      <c r="S32" s="195"/>
      <c r="T32" s="195"/>
      <c r="U32" s="195"/>
      <c r="V32" s="195"/>
      <c r="W32" s="195"/>
      <c r="X32" s="195"/>
      <c r="Y32" s="195"/>
      <c r="Z32" s="195"/>
      <c r="AA32" s="195"/>
      <c r="AB32" s="195"/>
      <c r="AC32" s="196"/>
      <c r="AD32" s="2"/>
      <c r="AE32" s="2"/>
      <c r="AF32" s="2"/>
      <c r="AG32" s="2"/>
      <c r="AH32" s="2"/>
    </row>
    <row r="33" spans="1:46" s="11" customFormat="1" ht="26.25" customHeight="1" x14ac:dyDescent="0.55000000000000004">
      <c r="A33" s="1"/>
      <c r="B33" s="1"/>
      <c r="C33" s="1"/>
      <c r="D33" s="1"/>
      <c r="E33" s="2"/>
      <c r="F33" s="2"/>
      <c r="G33" s="2"/>
      <c r="H33" s="2"/>
      <c r="I33" s="2"/>
      <c r="J33" s="2"/>
      <c r="K33" s="1"/>
      <c r="L33" s="1"/>
      <c r="M33" s="1"/>
      <c r="N33" s="1"/>
      <c r="O33" s="1"/>
      <c r="P33" s="1"/>
      <c r="Q33" s="1"/>
      <c r="R33" s="1"/>
      <c r="S33" s="1"/>
      <c r="T33" s="1"/>
      <c r="U33" s="1"/>
      <c r="V33" s="1"/>
      <c r="W33" s="1"/>
      <c r="X33" s="1"/>
      <c r="Y33" s="1"/>
      <c r="Z33" s="1"/>
      <c r="AA33" s="1"/>
      <c r="AB33" s="1"/>
      <c r="AC33" s="1"/>
      <c r="AD33" s="2"/>
      <c r="AE33" s="2"/>
      <c r="AF33" s="2"/>
      <c r="AG33" s="2"/>
      <c r="AH33" s="2"/>
    </row>
    <row r="34" spans="1:46" s="11" customFormat="1" ht="26.25" customHeight="1" x14ac:dyDescent="0.55000000000000004">
      <c r="A34" s="180" t="s">
        <v>72</v>
      </c>
      <c r="B34" s="180"/>
      <c r="C34" s="180"/>
      <c r="D34" s="180"/>
      <c r="E34" s="180"/>
      <c r="F34" s="180"/>
      <c r="G34" s="180"/>
      <c r="H34" s="180"/>
      <c r="I34" s="180"/>
      <c r="J34" s="180"/>
      <c r="K34" s="180"/>
      <c r="L34" s="180"/>
      <c r="M34" s="180"/>
      <c r="N34" s="180"/>
      <c r="O34" s="180"/>
      <c r="P34" s="180"/>
      <c r="Q34" s="180"/>
      <c r="R34" s="180"/>
      <c r="S34" s="180"/>
      <c r="T34" s="180"/>
      <c r="U34" s="180"/>
      <c r="V34" s="180"/>
      <c r="W34" s="180"/>
      <c r="X34" s="180"/>
      <c r="Y34" s="180"/>
      <c r="Z34" s="180"/>
      <c r="AA34" s="180"/>
      <c r="AB34" s="180"/>
      <c r="AC34" s="180"/>
      <c r="AD34" s="2"/>
      <c r="AE34" s="2"/>
      <c r="AF34" s="2"/>
      <c r="AG34" s="2"/>
      <c r="AH34" s="2"/>
      <c r="AT34" s="12"/>
    </row>
    <row r="35" spans="1:46" s="11" customFormat="1" ht="26.25" customHeight="1" x14ac:dyDescent="0.55000000000000004">
      <c r="A35" s="91"/>
      <c r="B35" s="92"/>
      <c r="C35" s="92"/>
      <c r="D35" s="92"/>
      <c r="E35" s="92"/>
      <c r="F35" s="92"/>
      <c r="G35" s="92"/>
      <c r="H35" s="92"/>
      <c r="I35" s="92"/>
      <c r="J35" s="92"/>
      <c r="K35" s="92"/>
      <c r="L35" s="92"/>
      <c r="M35" s="92"/>
      <c r="N35" s="92"/>
      <c r="O35" s="92"/>
      <c r="P35" s="92"/>
      <c r="Q35" s="92"/>
      <c r="R35" s="92"/>
      <c r="S35" s="92"/>
      <c r="T35" s="92"/>
      <c r="U35" s="92"/>
      <c r="V35" s="92"/>
      <c r="W35" s="92"/>
      <c r="X35" s="92"/>
      <c r="Y35" s="92"/>
      <c r="Z35" s="92"/>
      <c r="AA35" s="92"/>
      <c r="AB35" s="92"/>
      <c r="AC35" s="93"/>
      <c r="AD35" s="2"/>
      <c r="AE35" s="2"/>
      <c r="AF35" s="2"/>
      <c r="AG35" s="2"/>
      <c r="AH35" s="2"/>
    </row>
    <row r="36" spans="1:46" s="11" customFormat="1" ht="26.25" customHeight="1" x14ac:dyDescent="0.55000000000000004">
      <c r="A36" s="94"/>
      <c r="B36" s="95"/>
      <c r="C36" s="95"/>
      <c r="D36" s="95"/>
      <c r="E36" s="95"/>
      <c r="F36" s="95"/>
      <c r="G36" s="95"/>
      <c r="H36" s="95"/>
      <c r="I36" s="95"/>
      <c r="J36" s="95"/>
      <c r="K36" s="95"/>
      <c r="L36" s="95"/>
      <c r="M36" s="95"/>
      <c r="N36" s="95"/>
      <c r="O36" s="95"/>
      <c r="P36" s="95"/>
      <c r="Q36" s="95"/>
      <c r="R36" s="95"/>
      <c r="S36" s="95"/>
      <c r="T36" s="95"/>
      <c r="U36" s="95"/>
      <c r="V36" s="95"/>
      <c r="W36" s="95"/>
      <c r="X36" s="95"/>
      <c r="Y36" s="95"/>
      <c r="Z36" s="95"/>
      <c r="AA36" s="95"/>
      <c r="AB36" s="95"/>
      <c r="AC36" s="96"/>
      <c r="AD36" s="2"/>
      <c r="AE36" s="2"/>
      <c r="AF36" s="2"/>
      <c r="AG36" s="2"/>
      <c r="AH36" s="2"/>
    </row>
    <row r="37" spans="1:46" s="11" customFormat="1" ht="26.25" customHeight="1" x14ac:dyDescent="0.55000000000000004">
      <c r="A37" s="97"/>
      <c r="B37" s="98"/>
      <c r="C37" s="98"/>
      <c r="D37" s="98"/>
      <c r="E37" s="98"/>
      <c r="F37" s="98"/>
      <c r="G37" s="98"/>
      <c r="H37" s="98"/>
      <c r="I37" s="98"/>
      <c r="J37" s="98"/>
      <c r="K37" s="98"/>
      <c r="L37" s="98"/>
      <c r="M37" s="98"/>
      <c r="N37" s="98"/>
      <c r="O37" s="98"/>
      <c r="P37" s="98"/>
      <c r="Q37" s="98"/>
      <c r="R37" s="98"/>
      <c r="S37" s="98"/>
      <c r="T37" s="98"/>
      <c r="U37" s="98"/>
      <c r="V37" s="98"/>
      <c r="W37" s="98"/>
      <c r="X37" s="98"/>
      <c r="Y37" s="98"/>
      <c r="Z37" s="98"/>
      <c r="AA37" s="98"/>
      <c r="AB37" s="98"/>
      <c r="AC37" s="99"/>
      <c r="AD37" s="2"/>
      <c r="AE37" s="2"/>
      <c r="AF37" s="2"/>
      <c r="AG37" s="2"/>
      <c r="AH37" s="2"/>
    </row>
    <row r="38" spans="1:46" s="11" customFormat="1" ht="26.25" customHeight="1" x14ac:dyDescent="0.55000000000000004">
      <c r="A38" s="2" t="s">
        <v>22</v>
      </c>
      <c r="B38" s="2"/>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row>
    <row r="39" spans="1:46" s="11" customFormat="1" ht="26.25" customHeight="1" x14ac:dyDescent="0.55000000000000004">
      <c r="A39" s="2"/>
      <c r="B39" s="2"/>
      <c r="C39" s="2"/>
      <c r="D39" s="2"/>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c r="AH39" s="2"/>
    </row>
    <row r="40" spans="1:46" s="11" customFormat="1" ht="26.25" customHeight="1" x14ac:dyDescent="0.55000000000000004">
      <c r="A40" s="100" t="str">
        <f>"（別紙）中野区乳児等通園支援事業　利用状況報告書（"&amp;$N$2&amp;"年"&amp;$P$2&amp;"月分）"</f>
        <v>（別紙）中野区乳児等通園支援事業　利用状況報告書（2026年12月分）</v>
      </c>
      <c r="B40" s="100"/>
      <c r="C40" s="100"/>
      <c r="D40" s="100"/>
      <c r="E40" s="100"/>
      <c r="F40" s="100"/>
      <c r="G40" s="100"/>
      <c r="H40" s="100"/>
      <c r="I40" s="100"/>
      <c r="J40" s="100"/>
      <c r="K40" s="100"/>
      <c r="L40" s="100"/>
      <c r="M40" s="100"/>
      <c r="N40" s="100"/>
      <c r="O40" s="100"/>
      <c r="P40" s="100"/>
      <c r="Q40" s="100"/>
      <c r="R40" s="100"/>
      <c r="S40" s="100"/>
      <c r="T40" s="100"/>
      <c r="U40" s="100"/>
      <c r="V40" s="100"/>
      <c r="W40" s="100"/>
      <c r="X40" s="100"/>
      <c r="Y40" s="100"/>
      <c r="Z40" s="100"/>
      <c r="AA40" s="100"/>
      <c r="AB40" s="100"/>
      <c r="AC40" s="100"/>
      <c r="AD40" s="2"/>
      <c r="AE40" s="2"/>
      <c r="AF40" s="2"/>
      <c r="AG40" s="2"/>
      <c r="AH40" s="2"/>
    </row>
    <row r="41" spans="1:46" ht="26.25" customHeight="1" x14ac:dyDescent="0.55000000000000004">
      <c r="A41" s="101" t="s">
        <v>23</v>
      </c>
      <c r="B41" s="101"/>
      <c r="C41" s="101"/>
      <c r="D41" s="110"/>
      <c r="E41" s="110"/>
      <c r="F41" s="110"/>
      <c r="G41" s="110"/>
      <c r="H41" s="110"/>
      <c r="I41" s="110"/>
      <c r="J41" s="114" t="s">
        <v>43</v>
      </c>
      <c r="K41" s="114"/>
      <c r="L41" s="114"/>
      <c r="O41" s="29" t="s">
        <v>0</v>
      </c>
      <c r="P41" s="13"/>
      <c r="Q41" s="29" t="s">
        <v>3</v>
      </c>
      <c r="S41" s="29" t="s">
        <v>4</v>
      </c>
      <c r="T41" s="29" t="s">
        <v>19</v>
      </c>
      <c r="U41" s="32" t="s">
        <v>40</v>
      </c>
      <c r="V41" s="32"/>
      <c r="W41" s="110"/>
      <c r="X41" s="110"/>
      <c r="Y41" s="110"/>
      <c r="Z41" s="110"/>
      <c r="AA41" s="110"/>
      <c r="AB41" s="110"/>
      <c r="AC41" s="32" t="s">
        <v>19</v>
      </c>
    </row>
    <row r="42" spans="1:46" ht="26.25" customHeight="1" x14ac:dyDescent="0.55000000000000004">
      <c r="A42" s="101" t="s">
        <v>24</v>
      </c>
      <c r="B42" s="101"/>
      <c r="C42" s="101"/>
      <c r="D42" s="32" t="s">
        <v>87</v>
      </c>
      <c r="E42" s="32" cm="1">
        <f t="array" ref="E42">_xlfn.IFS(W41="０歳児クラス相当",$L$12,W41="１歳児クラス相当",$L$13,W41="２歳児クラス相当（３歳未満）",$L$14,W41="２歳児クラス相当（３歳誕生月）",$L$14,W41="",0)</f>
        <v>0</v>
      </c>
      <c r="F42" s="114" t="s">
        <v>11</v>
      </c>
      <c r="G42" s="114"/>
      <c r="H42" s="29"/>
      <c r="I42" s="32"/>
      <c r="J42" s="114"/>
      <c r="K42" s="114"/>
      <c r="L42" s="32"/>
      <c r="M42" s="114"/>
      <c r="N42" s="114"/>
      <c r="O42" s="32"/>
      <c r="P42" s="157" t="s">
        <v>62</v>
      </c>
      <c r="Q42" s="157"/>
      <c r="R42" s="157"/>
      <c r="S42" s="110"/>
      <c r="T42" s="110"/>
      <c r="U42" s="110"/>
      <c r="V42" s="157" t="s">
        <v>65</v>
      </c>
      <c r="W42" s="157"/>
      <c r="X42" s="110"/>
      <c r="Y42" s="110"/>
      <c r="Z42" s="110"/>
      <c r="AA42" s="110"/>
      <c r="AB42" s="110"/>
      <c r="AC42" s="32" t="s">
        <v>19</v>
      </c>
    </row>
    <row r="43" spans="1:46" s="13" customFormat="1" ht="26.25" customHeight="1" x14ac:dyDescent="0.55000000000000004">
      <c r="A43" s="32"/>
      <c r="B43" s="114" t="s">
        <v>66</v>
      </c>
      <c r="C43" s="114"/>
      <c r="D43" s="114"/>
      <c r="E43" s="114" t="s">
        <v>94</v>
      </c>
      <c r="F43" s="114"/>
      <c r="G43" s="114"/>
      <c r="H43" s="114"/>
      <c r="I43" s="29" t="s">
        <v>19</v>
      </c>
      <c r="J43" s="113" t="s">
        <v>93</v>
      </c>
      <c r="K43" s="113"/>
      <c r="L43" s="113"/>
      <c r="M43" s="113"/>
      <c r="N43" s="113"/>
      <c r="O43" s="110"/>
      <c r="P43" s="110"/>
      <c r="Q43" s="110"/>
      <c r="R43" s="110"/>
      <c r="S43" s="110"/>
      <c r="T43" s="32"/>
      <c r="U43" s="111" t="s">
        <v>86</v>
      </c>
      <c r="V43" s="111"/>
      <c r="W43" s="228"/>
      <c r="X43" s="228"/>
      <c r="Y43" s="228"/>
      <c r="Z43" s="228"/>
      <c r="AA43" s="228"/>
      <c r="AB43" s="228"/>
      <c r="AC43" s="12"/>
      <c r="AD43" s="29"/>
      <c r="AE43" s="29"/>
      <c r="AF43" s="29"/>
      <c r="AG43" s="29"/>
      <c r="AH43" s="29"/>
    </row>
    <row r="44" spans="1:46" s="13" customFormat="1" ht="26.25" customHeight="1" x14ac:dyDescent="0.55000000000000004">
      <c r="A44" s="123" t="s">
        <v>25</v>
      </c>
      <c r="B44" s="123"/>
      <c r="C44" s="14" t="s">
        <v>26</v>
      </c>
      <c r="D44" s="123" t="s">
        <v>90</v>
      </c>
      <c r="E44" s="123"/>
      <c r="F44" s="123" t="s">
        <v>27</v>
      </c>
      <c r="G44" s="123"/>
      <c r="H44" s="123"/>
      <c r="I44" s="123"/>
      <c r="J44" s="123"/>
      <c r="K44" s="123"/>
      <c r="L44" s="177" t="s">
        <v>28</v>
      </c>
      <c r="M44" s="177"/>
      <c r="N44" s="177"/>
      <c r="O44" s="123" t="s">
        <v>29</v>
      </c>
      <c r="P44" s="123"/>
      <c r="Q44" s="116" t="s">
        <v>98</v>
      </c>
      <c r="R44" s="116"/>
      <c r="S44" s="116" t="s">
        <v>45</v>
      </c>
      <c r="T44" s="116"/>
      <c r="U44" s="124" t="s">
        <v>55</v>
      </c>
      <c r="V44" s="125"/>
      <c r="W44" s="126" t="s">
        <v>30</v>
      </c>
      <c r="X44" s="127"/>
      <c r="Y44" s="127"/>
      <c r="Z44" s="127"/>
      <c r="AA44" s="127"/>
      <c r="AB44" s="127"/>
      <c r="AC44" s="128"/>
      <c r="AD44" s="29"/>
      <c r="AE44" s="29"/>
      <c r="AF44" s="29"/>
      <c r="AG44" s="29"/>
      <c r="AH44" s="29"/>
    </row>
    <row r="45" spans="1:46" ht="26.25" customHeight="1" x14ac:dyDescent="0.55000000000000004">
      <c r="A45" s="15">
        <v>1</v>
      </c>
      <c r="B45" s="21" t="s">
        <v>4</v>
      </c>
      <c r="C45" s="24" t="str">
        <f>TEXT(DATE($N$2,$P$2,A45),"aaa")</f>
        <v>火</v>
      </c>
      <c r="D45" s="106"/>
      <c r="E45" s="107"/>
      <c r="F45" s="108"/>
      <c r="G45" s="109"/>
      <c r="H45" s="16" t="s">
        <v>31</v>
      </c>
      <c r="I45" s="109"/>
      <c r="J45" s="109"/>
      <c r="K45" s="21" t="s">
        <v>32</v>
      </c>
      <c r="L45" s="89" t="str">
        <f>IF(OR(F45="",I45=""),"",MIN(MAX(ROUNDDOWN((I45-F45)*24*2,0)/2,0),$E$42))</f>
        <v/>
      </c>
      <c r="M45" s="90"/>
      <c r="N45" s="43" t="s">
        <v>33</v>
      </c>
      <c r="O45" s="106"/>
      <c r="P45" s="107"/>
      <c r="Q45" s="106"/>
      <c r="R45" s="107"/>
      <c r="S45" s="106"/>
      <c r="T45" s="107"/>
      <c r="U45" s="106"/>
      <c r="V45" s="107"/>
      <c r="W45" s="231"/>
      <c r="X45" s="232"/>
      <c r="Y45" s="232"/>
      <c r="Z45" s="232"/>
      <c r="AA45" s="232"/>
      <c r="AB45" s="232"/>
      <c r="AC45" s="233"/>
    </row>
    <row r="46" spans="1:46" ht="26.25" customHeight="1" x14ac:dyDescent="0.55000000000000004">
      <c r="A46" s="17">
        <v>2</v>
      </c>
      <c r="B46" s="22" t="s">
        <v>4</v>
      </c>
      <c r="C46" s="25" t="str">
        <f>TEXT(DATE($N$2,$P$2,A46),"aaa")</f>
        <v>水</v>
      </c>
      <c r="D46" s="85"/>
      <c r="E46" s="86"/>
      <c r="F46" s="205"/>
      <c r="G46" s="178"/>
      <c r="H46" s="18" t="s">
        <v>31</v>
      </c>
      <c r="I46" s="178"/>
      <c r="J46" s="178"/>
      <c r="K46" s="22" t="s">
        <v>32</v>
      </c>
      <c r="L46" s="89" t="str">
        <f>IF(OR(F46="",I46=""),"",MIN(MAX(ROUNDDOWN((I46-F46)*24*2,0)/2,0),$E$42))</f>
        <v/>
      </c>
      <c r="M46" s="90"/>
      <c r="N46" s="22" t="s">
        <v>33</v>
      </c>
      <c r="O46" s="85"/>
      <c r="P46" s="86"/>
      <c r="Q46" s="85"/>
      <c r="R46" s="86"/>
      <c r="S46" s="85"/>
      <c r="T46" s="86"/>
      <c r="U46" s="85"/>
      <c r="V46" s="86"/>
      <c r="W46" s="120"/>
      <c r="X46" s="121"/>
      <c r="Y46" s="121"/>
      <c r="Z46" s="121"/>
      <c r="AA46" s="121"/>
      <c r="AB46" s="121"/>
      <c r="AC46" s="122"/>
    </row>
    <row r="47" spans="1:46" ht="26.25" customHeight="1" x14ac:dyDescent="0.55000000000000004">
      <c r="A47" s="17">
        <v>3</v>
      </c>
      <c r="B47" s="22" t="s">
        <v>34</v>
      </c>
      <c r="C47" s="25" t="str">
        <f t="shared" ref="C47:C75" si="0">TEXT(DATE($N$2,$P$2,A47),"aaa")</f>
        <v>木</v>
      </c>
      <c r="D47" s="85"/>
      <c r="E47" s="86"/>
      <c r="F47" s="205"/>
      <c r="G47" s="178"/>
      <c r="H47" s="18" t="s">
        <v>31</v>
      </c>
      <c r="I47" s="178"/>
      <c r="J47" s="178"/>
      <c r="K47" s="22" t="s">
        <v>32</v>
      </c>
      <c r="L47" s="89" t="str">
        <f t="shared" ref="L47:L74" si="1">IF(OR(F47="",I47=""),"",MIN(MAX(ROUNDDOWN((I47-F47)*24*2,0)/2,0),$E$42))</f>
        <v/>
      </c>
      <c r="M47" s="90"/>
      <c r="N47" s="22" t="s">
        <v>33</v>
      </c>
      <c r="O47" s="85"/>
      <c r="P47" s="86"/>
      <c r="Q47" s="85"/>
      <c r="R47" s="86"/>
      <c r="S47" s="85"/>
      <c r="T47" s="86"/>
      <c r="U47" s="85"/>
      <c r="V47" s="86"/>
      <c r="W47" s="234"/>
      <c r="X47" s="235"/>
      <c r="Y47" s="235"/>
      <c r="Z47" s="235"/>
      <c r="AA47" s="235"/>
      <c r="AB47" s="235"/>
      <c r="AC47" s="236"/>
    </row>
    <row r="48" spans="1:46" ht="26.25" customHeight="1" x14ac:dyDescent="0.55000000000000004">
      <c r="A48" s="17">
        <v>4</v>
      </c>
      <c r="B48" s="22" t="s">
        <v>34</v>
      </c>
      <c r="C48" s="25" t="str">
        <f t="shared" si="0"/>
        <v>金</v>
      </c>
      <c r="D48" s="85"/>
      <c r="E48" s="86"/>
      <c r="F48" s="205"/>
      <c r="G48" s="178"/>
      <c r="H48" s="18" t="s">
        <v>31</v>
      </c>
      <c r="I48" s="178"/>
      <c r="J48" s="178"/>
      <c r="K48" s="22" t="s">
        <v>32</v>
      </c>
      <c r="L48" s="89" t="str">
        <f t="shared" si="1"/>
        <v/>
      </c>
      <c r="M48" s="90"/>
      <c r="N48" s="22" t="s">
        <v>33</v>
      </c>
      <c r="O48" s="85"/>
      <c r="P48" s="86"/>
      <c r="Q48" s="85"/>
      <c r="R48" s="86"/>
      <c r="S48" s="85"/>
      <c r="T48" s="86"/>
      <c r="U48" s="85"/>
      <c r="V48" s="86"/>
      <c r="W48" s="120"/>
      <c r="X48" s="121"/>
      <c r="Y48" s="121"/>
      <c r="Z48" s="121"/>
      <c r="AA48" s="121"/>
      <c r="AB48" s="121"/>
      <c r="AC48" s="122"/>
    </row>
    <row r="49" spans="1:46" ht="26.25" customHeight="1" x14ac:dyDescent="0.55000000000000004">
      <c r="A49" s="17">
        <v>5</v>
      </c>
      <c r="B49" s="22" t="s">
        <v>34</v>
      </c>
      <c r="C49" s="25" t="str">
        <f t="shared" si="0"/>
        <v>土</v>
      </c>
      <c r="D49" s="85"/>
      <c r="E49" s="86"/>
      <c r="F49" s="205"/>
      <c r="G49" s="178"/>
      <c r="H49" s="18" t="s">
        <v>31</v>
      </c>
      <c r="I49" s="178"/>
      <c r="J49" s="178"/>
      <c r="K49" s="22" t="s">
        <v>32</v>
      </c>
      <c r="L49" s="89" t="str">
        <f t="shared" si="1"/>
        <v/>
      </c>
      <c r="M49" s="90"/>
      <c r="N49" s="22" t="s">
        <v>33</v>
      </c>
      <c r="O49" s="85"/>
      <c r="P49" s="86"/>
      <c r="Q49" s="85"/>
      <c r="R49" s="86"/>
      <c r="S49" s="85"/>
      <c r="T49" s="86"/>
      <c r="U49" s="85"/>
      <c r="V49" s="86"/>
      <c r="W49" s="120"/>
      <c r="X49" s="121"/>
      <c r="Y49" s="121"/>
      <c r="Z49" s="121"/>
      <c r="AA49" s="121"/>
      <c r="AB49" s="121"/>
      <c r="AC49" s="122"/>
    </row>
    <row r="50" spans="1:46" ht="26.25" customHeight="1" x14ac:dyDescent="0.55000000000000004">
      <c r="A50" s="17">
        <v>6</v>
      </c>
      <c r="B50" s="22" t="s">
        <v>34</v>
      </c>
      <c r="C50" s="25" t="str">
        <f t="shared" si="0"/>
        <v>日</v>
      </c>
      <c r="D50" s="85"/>
      <c r="E50" s="86"/>
      <c r="F50" s="205"/>
      <c r="G50" s="178"/>
      <c r="H50" s="18" t="s">
        <v>31</v>
      </c>
      <c r="I50" s="178"/>
      <c r="J50" s="178"/>
      <c r="K50" s="22" t="s">
        <v>32</v>
      </c>
      <c r="L50" s="89" t="str">
        <f t="shared" si="1"/>
        <v/>
      </c>
      <c r="M50" s="90"/>
      <c r="N50" s="22" t="s">
        <v>33</v>
      </c>
      <c r="O50" s="85"/>
      <c r="P50" s="86"/>
      <c r="Q50" s="85"/>
      <c r="R50" s="86"/>
      <c r="S50" s="85"/>
      <c r="T50" s="86"/>
      <c r="U50" s="85"/>
      <c r="V50" s="86"/>
      <c r="W50" s="120"/>
      <c r="X50" s="121"/>
      <c r="Y50" s="121"/>
      <c r="Z50" s="121"/>
      <c r="AA50" s="121"/>
      <c r="AB50" s="121"/>
      <c r="AC50" s="122"/>
    </row>
    <row r="51" spans="1:46" s="32" customFormat="1" ht="26.25" customHeight="1" x14ac:dyDescent="0.55000000000000004">
      <c r="A51" s="17">
        <v>7</v>
      </c>
      <c r="B51" s="22" t="s">
        <v>34</v>
      </c>
      <c r="C51" s="25" t="str">
        <f t="shared" si="0"/>
        <v>月</v>
      </c>
      <c r="D51" s="85"/>
      <c r="E51" s="86"/>
      <c r="F51" s="205"/>
      <c r="G51" s="178"/>
      <c r="H51" s="18" t="s">
        <v>31</v>
      </c>
      <c r="I51" s="178"/>
      <c r="J51" s="178"/>
      <c r="K51" s="22" t="s">
        <v>32</v>
      </c>
      <c r="L51" s="89" t="str">
        <f t="shared" si="1"/>
        <v/>
      </c>
      <c r="M51" s="90"/>
      <c r="N51" s="22" t="s">
        <v>33</v>
      </c>
      <c r="O51" s="85"/>
      <c r="P51" s="86"/>
      <c r="Q51" s="85"/>
      <c r="R51" s="86"/>
      <c r="S51" s="85"/>
      <c r="T51" s="86"/>
      <c r="U51" s="85"/>
      <c r="V51" s="86"/>
      <c r="W51" s="120"/>
      <c r="X51" s="121"/>
      <c r="Y51" s="121"/>
      <c r="Z51" s="121"/>
      <c r="AA51" s="121"/>
      <c r="AB51" s="121"/>
      <c r="AC51" s="122"/>
      <c r="AI51" s="12"/>
      <c r="AJ51" s="12"/>
      <c r="AK51" s="12"/>
      <c r="AL51" s="12"/>
      <c r="AM51" s="12"/>
      <c r="AN51" s="12"/>
      <c r="AO51" s="12"/>
      <c r="AP51" s="12"/>
      <c r="AQ51" s="12"/>
      <c r="AR51" s="12"/>
      <c r="AS51" s="12"/>
      <c r="AT51" s="12"/>
    </row>
    <row r="52" spans="1:46" s="32" customFormat="1" ht="26.25" customHeight="1" x14ac:dyDescent="0.55000000000000004">
      <c r="A52" s="17">
        <v>8</v>
      </c>
      <c r="B52" s="22" t="s">
        <v>34</v>
      </c>
      <c r="C52" s="25" t="str">
        <f t="shared" si="0"/>
        <v>火</v>
      </c>
      <c r="D52" s="85"/>
      <c r="E52" s="86"/>
      <c r="F52" s="205"/>
      <c r="G52" s="178"/>
      <c r="H52" s="18" t="s">
        <v>31</v>
      </c>
      <c r="I52" s="178"/>
      <c r="J52" s="178"/>
      <c r="K52" s="22" t="s">
        <v>32</v>
      </c>
      <c r="L52" s="89" t="str">
        <f t="shared" si="1"/>
        <v/>
      </c>
      <c r="M52" s="90"/>
      <c r="N52" s="22" t="s">
        <v>33</v>
      </c>
      <c r="O52" s="85"/>
      <c r="P52" s="86"/>
      <c r="Q52" s="85"/>
      <c r="R52" s="86"/>
      <c r="S52" s="85"/>
      <c r="T52" s="86"/>
      <c r="U52" s="85"/>
      <c r="V52" s="86"/>
      <c r="W52" s="120"/>
      <c r="X52" s="121"/>
      <c r="Y52" s="121"/>
      <c r="Z52" s="121"/>
      <c r="AA52" s="121"/>
      <c r="AB52" s="121"/>
      <c r="AC52" s="122"/>
      <c r="AI52" s="12"/>
      <c r="AJ52" s="12"/>
      <c r="AK52" s="12"/>
      <c r="AL52" s="12"/>
      <c r="AM52" s="12"/>
      <c r="AN52" s="12"/>
      <c r="AO52" s="12"/>
      <c r="AP52" s="12"/>
      <c r="AQ52" s="12"/>
      <c r="AR52" s="12"/>
      <c r="AS52" s="12"/>
      <c r="AT52" s="12"/>
    </row>
    <row r="53" spans="1:46" s="32" customFormat="1" ht="26.25" customHeight="1" x14ac:dyDescent="0.55000000000000004">
      <c r="A53" s="17">
        <v>9</v>
      </c>
      <c r="B53" s="22" t="s">
        <v>34</v>
      </c>
      <c r="C53" s="25" t="str">
        <f t="shared" si="0"/>
        <v>水</v>
      </c>
      <c r="D53" s="85"/>
      <c r="E53" s="86"/>
      <c r="F53" s="205"/>
      <c r="G53" s="178"/>
      <c r="H53" s="18" t="s">
        <v>31</v>
      </c>
      <c r="I53" s="178"/>
      <c r="J53" s="178"/>
      <c r="K53" s="22" t="s">
        <v>32</v>
      </c>
      <c r="L53" s="89" t="str">
        <f t="shared" si="1"/>
        <v/>
      </c>
      <c r="M53" s="90"/>
      <c r="N53" s="22" t="s">
        <v>33</v>
      </c>
      <c r="O53" s="85"/>
      <c r="P53" s="86"/>
      <c r="Q53" s="85"/>
      <c r="R53" s="86"/>
      <c r="S53" s="85"/>
      <c r="T53" s="86"/>
      <c r="U53" s="85"/>
      <c r="V53" s="86"/>
      <c r="W53" s="120"/>
      <c r="X53" s="121"/>
      <c r="Y53" s="121"/>
      <c r="Z53" s="121"/>
      <c r="AA53" s="121"/>
      <c r="AB53" s="121"/>
      <c r="AC53" s="122"/>
      <c r="AI53" s="12"/>
      <c r="AJ53" s="12"/>
      <c r="AK53" s="12"/>
      <c r="AL53" s="12"/>
      <c r="AM53" s="12"/>
      <c r="AN53" s="12"/>
      <c r="AO53" s="12"/>
      <c r="AP53" s="12"/>
      <c r="AQ53" s="12"/>
      <c r="AR53" s="12"/>
      <c r="AS53" s="12"/>
      <c r="AT53" s="12"/>
    </row>
    <row r="54" spans="1:46" s="32" customFormat="1" ht="26.25" customHeight="1" x14ac:dyDescent="0.55000000000000004">
      <c r="A54" s="17">
        <v>10</v>
      </c>
      <c r="B54" s="22" t="s">
        <v>34</v>
      </c>
      <c r="C54" s="25" t="str">
        <f t="shared" si="0"/>
        <v>木</v>
      </c>
      <c r="D54" s="85"/>
      <c r="E54" s="86"/>
      <c r="F54" s="205"/>
      <c r="G54" s="178"/>
      <c r="H54" s="18" t="s">
        <v>31</v>
      </c>
      <c r="I54" s="178"/>
      <c r="J54" s="178"/>
      <c r="K54" s="22" t="s">
        <v>32</v>
      </c>
      <c r="L54" s="89" t="str">
        <f t="shared" si="1"/>
        <v/>
      </c>
      <c r="M54" s="90"/>
      <c r="N54" s="22" t="s">
        <v>33</v>
      </c>
      <c r="O54" s="85"/>
      <c r="P54" s="86"/>
      <c r="Q54" s="85"/>
      <c r="R54" s="86"/>
      <c r="S54" s="85"/>
      <c r="T54" s="86"/>
      <c r="U54" s="85"/>
      <c r="V54" s="86"/>
      <c r="W54" s="120"/>
      <c r="X54" s="121"/>
      <c r="Y54" s="121"/>
      <c r="Z54" s="121"/>
      <c r="AA54" s="121"/>
      <c r="AB54" s="121"/>
      <c r="AC54" s="122"/>
      <c r="AI54" s="12"/>
      <c r="AJ54" s="12"/>
      <c r="AK54" s="12"/>
      <c r="AL54" s="12"/>
      <c r="AM54" s="12"/>
      <c r="AN54" s="12"/>
      <c r="AO54" s="12"/>
      <c r="AP54" s="12"/>
      <c r="AQ54" s="12"/>
      <c r="AR54" s="12"/>
      <c r="AS54" s="12"/>
      <c r="AT54" s="12"/>
    </row>
    <row r="55" spans="1:46" s="32" customFormat="1" ht="26.25" customHeight="1" x14ac:dyDescent="0.55000000000000004">
      <c r="A55" s="17">
        <v>11</v>
      </c>
      <c r="B55" s="22" t="s">
        <v>34</v>
      </c>
      <c r="C55" s="25" t="str">
        <f t="shared" si="0"/>
        <v>金</v>
      </c>
      <c r="D55" s="85"/>
      <c r="E55" s="86"/>
      <c r="F55" s="205"/>
      <c r="G55" s="178"/>
      <c r="H55" s="18" t="s">
        <v>31</v>
      </c>
      <c r="I55" s="178"/>
      <c r="J55" s="178"/>
      <c r="K55" s="22" t="s">
        <v>32</v>
      </c>
      <c r="L55" s="89" t="str">
        <f t="shared" si="1"/>
        <v/>
      </c>
      <c r="M55" s="90"/>
      <c r="N55" s="22" t="s">
        <v>33</v>
      </c>
      <c r="O55" s="85"/>
      <c r="P55" s="86"/>
      <c r="Q55" s="85"/>
      <c r="R55" s="86"/>
      <c r="S55" s="85"/>
      <c r="T55" s="86"/>
      <c r="U55" s="85"/>
      <c r="V55" s="86"/>
      <c r="W55" s="120"/>
      <c r="X55" s="121"/>
      <c r="Y55" s="121"/>
      <c r="Z55" s="121"/>
      <c r="AA55" s="121"/>
      <c r="AB55" s="121"/>
      <c r="AC55" s="122"/>
      <c r="AI55" s="12"/>
      <c r="AJ55" s="12"/>
      <c r="AK55" s="12"/>
      <c r="AL55" s="12"/>
      <c r="AM55" s="12"/>
      <c r="AN55" s="12"/>
      <c r="AO55" s="12"/>
      <c r="AP55" s="12"/>
      <c r="AQ55" s="12"/>
      <c r="AR55" s="12"/>
      <c r="AS55" s="12"/>
      <c r="AT55" s="12"/>
    </row>
    <row r="56" spans="1:46" s="32" customFormat="1" ht="26.25" customHeight="1" x14ac:dyDescent="0.55000000000000004">
      <c r="A56" s="17">
        <v>12</v>
      </c>
      <c r="B56" s="22" t="s">
        <v>34</v>
      </c>
      <c r="C56" s="25" t="str">
        <f t="shared" si="0"/>
        <v>土</v>
      </c>
      <c r="D56" s="85"/>
      <c r="E56" s="86"/>
      <c r="F56" s="205"/>
      <c r="G56" s="178"/>
      <c r="H56" s="18" t="s">
        <v>31</v>
      </c>
      <c r="I56" s="178"/>
      <c r="J56" s="178"/>
      <c r="K56" s="22" t="s">
        <v>32</v>
      </c>
      <c r="L56" s="89" t="str">
        <f t="shared" si="1"/>
        <v/>
      </c>
      <c r="M56" s="90"/>
      <c r="N56" s="22" t="s">
        <v>33</v>
      </c>
      <c r="O56" s="85"/>
      <c r="P56" s="86"/>
      <c r="Q56" s="85"/>
      <c r="R56" s="86"/>
      <c r="S56" s="85"/>
      <c r="T56" s="86"/>
      <c r="U56" s="85"/>
      <c r="V56" s="86"/>
      <c r="W56" s="120"/>
      <c r="X56" s="121"/>
      <c r="Y56" s="121"/>
      <c r="Z56" s="121"/>
      <c r="AA56" s="121"/>
      <c r="AB56" s="121"/>
      <c r="AC56" s="122"/>
      <c r="AI56" s="12"/>
      <c r="AJ56" s="12"/>
      <c r="AK56" s="12"/>
      <c r="AL56" s="12"/>
      <c r="AM56" s="12"/>
      <c r="AN56" s="12"/>
      <c r="AO56" s="12"/>
      <c r="AP56" s="12"/>
      <c r="AQ56" s="12"/>
      <c r="AR56" s="12"/>
      <c r="AS56" s="12"/>
      <c r="AT56" s="12"/>
    </row>
    <row r="57" spans="1:46" s="32" customFormat="1" ht="26.25" customHeight="1" x14ac:dyDescent="0.55000000000000004">
      <c r="A57" s="17">
        <v>13</v>
      </c>
      <c r="B57" s="22" t="s">
        <v>34</v>
      </c>
      <c r="C57" s="25" t="str">
        <f t="shared" si="0"/>
        <v>日</v>
      </c>
      <c r="D57" s="85"/>
      <c r="E57" s="86"/>
      <c r="F57" s="205"/>
      <c r="G57" s="178"/>
      <c r="H57" s="18" t="s">
        <v>31</v>
      </c>
      <c r="I57" s="178"/>
      <c r="J57" s="178"/>
      <c r="K57" s="22" t="s">
        <v>32</v>
      </c>
      <c r="L57" s="89" t="str">
        <f t="shared" si="1"/>
        <v/>
      </c>
      <c r="M57" s="90"/>
      <c r="N57" s="22" t="s">
        <v>33</v>
      </c>
      <c r="O57" s="85"/>
      <c r="P57" s="86"/>
      <c r="Q57" s="85"/>
      <c r="R57" s="86"/>
      <c r="S57" s="85"/>
      <c r="T57" s="86"/>
      <c r="U57" s="85"/>
      <c r="V57" s="86"/>
      <c r="W57" s="120"/>
      <c r="X57" s="121"/>
      <c r="Y57" s="121"/>
      <c r="Z57" s="121"/>
      <c r="AA57" s="121"/>
      <c r="AB57" s="121"/>
      <c r="AC57" s="122"/>
      <c r="AI57" s="12"/>
      <c r="AJ57" s="12"/>
      <c r="AK57" s="12"/>
      <c r="AL57" s="12"/>
      <c r="AM57" s="12"/>
      <c r="AN57" s="12"/>
      <c r="AO57" s="12"/>
      <c r="AP57" s="12"/>
      <c r="AQ57" s="12"/>
      <c r="AR57" s="12"/>
      <c r="AS57" s="12"/>
      <c r="AT57" s="12"/>
    </row>
    <row r="58" spans="1:46" s="32" customFormat="1" ht="26.25" customHeight="1" x14ac:dyDescent="0.55000000000000004">
      <c r="A58" s="17">
        <v>14</v>
      </c>
      <c r="B58" s="22" t="s">
        <v>34</v>
      </c>
      <c r="C58" s="25" t="str">
        <f t="shared" si="0"/>
        <v>月</v>
      </c>
      <c r="D58" s="85"/>
      <c r="E58" s="86"/>
      <c r="F58" s="205"/>
      <c r="G58" s="178"/>
      <c r="H58" s="18" t="s">
        <v>31</v>
      </c>
      <c r="I58" s="178"/>
      <c r="J58" s="178"/>
      <c r="K58" s="22" t="s">
        <v>32</v>
      </c>
      <c r="L58" s="89" t="str">
        <f t="shared" si="1"/>
        <v/>
      </c>
      <c r="M58" s="90"/>
      <c r="N58" s="22" t="s">
        <v>33</v>
      </c>
      <c r="O58" s="85"/>
      <c r="P58" s="86"/>
      <c r="Q58" s="85"/>
      <c r="R58" s="86"/>
      <c r="S58" s="85"/>
      <c r="T58" s="86"/>
      <c r="U58" s="85"/>
      <c r="V58" s="86"/>
      <c r="W58" s="120"/>
      <c r="X58" s="121"/>
      <c r="Y58" s="121"/>
      <c r="Z58" s="121"/>
      <c r="AA58" s="121"/>
      <c r="AB58" s="121"/>
      <c r="AC58" s="122"/>
      <c r="AI58" s="12"/>
      <c r="AJ58" s="12"/>
      <c r="AK58" s="12"/>
      <c r="AL58" s="12"/>
      <c r="AM58" s="12"/>
      <c r="AN58" s="12"/>
      <c r="AO58" s="12"/>
      <c r="AP58" s="12"/>
      <c r="AQ58" s="12"/>
      <c r="AR58" s="12"/>
      <c r="AS58" s="12"/>
      <c r="AT58" s="12"/>
    </row>
    <row r="59" spans="1:46" s="32" customFormat="1" ht="26.25" customHeight="1" x14ac:dyDescent="0.55000000000000004">
      <c r="A59" s="17">
        <v>15</v>
      </c>
      <c r="B59" s="22" t="s">
        <v>34</v>
      </c>
      <c r="C59" s="25" t="str">
        <f t="shared" si="0"/>
        <v>火</v>
      </c>
      <c r="D59" s="85"/>
      <c r="E59" s="86"/>
      <c r="F59" s="205"/>
      <c r="G59" s="178"/>
      <c r="H59" s="18" t="s">
        <v>31</v>
      </c>
      <c r="I59" s="178"/>
      <c r="J59" s="178"/>
      <c r="K59" s="22" t="s">
        <v>32</v>
      </c>
      <c r="L59" s="89" t="str">
        <f t="shared" si="1"/>
        <v/>
      </c>
      <c r="M59" s="90"/>
      <c r="N59" s="22" t="s">
        <v>33</v>
      </c>
      <c r="O59" s="85"/>
      <c r="P59" s="86"/>
      <c r="Q59" s="85"/>
      <c r="R59" s="86"/>
      <c r="S59" s="85"/>
      <c r="T59" s="86"/>
      <c r="U59" s="85"/>
      <c r="V59" s="86"/>
      <c r="W59" s="120"/>
      <c r="X59" s="121"/>
      <c r="Y59" s="121"/>
      <c r="Z59" s="121"/>
      <c r="AA59" s="121"/>
      <c r="AB59" s="121"/>
      <c r="AC59" s="122"/>
      <c r="AI59" s="12"/>
      <c r="AJ59" s="12"/>
      <c r="AK59" s="12"/>
      <c r="AL59" s="12"/>
      <c r="AM59" s="12"/>
      <c r="AN59" s="12"/>
      <c r="AO59" s="12"/>
      <c r="AP59" s="12"/>
      <c r="AQ59" s="12"/>
      <c r="AR59" s="12"/>
      <c r="AS59" s="12"/>
      <c r="AT59" s="12"/>
    </row>
    <row r="60" spans="1:46" s="32" customFormat="1" ht="26.25" customHeight="1" x14ac:dyDescent="0.55000000000000004">
      <c r="A60" s="17">
        <v>16</v>
      </c>
      <c r="B60" s="22" t="s">
        <v>34</v>
      </c>
      <c r="C60" s="25" t="str">
        <f t="shared" si="0"/>
        <v>水</v>
      </c>
      <c r="D60" s="85"/>
      <c r="E60" s="86"/>
      <c r="F60" s="205"/>
      <c r="G60" s="178"/>
      <c r="H60" s="18" t="s">
        <v>31</v>
      </c>
      <c r="I60" s="178"/>
      <c r="J60" s="178"/>
      <c r="K60" s="22" t="s">
        <v>32</v>
      </c>
      <c r="L60" s="89" t="str">
        <f t="shared" si="1"/>
        <v/>
      </c>
      <c r="M60" s="90"/>
      <c r="N60" s="22" t="s">
        <v>33</v>
      </c>
      <c r="O60" s="85"/>
      <c r="P60" s="86"/>
      <c r="Q60" s="85"/>
      <c r="R60" s="86"/>
      <c r="S60" s="85"/>
      <c r="T60" s="86"/>
      <c r="U60" s="85"/>
      <c r="V60" s="86"/>
      <c r="W60" s="120"/>
      <c r="X60" s="121"/>
      <c r="Y60" s="121"/>
      <c r="Z60" s="121"/>
      <c r="AA60" s="121"/>
      <c r="AB60" s="121"/>
      <c r="AC60" s="122"/>
      <c r="AI60" s="12"/>
      <c r="AJ60" s="12"/>
      <c r="AK60" s="12"/>
      <c r="AL60" s="12"/>
      <c r="AM60" s="12"/>
      <c r="AN60" s="12"/>
      <c r="AO60" s="12"/>
      <c r="AP60" s="12"/>
      <c r="AQ60" s="12"/>
      <c r="AR60" s="12"/>
      <c r="AS60" s="12"/>
      <c r="AT60" s="12"/>
    </row>
    <row r="61" spans="1:46" s="32" customFormat="1" ht="26.25" customHeight="1" x14ac:dyDescent="0.55000000000000004">
      <c r="A61" s="17">
        <v>17</v>
      </c>
      <c r="B61" s="22" t="s">
        <v>34</v>
      </c>
      <c r="C61" s="25" t="str">
        <f t="shared" si="0"/>
        <v>木</v>
      </c>
      <c r="D61" s="85"/>
      <c r="E61" s="86"/>
      <c r="F61" s="205"/>
      <c r="G61" s="178"/>
      <c r="H61" s="18" t="s">
        <v>31</v>
      </c>
      <c r="I61" s="178"/>
      <c r="J61" s="178"/>
      <c r="K61" s="22" t="s">
        <v>32</v>
      </c>
      <c r="L61" s="89" t="str">
        <f t="shared" si="1"/>
        <v/>
      </c>
      <c r="M61" s="90"/>
      <c r="N61" s="22" t="s">
        <v>33</v>
      </c>
      <c r="O61" s="85"/>
      <c r="P61" s="86"/>
      <c r="Q61" s="85"/>
      <c r="R61" s="86"/>
      <c r="S61" s="85"/>
      <c r="T61" s="86"/>
      <c r="U61" s="85"/>
      <c r="V61" s="86"/>
      <c r="W61" s="120"/>
      <c r="X61" s="121"/>
      <c r="Y61" s="121"/>
      <c r="Z61" s="121"/>
      <c r="AA61" s="121"/>
      <c r="AB61" s="121"/>
      <c r="AC61" s="122"/>
      <c r="AI61" s="12"/>
      <c r="AJ61" s="12"/>
      <c r="AK61" s="12"/>
      <c r="AL61" s="12"/>
      <c r="AM61" s="12"/>
      <c r="AN61" s="12"/>
      <c r="AO61" s="12"/>
      <c r="AP61" s="12"/>
      <c r="AQ61" s="12"/>
      <c r="AR61" s="12"/>
      <c r="AS61" s="12"/>
      <c r="AT61" s="12"/>
    </row>
    <row r="62" spans="1:46" s="32" customFormat="1" ht="26.25" customHeight="1" x14ac:dyDescent="0.55000000000000004">
      <c r="A62" s="17">
        <v>18</v>
      </c>
      <c r="B62" s="22" t="s">
        <v>34</v>
      </c>
      <c r="C62" s="25" t="str">
        <f t="shared" si="0"/>
        <v>金</v>
      </c>
      <c r="D62" s="85"/>
      <c r="E62" s="86"/>
      <c r="F62" s="205"/>
      <c r="G62" s="178"/>
      <c r="H62" s="18" t="s">
        <v>31</v>
      </c>
      <c r="I62" s="178"/>
      <c r="J62" s="178"/>
      <c r="K62" s="22" t="s">
        <v>32</v>
      </c>
      <c r="L62" s="89" t="str">
        <f t="shared" si="1"/>
        <v/>
      </c>
      <c r="M62" s="90"/>
      <c r="N62" s="22" t="s">
        <v>33</v>
      </c>
      <c r="O62" s="85"/>
      <c r="P62" s="86"/>
      <c r="Q62" s="85"/>
      <c r="R62" s="86"/>
      <c r="S62" s="85"/>
      <c r="T62" s="86"/>
      <c r="U62" s="85"/>
      <c r="V62" s="86"/>
      <c r="W62" s="120"/>
      <c r="X62" s="121"/>
      <c r="Y62" s="121"/>
      <c r="Z62" s="121"/>
      <c r="AA62" s="121"/>
      <c r="AB62" s="121"/>
      <c r="AC62" s="122"/>
      <c r="AI62" s="12"/>
      <c r="AJ62" s="12"/>
      <c r="AK62" s="12"/>
      <c r="AL62" s="12"/>
      <c r="AM62" s="12"/>
      <c r="AN62" s="12"/>
      <c r="AO62" s="12"/>
      <c r="AP62" s="12"/>
      <c r="AQ62" s="12"/>
      <c r="AR62" s="12"/>
      <c r="AS62" s="12"/>
      <c r="AT62" s="12"/>
    </row>
    <row r="63" spans="1:46" s="32" customFormat="1" ht="26.25" customHeight="1" x14ac:dyDescent="0.55000000000000004">
      <c r="A63" s="17">
        <v>19</v>
      </c>
      <c r="B63" s="22" t="s">
        <v>34</v>
      </c>
      <c r="C63" s="25" t="str">
        <f t="shared" si="0"/>
        <v>土</v>
      </c>
      <c r="D63" s="85"/>
      <c r="E63" s="86"/>
      <c r="F63" s="205"/>
      <c r="G63" s="178"/>
      <c r="H63" s="18" t="s">
        <v>31</v>
      </c>
      <c r="I63" s="178"/>
      <c r="J63" s="178"/>
      <c r="K63" s="22" t="s">
        <v>32</v>
      </c>
      <c r="L63" s="89" t="str">
        <f t="shared" si="1"/>
        <v/>
      </c>
      <c r="M63" s="90"/>
      <c r="N63" s="22" t="s">
        <v>33</v>
      </c>
      <c r="O63" s="85"/>
      <c r="P63" s="86"/>
      <c r="Q63" s="85"/>
      <c r="R63" s="86"/>
      <c r="S63" s="85"/>
      <c r="T63" s="86"/>
      <c r="U63" s="85"/>
      <c r="V63" s="86"/>
      <c r="W63" s="120"/>
      <c r="X63" s="121"/>
      <c r="Y63" s="121"/>
      <c r="Z63" s="121"/>
      <c r="AA63" s="121"/>
      <c r="AB63" s="121"/>
      <c r="AC63" s="122"/>
      <c r="AI63" s="12"/>
      <c r="AJ63" s="12"/>
      <c r="AK63" s="12"/>
      <c r="AL63" s="12"/>
      <c r="AM63" s="12"/>
      <c r="AN63" s="12"/>
      <c r="AO63" s="12"/>
      <c r="AP63" s="12"/>
      <c r="AQ63" s="12"/>
      <c r="AR63" s="12"/>
      <c r="AS63" s="12"/>
      <c r="AT63" s="12"/>
    </row>
    <row r="64" spans="1:46" s="32" customFormat="1" ht="26.25" customHeight="1" x14ac:dyDescent="0.55000000000000004">
      <c r="A64" s="17">
        <v>20</v>
      </c>
      <c r="B64" s="22" t="s">
        <v>34</v>
      </c>
      <c r="C64" s="25" t="str">
        <f t="shared" si="0"/>
        <v>日</v>
      </c>
      <c r="D64" s="85"/>
      <c r="E64" s="86"/>
      <c r="F64" s="205"/>
      <c r="G64" s="178"/>
      <c r="H64" s="18" t="s">
        <v>31</v>
      </c>
      <c r="I64" s="178"/>
      <c r="J64" s="178"/>
      <c r="K64" s="22" t="s">
        <v>32</v>
      </c>
      <c r="L64" s="89" t="str">
        <f t="shared" si="1"/>
        <v/>
      </c>
      <c r="M64" s="90"/>
      <c r="N64" s="22" t="s">
        <v>33</v>
      </c>
      <c r="O64" s="85"/>
      <c r="P64" s="86"/>
      <c r="Q64" s="85"/>
      <c r="R64" s="86"/>
      <c r="S64" s="85"/>
      <c r="T64" s="86"/>
      <c r="U64" s="85"/>
      <c r="V64" s="86"/>
      <c r="W64" s="120"/>
      <c r="X64" s="121"/>
      <c r="Y64" s="121"/>
      <c r="Z64" s="121"/>
      <c r="AA64" s="121"/>
      <c r="AB64" s="121"/>
      <c r="AC64" s="122"/>
      <c r="AI64" s="12"/>
      <c r="AJ64" s="12"/>
      <c r="AK64" s="12"/>
      <c r="AL64" s="12"/>
      <c r="AM64" s="12"/>
      <c r="AN64" s="12"/>
      <c r="AO64" s="12"/>
      <c r="AP64" s="12"/>
      <c r="AQ64" s="12"/>
      <c r="AR64" s="12"/>
      <c r="AS64" s="12"/>
      <c r="AT64" s="12"/>
    </row>
    <row r="65" spans="1:46" s="32" customFormat="1" ht="26.25" customHeight="1" x14ac:dyDescent="0.55000000000000004">
      <c r="A65" s="17">
        <v>21</v>
      </c>
      <c r="B65" s="22" t="s">
        <v>34</v>
      </c>
      <c r="C65" s="25" t="str">
        <f t="shared" si="0"/>
        <v>月</v>
      </c>
      <c r="D65" s="85"/>
      <c r="E65" s="86"/>
      <c r="F65" s="205"/>
      <c r="G65" s="178"/>
      <c r="H65" s="18" t="s">
        <v>31</v>
      </c>
      <c r="I65" s="178"/>
      <c r="J65" s="178"/>
      <c r="K65" s="22" t="s">
        <v>32</v>
      </c>
      <c r="L65" s="89" t="str">
        <f t="shared" si="1"/>
        <v/>
      </c>
      <c r="M65" s="90"/>
      <c r="N65" s="22" t="s">
        <v>33</v>
      </c>
      <c r="O65" s="85"/>
      <c r="P65" s="86"/>
      <c r="Q65" s="85"/>
      <c r="R65" s="86"/>
      <c r="S65" s="85"/>
      <c r="T65" s="86"/>
      <c r="U65" s="85"/>
      <c r="V65" s="86"/>
      <c r="W65" s="120"/>
      <c r="X65" s="121"/>
      <c r="Y65" s="121"/>
      <c r="Z65" s="121"/>
      <c r="AA65" s="121"/>
      <c r="AB65" s="121"/>
      <c r="AC65" s="122"/>
      <c r="AI65" s="12"/>
      <c r="AJ65" s="12"/>
      <c r="AK65" s="12"/>
      <c r="AL65" s="12"/>
      <c r="AM65" s="12"/>
      <c r="AN65" s="12"/>
      <c r="AO65" s="12"/>
      <c r="AP65" s="12"/>
      <c r="AQ65" s="12"/>
      <c r="AR65" s="12"/>
      <c r="AS65" s="12"/>
      <c r="AT65" s="12"/>
    </row>
    <row r="66" spans="1:46" s="32" customFormat="1" ht="26.25" customHeight="1" x14ac:dyDescent="0.55000000000000004">
      <c r="A66" s="17">
        <v>22</v>
      </c>
      <c r="B66" s="22" t="s">
        <v>34</v>
      </c>
      <c r="C66" s="25" t="str">
        <f t="shared" si="0"/>
        <v>火</v>
      </c>
      <c r="D66" s="85"/>
      <c r="E66" s="86"/>
      <c r="F66" s="205"/>
      <c r="G66" s="178"/>
      <c r="H66" s="18" t="s">
        <v>31</v>
      </c>
      <c r="I66" s="178"/>
      <c r="J66" s="178"/>
      <c r="K66" s="22" t="s">
        <v>32</v>
      </c>
      <c r="L66" s="89" t="str">
        <f t="shared" si="1"/>
        <v/>
      </c>
      <c r="M66" s="90"/>
      <c r="N66" s="22" t="s">
        <v>33</v>
      </c>
      <c r="O66" s="85"/>
      <c r="P66" s="86"/>
      <c r="Q66" s="85"/>
      <c r="R66" s="86"/>
      <c r="S66" s="85"/>
      <c r="T66" s="86"/>
      <c r="U66" s="85"/>
      <c r="V66" s="86"/>
      <c r="W66" s="120"/>
      <c r="X66" s="121"/>
      <c r="Y66" s="121"/>
      <c r="Z66" s="121"/>
      <c r="AA66" s="121"/>
      <c r="AB66" s="121"/>
      <c r="AC66" s="122"/>
      <c r="AI66" s="12"/>
      <c r="AJ66" s="12"/>
      <c r="AK66" s="12"/>
      <c r="AL66" s="12"/>
      <c r="AM66" s="12"/>
      <c r="AN66" s="12"/>
      <c r="AO66" s="12"/>
      <c r="AP66" s="12"/>
      <c r="AQ66" s="12"/>
      <c r="AR66" s="12"/>
      <c r="AS66" s="12"/>
      <c r="AT66" s="12"/>
    </row>
    <row r="67" spans="1:46" s="32" customFormat="1" ht="26.25" customHeight="1" x14ac:dyDescent="0.55000000000000004">
      <c r="A67" s="17">
        <v>23</v>
      </c>
      <c r="B67" s="22" t="s">
        <v>34</v>
      </c>
      <c r="C67" s="25" t="str">
        <f t="shared" si="0"/>
        <v>水</v>
      </c>
      <c r="D67" s="85"/>
      <c r="E67" s="86"/>
      <c r="F67" s="205"/>
      <c r="G67" s="178"/>
      <c r="H67" s="18" t="s">
        <v>31</v>
      </c>
      <c r="I67" s="178"/>
      <c r="J67" s="178"/>
      <c r="K67" s="22" t="s">
        <v>32</v>
      </c>
      <c r="L67" s="89" t="str">
        <f t="shared" si="1"/>
        <v/>
      </c>
      <c r="M67" s="90"/>
      <c r="N67" s="22" t="s">
        <v>33</v>
      </c>
      <c r="O67" s="85"/>
      <c r="P67" s="86"/>
      <c r="Q67" s="85"/>
      <c r="R67" s="86"/>
      <c r="S67" s="85"/>
      <c r="T67" s="86"/>
      <c r="U67" s="85"/>
      <c r="V67" s="86"/>
      <c r="W67" s="120"/>
      <c r="X67" s="121"/>
      <c r="Y67" s="121"/>
      <c r="Z67" s="121"/>
      <c r="AA67" s="121"/>
      <c r="AB67" s="121"/>
      <c r="AC67" s="122"/>
      <c r="AI67" s="12"/>
      <c r="AJ67" s="12"/>
      <c r="AK67" s="12"/>
      <c r="AL67" s="12"/>
      <c r="AM67" s="12"/>
      <c r="AN67" s="12"/>
      <c r="AO67" s="12"/>
      <c r="AP67" s="12"/>
      <c r="AQ67" s="12"/>
      <c r="AR67" s="12"/>
      <c r="AS67" s="12"/>
      <c r="AT67" s="12"/>
    </row>
    <row r="68" spans="1:46" s="32" customFormat="1" ht="26.25" customHeight="1" x14ac:dyDescent="0.55000000000000004">
      <c r="A68" s="17">
        <v>24</v>
      </c>
      <c r="B68" s="22" t="s">
        <v>34</v>
      </c>
      <c r="C68" s="25" t="str">
        <f t="shared" si="0"/>
        <v>木</v>
      </c>
      <c r="D68" s="85"/>
      <c r="E68" s="86"/>
      <c r="F68" s="205"/>
      <c r="G68" s="178"/>
      <c r="H68" s="18" t="s">
        <v>31</v>
      </c>
      <c r="I68" s="178"/>
      <c r="J68" s="178"/>
      <c r="K68" s="22" t="s">
        <v>32</v>
      </c>
      <c r="L68" s="89" t="str">
        <f t="shared" si="1"/>
        <v/>
      </c>
      <c r="M68" s="90"/>
      <c r="N68" s="22" t="s">
        <v>33</v>
      </c>
      <c r="O68" s="85"/>
      <c r="P68" s="86"/>
      <c r="Q68" s="85"/>
      <c r="R68" s="86"/>
      <c r="S68" s="85"/>
      <c r="T68" s="86"/>
      <c r="U68" s="85"/>
      <c r="V68" s="86"/>
      <c r="W68" s="120"/>
      <c r="X68" s="121"/>
      <c r="Y68" s="121"/>
      <c r="Z68" s="121"/>
      <c r="AA68" s="121"/>
      <c r="AB68" s="121"/>
      <c r="AC68" s="122"/>
      <c r="AI68" s="12"/>
      <c r="AJ68" s="12"/>
      <c r="AK68" s="12"/>
      <c r="AL68" s="12"/>
      <c r="AM68" s="12"/>
      <c r="AN68" s="12"/>
      <c r="AO68" s="12"/>
      <c r="AP68" s="12"/>
      <c r="AQ68" s="12"/>
      <c r="AR68" s="12"/>
      <c r="AS68" s="12"/>
      <c r="AT68" s="12"/>
    </row>
    <row r="69" spans="1:46" s="32" customFormat="1" ht="26.25" customHeight="1" x14ac:dyDescent="0.55000000000000004">
      <c r="A69" s="17">
        <v>25</v>
      </c>
      <c r="B69" s="22" t="s">
        <v>34</v>
      </c>
      <c r="C69" s="25" t="str">
        <f t="shared" si="0"/>
        <v>金</v>
      </c>
      <c r="D69" s="85"/>
      <c r="E69" s="86"/>
      <c r="F69" s="205"/>
      <c r="G69" s="178"/>
      <c r="H69" s="18" t="s">
        <v>31</v>
      </c>
      <c r="I69" s="178"/>
      <c r="J69" s="178"/>
      <c r="K69" s="22" t="s">
        <v>32</v>
      </c>
      <c r="L69" s="89" t="str">
        <f t="shared" si="1"/>
        <v/>
      </c>
      <c r="M69" s="90"/>
      <c r="N69" s="22" t="s">
        <v>33</v>
      </c>
      <c r="O69" s="85"/>
      <c r="P69" s="86"/>
      <c r="Q69" s="85"/>
      <c r="R69" s="86"/>
      <c r="S69" s="85"/>
      <c r="T69" s="86"/>
      <c r="U69" s="85"/>
      <c r="V69" s="86"/>
      <c r="W69" s="120"/>
      <c r="X69" s="121"/>
      <c r="Y69" s="121"/>
      <c r="Z69" s="121"/>
      <c r="AA69" s="121"/>
      <c r="AB69" s="121"/>
      <c r="AC69" s="122"/>
      <c r="AI69" s="12"/>
      <c r="AJ69" s="12"/>
      <c r="AK69" s="12"/>
      <c r="AL69" s="12"/>
      <c r="AM69" s="12"/>
      <c r="AN69" s="12"/>
      <c r="AO69" s="12"/>
      <c r="AP69" s="12"/>
      <c r="AQ69" s="12"/>
      <c r="AR69" s="12"/>
      <c r="AS69" s="12"/>
      <c r="AT69" s="12"/>
    </row>
    <row r="70" spans="1:46" s="32" customFormat="1" ht="26.25" customHeight="1" x14ac:dyDescent="0.55000000000000004">
      <c r="A70" s="17">
        <v>26</v>
      </c>
      <c r="B70" s="22" t="s">
        <v>34</v>
      </c>
      <c r="C70" s="25" t="str">
        <f t="shared" si="0"/>
        <v>土</v>
      </c>
      <c r="D70" s="85"/>
      <c r="E70" s="86"/>
      <c r="F70" s="205"/>
      <c r="G70" s="178"/>
      <c r="H70" s="18" t="s">
        <v>31</v>
      </c>
      <c r="I70" s="178"/>
      <c r="J70" s="178"/>
      <c r="K70" s="22" t="s">
        <v>32</v>
      </c>
      <c r="L70" s="89" t="str">
        <f t="shared" si="1"/>
        <v/>
      </c>
      <c r="M70" s="90"/>
      <c r="N70" s="22" t="s">
        <v>33</v>
      </c>
      <c r="O70" s="85"/>
      <c r="P70" s="86"/>
      <c r="Q70" s="85"/>
      <c r="R70" s="86"/>
      <c r="S70" s="85"/>
      <c r="T70" s="86"/>
      <c r="U70" s="85"/>
      <c r="V70" s="86"/>
      <c r="W70" s="120"/>
      <c r="X70" s="121"/>
      <c r="Y70" s="121"/>
      <c r="Z70" s="121"/>
      <c r="AA70" s="121"/>
      <c r="AB70" s="121"/>
      <c r="AC70" s="122"/>
      <c r="AI70" s="12"/>
      <c r="AJ70" s="12"/>
      <c r="AK70" s="12"/>
      <c r="AL70" s="12"/>
      <c r="AM70" s="12"/>
      <c r="AN70" s="12"/>
      <c r="AO70" s="12"/>
      <c r="AP70" s="12"/>
      <c r="AQ70" s="12"/>
      <c r="AR70" s="12"/>
      <c r="AS70" s="12"/>
      <c r="AT70" s="12"/>
    </row>
    <row r="71" spans="1:46" s="32" customFormat="1" ht="26.25" customHeight="1" x14ac:dyDescent="0.55000000000000004">
      <c r="A71" s="17">
        <v>27</v>
      </c>
      <c r="B71" s="22" t="s">
        <v>34</v>
      </c>
      <c r="C71" s="25" t="str">
        <f t="shared" si="0"/>
        <v>日</v>
      </c>
      <c r="D71" s="85"/>
      <c r="E71" s="86"/>
      <c r="F71" s="205"/>
      <c r="G71" s="178"/>
      <c r="H71" s="18" t="s">
        <v>31</v>
      </c>
      <c r="I71" s="178"/>
      <c r="J71" s="178"/>
      <c r="K71" s="22" t="s">
        <v>32</v>
      </c>
      <c r="L71" s="89" t="str">
        <f t="shared" si="1"/>
        <v/>
      </c>
      <c r="M71" s="90"/>
      <c r="N71" s="22" t="s">
        <v>33</v>
      </c>
      <c r="O71" s="85"/>
      <c r="P71" s="86"/>
      <c r="Q71" s="85"/>
      <c r="R71" s="86"/>
      <c r="S71" s="85"/>
      <c r="T71" s="86"/>
      <c r="U71" s="85"/>
      <c r="V71" s="86"/>
      <c r="W71" s="120"/>
      <c r="X71" s="121"/>
      <c r="Y71" s="121"/>
      <c r="Z71" s="121"/>
      <c r="AA71" s="121"/>
      <c r="AB71" s="121"/>
      <c r="AC71" s="122"/>
      <c r="AI71" s="12"/>
      <c r="AJ71" s="12"/>
      <c r="AK71" s="12"/>
      <c r="AL71" s="12"/>
      <c r="AM71" s="12"/>
      <c r="AN71" s="12"/>
      <c r="AO71" s="12"/>
      <c r="AP71" s="12"/>
      <c r="AQ71" s="12"/>
      <c r="AR71" s="12"/>
      <c r="AS71" s="12"/>
      <c r="AT71" s="12"/>
    </row>
    <row r="72" spans="1:46" s="32" customFormat="1" ht="26.25" customHeight="1" x14ac:dyDescent="0.55000000000000004">
      <c r="A72" s="17">
        <v>28</v>
      </c>
      <c r="B72" s="22" t="s">
        <v>34</v>
      </c>
      <c r="C72" s="25" t="str">
        <f t="shared" si="0"/>
        <v>月</v>
      </c>
      <c r="D72" s="85"/>
      <c r="E72" s="86"/>
      <c r="F72" s="205"/>
      <c r="G72" s="178"/>
      <c r="H72" s="18" t="s">
        <v>31</v>
      </c>
      <c r="I72" s="178"/>
      <c r="J72" s="178"/>
      <c r="K72" s="22" t="s">
        <v>32</v>
      </c>
      <c r="L72" s="89" t="str">
        <f t="shared" si="1"/>
        <v/>
      </c>
      <c r="M72" s="90"/>
      <c r="N72" s="22" t="s">
        <v>33</v>
      </c>
      <c r="O72" s="85"/>
      <c r="P72" s="86"/>
      <c r="Q72" s="85"/>
      <c r="R72" s="86"/>
      <c r="S72" s="85"/>
      <c r="T72" s="86"/>
      <c r="U72" s="85"/>
      <c r="V72" s="86"/>
      <c r="W72" s="120"/>
      <c r="X72" s="121"/>
      <c r="Y72" s="121"/>
      <c r="Z72" s="121"/>
      <c r="AA72" s="121"/>
      <c r="AB72" s="121"/>
      <c r="AC72" s="122"/>
      <c r="AI72" s="12"/>
      <c r="AJ72" s="12"/>
      <c r="AK72" s="12"/>
      <c r="AL72" s="12"/>
      <c r="AM72" s="12"/>
      <c r="AN72" s="12"/>
      <c r="AO72" s="12"/>
      <c r="AP72" s="12"/>
      <c r="AQ72" s="12"/>
      <c r="AR72" s="12"/>
      <c r="AS72" s="12"/>
      <c r="AT72" s="12"/>
    </row>
    <row r="73" spans="1:46" s="32" customFormat="1" ht="26.25" customHeight="1" x14ac:dyDescent="0.55000000000000004">
      <c r="A73" s="17">
        <v>29</v>
      </c>
      <c r="B73" s="22" t="s">
        <v>34</v>
      </c>
      <c r="C73" s="25" t="str">
        <f t="shared" si="0"/>
        <v>火</v>
      </c>
      <c r="D73" s="85"/>
      <c r="E73" s="86"/>
      <c r="F73" s="205"/>
      <c r="G73" s="178"/>
      <c r="H73" s="18" t="s">
        <v>31</v>
      </c>
      <c r="I73" s="178"/>
      <c r="J73" s="178"/>
      <c r="K73" s="22" t="s">
        <v>32</v>
      </c>
      <c r="L73" s="89" t="str">
        <f t="shared" si="1"/>
        <v/>
      </c>
      <c r="M73" s="90"/>
      <c r="N73" s="22" t="s">
        <v>33</v>
      </c>
      <c r="O73" s="85"/>
      <c r="P73" s="86"/>
      <c r="Q73" s="85"/>
      <c r="R73" s="86"/>
      <c r="S73" s="85"/>
      <c r="T73" s="86"/>
      <c r="U73" s="85"/>
      <c r="V73" s="86"/>
      <c r="W73" s="120"/>
      <c r="X73" s="121"/>
      <c r="Y73" s="121"/>
      <c r="Z73" s="121"/>
      <c r="AA73" s="121"/>
      <c r="AB73" s="121"/>
      <c r="AC73" s="122"/>
      <c r="AI73" s="12"/>
      <c r="AJ73" s="12"/>
      <c r="AK73" s="12"/>
      <c r="AL73" s="12"/>
      <c r="AM73" s="12"/>
      <c r="AN73" s="12"/>
      <c r="AO73" s="12"/>
      <c r="AP73" s="12"/>
      <c r="AQ73" s="12"/>
      <c r="AR73" s="12"/>
      <c r="AS73" s="12"/>
      <c r="AT73" s="12"/>
    </row>
    <row r="74" spans="1:46" s="32" customFormat="1" ht="26.25" customHeight="1" x14ac:dyDescent="0.55000000000000004">
      <c r="A74" s="17">
        <v>30</v>
      </c>
      <c r="B74" s="22" t="s">
        <v>34</v>
      </c>
      <c r="C74" s="25" t="str">
        <f t="shared" si="0"/>
        <v>水</v>
      </c>
      <c r="D74" s="85"/>
      <c r="E74" s="86"/>
      <c r="F74" s="205"/>
      <c r="G74" s="178"/>
      <c r="H74" s="18" t="s">
        <v>31</v>
      </c>
      <c r="I74" s="178"/>
      <c r="J74" s="178"/>
      <c r="K74" s="22" t="s">
        <v>32</v>
      </c>
      <c r="L74" s="89" t="str">
        <f t="shared" si="1"/>
        <v/>
      </c>
      <c r="M74" s="90"/>
      <c r="N74" s="22" t="s">
        <v>33</v>
      </c>
      <c r="O74" s="85"/>
      <c r="P74" s="86"/>
      <c r="Q74" s="85"/>
      <c r="R74" s="86"/>
      <c r="S74" s="85"/>
      <c r="T74" s="86"/>
      <c r="U74" s="85"/>
      <c r="V74" s="86"/>
      <c r="W74" s="120"/>
      <c r="X74" s="121"/>
      <c r="Y74" s="121"/>
      <c r="Z74" s="121"/>
      <c r="AA74" s="121"/>
      <c r="AB74" s="121"/>
      <c r="AC74" s="122"/>
      <c r="AI74" s="12"/>
      <c r="AJ74" s="12"/>
      <c r="AK74" s="12"/>
      <c r="AL74" s="12"/>
      <c r="AM74" s="12"/>
      <c r="AN74" s="12"/>
      <c r="AO74" s="12"/>
      <c r="AP74" s="12"/>
      <c r="AQ74" s="12"/>
      <c r="AR74" s="12"/>
      <c r="AS74" s="12"/>
      <c r="AT74" s="12"/>
    </row>
    <row r="75" spans="1:46" s="32" customFormat="1" ht="26.25" customHeight="1" x14ac:dyDescent="0.55000000000000004">
      <c r="A75" s="19">
        <v>31</v>
      </c>
      <c r="B75" s="23" t="s">
        <v>4</v>
      </c>
      <c r="C75" s="26" t="str">
        <f t="shared" si="0"/>
        <v>木</v>
      </c>
      <c r="D75" s="218"/>
      <c r="E75" s="219"/>
      <c r="F75" s="226"/>
      <c r="G75" s="227"/>
      <c r="H75" s="20" t="s">
        <v>31</v>
      </c>
      <c r="I75" s="227"/>
      <c r="J75" s="227"/>
      <c r="K75" s="23" t="s">
        <v>32</v>
      </c>
      <c r="L75" s="89" t="str">
        <f t="shared" ref="L75" si="2">IF(OR(F75="",I75=""),"",MIN(MAX(ROUNDDOWN((I75-F75)*24*2,0)/2,0),$E$42))</f>
        <v/>
      </c>
      <c r="M75" s="90"/>
      <c r="N75" s="23" t="s">
        <v>33</v>
      </c>
      <c r="O75" s="218"/>
      <c r="P75" s="219"/>
      <c r="Q75" s="218"/>
      <c r="R75" s="219"/>
      <c r="S75" s="218"/>
      <c r="T75" s="219"/>
      <c r="U75" s="218"/>
      <c r="V75" s="219"/>
      <c r="W75" s="208"/>
      <c r="X75" s="209"/>
      <c r="Y75" s="209"/>
      <c r="Z75" s="209"/>
      <c r="AA75" s="209"/>
      <c r="AB75" s="209"/>
      <c r="AC75" s="210"/>
      <c r="AI75" s="12"/>
      <c r="AJ75" s="12"/>
      <c r="AK75" s="12"/>
      <c r="AL75" s="12"/>
      <c r="AM75" s="12"/>
      <c r="AN75" s="12"/>
      <c r="AO75" s="12"/>
      <c r="AP75" s="12"/>
      <c r="AQ75" s="12"/>
      <c r="AR75" s="12"/>
      <c r="AS75" s="12"/>
      <c r="AT75" s="12"/>
    </row>
    <row r="76" spans="1:46" s="32" customFormat="1" ht="26.25" customHeight="1" x14ac:dyDescent="0.55000000000000004">
      <c r="A76" s="126" t="s">
        <v>35</v>
      </c>
      <c r="B76" s="127"/>
      <c r="C76" s="127"/>
      <c r="D76" s="27">
        <f>COUNTIF(L45:M75,"&gt;0")</f>
        <v>0</v>
      </c>
      <c r="E76" s="224" t="s">
        <v>36</v>
      </c>
      <c r="F76" s="224"/>
      <c r="G76" s="224"/>
      <c r="H76" s="224"/>
      <c r="I76" s="27">
        <f>COUNTIF(D45:E75,"○")</f>
        <v>0</v>
      </c>
      <c r="J76" s="28" t="s">
        <v>16</v>
      </c>
      <c r="K76" s="126" t="s">
        <v>101</v>
      </c>
      <c r="L76" s="127"/>
      <c r="M76" s="127"/>
      <c r="N76" s="27" t="s">
        <v>99</v>
      </c>
      <c r="O76" s="27">
        <f>COUNTIF(Q45:R75,"○")</f>
        <v>0</v>
      </c>
      <c r="P76" s="27" t="s">
        <v>38</v>
      </c>
      <c r="Q76" s="225" t="s">
        <v>100</v>
      </c>
      <c r="R76" s="225"/>
      <c r="S76" s="27">
        <f>COUNTIF(S45:T75,"○")</f>
        <v>0</v>
      </c>
      <c r="T76" s="27" t="s">
        <v>38</v>
      </c>
      <c r="U76" s="27"/>
      <c r="V76" s="27"/>
      <c r="W76" s="28"/>
      <c r="X76" s="212" t="s">
        <v>37</v>
      </c>
      <c r="Y76" s="213"/>
      <c r="Z76" s="213"/>
      <c r="AA76" s="44"/>
      <c r="AB76" s="44"/>
      <c r="AC76" s="216" t="str">
        <f>IF(W43="３．要支援家庭のこども加算","●","×")</f>
        <v>×</v>
      </c>
      <c r="AD76" s="30"/>
      <c r="AI76" s="12"/>
      <c r="AJ76" s="12"/>
      <c r="AK76" s="12"/>
      <c r="AL76" s="12"/>
      <c r="AM76" s="12"/>
      <c r="AN76" s="12"/>
      <c r="AO76" s="12"/>
      <c r="AP76" s="12"/>
      <c r="AQ76" s="12"/>
      <c r="AR76" s="12"/>
      <c r="AS76" s="12"/>
      <c r="AT76" s="12"/>
    </row>
    <row r="77" spans="1:46" s="32" customFormat="1" ht="26.25" customHeight="1" x14ac:dyDescent="0.55000000000000004">
      <c r="A77" s="126" t="s">
        <v>91</v>
      </c>
      <c r="B77" s="127"/>
      <c r="C77" s="27">
        <f>COUNTIF(O45:P75,"○")</f>
        <v>0</v>
      </c>
      <c r="D77" s="105" t="s">
        <v>38</v>
      </c>
      <c r="E77" s="105"/>
      <c r="F77" s="103" t="s">
        <v>107</v>
      </c>
      <c r="G77" s="104"/>
      <c r="H77" s="104"/>
      <c r="I77" s="27">
        <f>COUNTIF(U45:V75,"○")</f>
        <v>0</v>
      </c>
      <c r="J77" s="28" t="s">
        <v>38</v>
      </c>
      <c r="K77" s="211" t="s">
        <v>60</v>
      </c>
      <c r="L77" s="113"/>
      <c r="M77" s="113"/>
      <c r="N77" s="42">
        <f>IF(SUM(L45:M75)&gt;E42, E42, SUM(L45:M75))</f>
        <v>0</v>
      </c>
      <c r="O77" s="111" t="s">
        <v>58</v>
      </c>
      <c r="P77" s="111"/>
      <c r="Q77" s="111"/>
      <c r="R77" s="111"/>
      <c r="S77" s="42">
        <f>SUMIFS(L45:M75,D45:E75,"○")</f>
        <v>0</v>
      </c>
      <c r="T77" s="42" t="s">
        <v>59</v>
      </c>
      <c r="U77" s="115"/>
      <c r="V77" s="115"/>
      <c r="W77" s="45"/>
      <c r="X77" s="214"/>
      <c r="Y77" s="215"/>
      <c r="Z77" s="215"/>
      <c r="AA77" s="49"/>
      <c r="AB77" s="49"/>
      <c r="AC77" s="217"/>
      <c r="AI77" s="12"/>
      <c r="AJ77" s="12"/>
      <c r="AK77" s="12"/>
      <c r="AL77" s="12"/>
      <c r="AM77" s="12"/>
      <c r="AN77" s="12"/>
      <c r="AO77" s="12"/>
      <c r="AP77" s="12"/>
      <c r="AQ77" s="12"/>
      <c r="AR77" s="12"/>
      <c r="AS77" s="12"/>
      <c r="AT77" s="12"/>
    </row>
    <row r="78" spans="1:46" s="32" customFormat="1" ht="26.25" customHeight="1" x14ac:dyDescent="0.55000000000000004">
      <c r="A78" s="29"/>
      <c r="B78" s="29"/>
      <c r="C78" s="29"/>
      <c r="F78" s="29"/>
      <c r="G78" s="29"/>
      <c r="H78" s="29"/>
      <c r="K78" s="51"/>
      <c r="L78" s="51"/>
      <c r="M78" s="51"/>
      <c r="O78" s="52"/>
      <c r="P78" s="52"/>
      <c r="Q78" s="52"/>
      <c r="R78" s="52"/>
      <c r="U78" s="53"/>
      <c r="V78" s="53"/>
      <c r="X78" s="29"/>
      <c r="Y78" s="29"/>
      <c r="Z78" s="29"/>
      <c r="AA78" s="29"/>
      <c r="AB78" s="29"/>
      <c r="AC78" s="29"/>
      <c r="AI78" s="12"/>
      <c r="AJ78" s="12"/>
      <c r="AK78" s="12"/>
      <c r="AL78" s="12"/>
      <c r="AM78" s="12"/>
      <c r="AN78" s="12"/>
      <c r="AO78" s="12"/>
      <c r="AP78" s="12"/>
      <c r="AQ78" s="12"/>
      <c r="AR78" s="12"/>
      <c r="AS78" s="12"/>
      <c r="AT78" s="12"/>
    </row>
    <row r="79" spans="1:46" s="32" customFormat="1" ht="26.25" customHeight="1" x14ac:dyDescent="0.55000000000000004">
      <c r="A79" s="100" t="str">
        <f>"（別紙）中野区乳児等通園支援事業　利用状況報告書（"&amp;$N$2&amp;"年"&amp;$P$2&amp;"月分）"</f>
        <v>（別紙）中野区乳児等通園支援事業　利用状況報告書（2026年12月分）</v>
      </c>
      <c r="B79" s="100"/>
      <c r="C79" s="100"/>
      <c r="D79" s="100"/>
      <c r="E79" s="100"/>
      <c r="F79" s="100"/>
      <c r="G79" s="100"/>
      <c r="H79" s="100"/>
      <c r="I79" s="100"/>
      <c r="J79" s="100"/>
      <c r="K79" s="100"/>
      <c r="L79" s="100"/>
      <c r="M79" s="100"/>
      <c r="N79" s="100"/>
      <c r="O79" s="100"/>
      <c r="P79" s="100"/>
      <c r="Q79" s="100"/>
      <c r="R79" s="100"/>
      <c r="S79" s="100"/>
      <c r="T79" s="100"/>
      <c r="U79" s="100"/>
      <c r="V79" s="100"/>
      <c r="W79" s="100"/>
      <c r="X79" s="100"/>
      <c r="Y79" s="100"/>
      <c r="Z79" s="100"/>
      <c r="AA79" s="100"/>
      <c r="AB79" s="100"/>
      <c r="AC79" s="100"/>
      <c r="AI79" s="12"/>
      <c r="AJ79" s="12"/>
      <c r="AK79" s="12"/>
      <c r="AL79" s="12"/>
      <c r="AM79" s="12"/>
      <c r="AN79" s="12"/>
      <c r="AO79" s="12"/>
      <c r="AP79" s="12"/>
      <c r="AQ79" s="12"/>
      <c r="AR79" s="12"/>
      <c r="AS79" s="12"/>
      <c r="AT79" s="12"/>
    </row>
    <row r="80" spans="1:46" s="32" customFormat="1" ht="26.25" customHeight="1" x14ac:dyDescent="0.55000000000000004">
      <c r="A80" s="101" t="s">
        <v>23</v>
      </c>
      <c r="B80" s="101"/>
      <c r="C80" s="101"/>
      <c r="D80" s="110"/>
      <c r="E80" s="110"/>
      <c r="F80" s="110"/>
      <c r="G80" s="110"/>
      <c r="H80" s="110"/>
      <c r="I80" s="110"/>
      <c r="J80" s="114" t="s">
        <v>43</v>
      </c>
      <c r="K80" s="114"/>
      <c r="L80" s="114"/>
      <c r="M80" s="12"/>
      <c r="N80" s="12"/>
      <c r="O80" s="29" t="s">
        <v>0</v>
      </c>
      <c r="P80" s="13"/>
      <c r="Q80" s="29" t="s">
        <v>3</v>
      </c>
      <c r="R80" s="12"/>
      <c r="S80" s="29" t="s">
        <v>4</v>
      </c>
      <c r="T80" s="29" t="s">
        <v>19</v>
      </c>
      <c r="U80" s="32" t="s">
        <v>40</v>
      </c>
      <c r="W80" s="110"/>
      <c r="X80" s="110"/>
      <c r="Y80" s="110"/>
      <c r="Z80" s="110"/>
      <c r="AA80" s="110"/>
      <c r="AB80" s="110"/>
      <c r="AC80" s="32" t="s">
        <v>19</v>
      </c>
      <c r="AI80" s="12"/>
      <c r="AJ80" s="12"/>
      <c r="AK80" s="12"/>
      <c r="AL80" s="12"/>
      <c r="AM80" s="12"/>
      <c r="AN80" s="12"/>
      <c r="AO80" s="12"/>
      <c r="AP80" s="12"/>
      <c r="AQ80" s="12"/>
      <c r="AR80" s="12"/>
      <c r="AS80" s="12"/>
      <c r="AT80" s="12"/>
    </row>
    <row r="81" spans="1:46" s="32" customFormat="1" ht="26.25" customHeight="1" x14ac:dyDescent="0.55000000000000004">
      <c r="A81" s="101" t="s">
        <v>24</v>
      </c>
      <c r="B81" s="101"/>
      <c r="C81" s="101"/>
      <c r="D81" s="32" t="s">
        <v>87</v>
      </c>
      <c r="E81" s="32" cm="1">
        <f t="array" ref="E81">_xlfn.IFS(W80="０歳児クラス相当",$L$12,W80="１歳児クラス相当",$L$13,W80="２歳児クラス相当（３歳未満）",$L$14,W80="２歳児クラス相当（３歳誕生月）",$L$14,W80="",0)</f>
        <v>0</v>
      </c>
      <c r="F81" s="114" t="s">
        <v>11</v>
      </c>
      <c r="G81" s="114"/>
      <c r="H81" s="29"/>
      <c r="J81" s="114"/>
      <c r="K81" s="114"/>
      <c r="M81" s="114"/>
      <c r="N81" s="114"/>
      <c r="P81" s="157" t="s">
        <v>62</v>
      </c>
      <c r="Q81" s="157"/>
      <c r="R81" s="157"/>
      <c r="S81" s="110"/>
      <c r="T81" s="110"/>
      <c r="U81" s="110"/>
      <c r="V81" s="157" t="s">
        <v>65</v>
      </c>
      <c r="W81" s="157"/>
      <c r="X81" s="110"/>
      <c r="Y81" s="110"/>
      <c r="Z81" s="110"/>
      <c r="AA81" s="110"/>
      <c r="AB81" s="110"/>
      <c r="AC81" s="32" t="s">
        <v>19</v>
      </c>
      <c r="AI81" s="12"/>
      <c r="AJ81" s="12"/>
      <c r="AK81" s="12"/>
      <c r="AL81" s="12"/>
      <c r="AM81" s="12"/>
      <c r="AN81" s="12"/>
      <c r="AO81" s="12"/>
      <c r="AP81" s="12"/>
      <c r="AQ81" s="12"/>
      <c r="AR81" s="12"/>
      <c r="AS81" s="12"/>
      <c r="AT81" s="12"/>
    </row>
    <row r="82" spans="1:46" s="32" customFormat="1" ht="26.25" customHeight="1" x14ac:dyDescent="0.55000000000000004">
      <c r="B82" s="114" t="s">
        <v>66</v>
      </c>
      <c r="C82" s="114"/>
      <c r="D82" s="114"/>
      <c r="E82" s="114" t="s">
        <v>94</v>
      </c>
      <c r="F82" s="114"/>
      <c r="G82" s="114"/>
      <c r="H82" s="114"/>
      <c r="I82" s="29" t="s">
        <v>19</v>
      </c>
      <c r="J82" s="113" t="s">
        <v>93</v>
      </c>
      <c r="K82" s="113"/>
      <c r="L82" s="113"/>
      <c r="M82" s="113"/>
      <c r="N82" s="113"/>
      <c r="O82" s="110"/>
      <c r="P82" s="110"/>
      <c r="Q82" s="110"/>
      <c r="R82" s="110"/>
      <c r="S82" s="110"/>
      <c r="U82" s="111" t="s">
        <v>86</v>
      </c>
      <c r="V82" s="111"/>
      <c r="W82" s="228"/>
      <c r="X82" s="228"/>
      <c r="Y82" s="228"/>
      <c r="Z82" s="228"/>
      <c r="AA82" s="228"/>
      <c r="AB82" s="228"/>
      <c r="AC82" s="12"/>
      <c r="AI82" s="12"/>
      <c r="AJ82" s="12"/>
      <c r="AK82" s="12"/>
      <c r="AL82" s="12"/>
      <c r="AM82" s="12"/>
      <c r="AN82" s="12"/>
      <c r="AO82" s="12"/>
      <c r="AP82" s="12"/>
      <c r="AQ82" s="12"/>
      <c r="AR82" s="12"/>
      <c r="AS82" s="12"/>
      <c r="AT82" s="12"/>
    </row>
    <row r="83" spans="1:46" s="32" customFormat="1" ht="26.25" customHeight="1" x14ac:dyDescent="0.55000000000000004">
      <c r="A83" s="123" t="s">
        <v>25</v>
      </c>
      <c r="B83" s="123"/>
      <c r="C83" s="14" t="s">
        <v>26</v>
      </c>
      <c r="D83" s="123" t="s">
        <v>90</v>
      </c>
      <c r="E83" s="123"/>
      <c r="F83" s="123" t="s">
        <v>27</v>
      </c>
      <c r="G83" s="123"/>
      <c r="H83" s="123"/>
      <c r="I83" s="123"/>
      <c r="J83" s="123"/>
      <c r="K83" s="123"/>
      <c r="L83" s="177" t="s">
        <v>28</v>
      </c>
      <c r="M83" s="177"/>
      <c r="N83" s="177"/>
      <c r="O83" s="123" t="s">
        <v>29</v>
      </c>
      <c r="P83" s="123"/>
      <c r="Q83" s="116" t="s">
        <v>98</v>
      </c>
      <c r="R83" s="116"/>
      <c r="S83" s="116" t="s">
        <v>45</v>
      </c>
      <c r="T83" s="116"/>
      <c r="U83" s="124" t="s">
        <v>55</v>
      </c>
      <c r="V83" s="125"/>
      <c r="W83" s="126" t="s">
        <v>30</v>
      </c>
      <c r="X83" s="127"/>
      <c r="Y83" s="127"/>
      <c r="Z83" s="127"/>
      <c r="AA83" s="127"/>
      <c r="AB83" s="127"/>
      <c r="AC83" s="128"/>
      <c r="AI83" s="12"/>
      <c r="AJ83" s="12"/>
      <c r="AK83" s="12"/>
      <c r="AL83" s="12"/>
      <c r="AM83" s="12"/>
      <c r="AN83" s="12"/>
      <c r="AO83" s="12"/>
      <c r="AP83" s="12"/>
      <c r="AQ83" s="12"/>
      <c r="AR83" s="12"/>
      <c r="AS83" s="12"/>
      <c r="AT83" s="12"/>
    </row>
    <row r="84" spans="1:46" s="32" customFormat="1" ht="26.25" customHeight="1" x14ac:dyDescent="0.55000000000000004">
      <c r="A84" s="15">
        <v>1</v>
      </c>
      <c r="B84" s="21" t="s">
        <v>4</v>
      </c>
      <c r="C84" s="24" t="str">
        <f>TEXT(DATE($N$2,$P$2,A84),"aaa")</f>
        <v>火</v>
      </c>
      <c r="D84" s="106"/>
      <c r="E84" s="107"/>
      <c r="F84" s="108"/>
      <c r="G84" s="109"/>
      <c r="H84" s="16" t="s">
        <v>31</v>
      </c>
      <c r="I84" s="109"/>
      <c r="J84" s="109"/>
      <c r="K84" s="21" t="s">
        <v>32</v>
      </c>
      <c r="L84" s="89" t="str">
        <f>IF(OR(F84="",I84=""),"",MIN(MAX(ROUNDDOWN((I84-F84)*24*2,0)/2,0),$E$81))</f>
        <v/>
      </c>
      <c r="M84" s="90"/>
      <c r="N84" s="43" t="s">
        <v>33</v>
      </c>
      <c r="O84" s="106"/>
      <c r="P84" s="107"/>
      <c r="Q84" s="106"/>
      <c r="R84" s="107"/>
      <c r="S84" s="106"/>
      <c r="T84" s="107"/>
      <c r="U84" s="106"/>
      <c r="V84" s="107"/>
      <c r="W84" s="231"/>
      <c r="X84" s="232"/>
      <c r="Y84" s="232"/>
      <c r="Z84" s="232"/>
      <c r="AA84" s="232"/>
      <c r="AB84" s="232"/>
      <c r="AC84" s="233"/>
      <c r="AI84" s="12"/>
      <c r="AJ84" s="12"/>
      <c r="AK84" s="12"/>
      <c r="AL84" s="12"/>
      <c r="AM84" s="12"/>
      <c r="AN84" s="12"/>
      <c r="AO84" s="12"/>
      <c r="AP84" s="12"/>
      <c r="AQ84" s="12"/>
      <c r="AR84" s="12"/>
      <c r="AS84" s="12"/>
      <c r="AT84" s="12"/>
    </row>
    <row r="85" spans="1:46" s="32" customFormat="1" ht="26.25" customHeight="1" x14ac:dyDescent="0.55000000000000004">
      <c r="A85" s="17">
        <v>2</v>
      </c>
      <c r="B85" s="22" t="s">
        <v>4</v>
      </c>
      <c r="C85" s="25" t="str">
        <f>TEXT(DATE($N$2,$P$2,A85),"aaa")</f>
        <v>水</v>
      </c>
      <c r="D85" s="85"/>
      <c r="E85" s="86"/>
      <c r="F85" s="205"/>
      <c r="G85" s="178"/>
      <c r="H85" s="18" t="s">
        <v>31</v>
      </c>
      <c r="I85" s="178"/>
      <c r="J85" s="178"/>
      <c r="K85" s="22" t="s">
        <v>32</v>
      </c>
      <c r="L85" s="89" t="str">
        <f>IF(OR(F85="",I85=""),"",MIN(MAX(ROUNDDOWN((I85-F85)*24*2,0)/2,0),$E$81))</f>
        <v/>
      </c>
      <c r="M85" s="90"/>
      <c r="N85" s="22" t="s">
        <v>33</v>
      </c>
      <c r="O85" s="85"/>
      <c r="P85" s="86"/>
      <c r="Q85" s="85"/>
      <c r="R85" s="86"/>
      <c r="S85" s="85"/>
      <c r="T85" s="86"/>
      <c r="U85" s="85"/>
      <c r="V85" s="86"/>
      <c r="W85" s="120"/>
      <c r="X85" s="121"/>
      <c r="Y85" s="121"/>
      <c r="Z85" s="121"/>
      <c r="AA85" s="121"/>
      <c r="AB85" s="121"/>
      <c r="AC85" s="122"/>
      <c r="AI85" s="12"/>
      <c r="AJ85" s="12"/>
      <c r="AK85" s="12"/>
      <c r="AL85" s="12"/>
      <c r="AM85" s="12"/>
      <c r="AN85" s="12"/>
      <c r="AO85" s="12"/>
      <c r="AP85" s="12"/>
      <c r="AQ85" s="12"/>
      <c r="AR85" s="12"/>
      <c r="AS85" s="12"/>
      <c r="AT85" s="12"/>
    </row>
    <row r="86" spans="1:46" s="32" customFormat="1" ht="26.25" customHeight="1" x14ac:dyDescent="0.55000000000000004">
      <c r="A86" s="17">
        <v>3</v>
      </c>
      <c r="B86" s="22" t="s">
        <v>34</v>
      </c>
      <c r="C86" s="25" t="str">
        <f t="shared" ref="C86:C114" si="3">TEXT(DATE($N$2,$P$2,A86),"aaa")</f>
        <v>木</v>
      </c>
      <c r="D86" s="85"/>
      <c r="E86" s="86"/>
      <c r="F86" s="205"/>
      <c r="G86" s="178"/>
      <c r="H86" s="18" t="s">
        <v>31</v>
      </c>
      <c r="I86" s="178"/>
      <c r="J86" s="178"/>
      <c r="K86" s="22" t="s">
        <v>32</v>
      </c>
      <c r="L86" s="89" t="str">
        <f t="shared" ref="L86:L113" si="4">IF(OR(F86="",I86=""),"",MIN(MAX(ROUNDDOWN((I86-F86)*24*2,0)/2,0),$E$81))</f>
        <v/>
      </c>
      <c r="M86" s="90"/>
      <c r="N86" s="22" t="s">
        <v>33</v>
      </c>
      <c r="O86" s="85"/>
      <c r="P86" s="86"/>
      <c r="Q86" s="85"/>
      <c r="R86" s="86"/>
      <c r="S86" s="85"/>
      <c r="T86" s="86"/>
      <c r="U86" s="85"/>
      <c r="V86" s="86"/>
      <c r="W86" s="234"/>
      <c r="X86" s="235"/>
      <c r="Y86" s="235"/>
      <c r="Z86" s="235"/>
      <c r="AA86" s="235"/>
      <c r="AB86" s="235"/>
      <c r="AC86" s="236"/>
      <c r="AI86" s="12"/>
      <c r="AJ86" s="12"/>
      <c r="AK86" s="12"/>
      <c r="AL86" s="12"/>
      <c r="AM86" s="12"/>
      <c r="AN86" s="12"/>
      <c r="AO86" s="12"/>
      <c r="AP86" s="12"/>
      <c r="AQ86" s="12"/>
      <c r="AR86" s="12"/>
      <c r="AS86" s="12"/>
      <c r="AT86" s="12"/>
    </row>
    <row r="87" spans="1:46" s="32" customFormat="1" ht="26.25" customHeight="1" x14ac:dyDescent="0.55000000000000004">
      <c r="A87" s="17">
        <v>4</v>
      </c>
      <c r="B87" s="22" t="s">
        <v>34</v>
      </c>
      <c r="C87" s="25" t="str">
        <f t="shared" si="3"/>
        <v>金</v>
      </c>
      <c r="D87" s="85"/>
      <c r="E87" s="86"/>
      <c r="F87" s="205"/>
      <c r="G87" s="178"/>
      <c r="H87" s="18" t="s">
        <v>31</v>
      </c>
      <c r="I87" s="178"/>
      <c r="J87" s="178"/>
      <c r="K87" s="22" t="s">
        <v>32</v>
      </c>
      <c r="L87" s="89" t="str">
        <f t="shared" si="4"/>
        <v/>
      </c>
      <c r="M87" s="90"/>
      <c r="N87" s="22" t="s">
        <v>33</v>
      </c>
      <c r="O87" s="85"/>
      <c r="P87" s="86"/>
      <c r="Q87" s="85"/>
      <c r="R87" s="86"/>
      <c r="S87" s="85"/>
      <c r="T87" s="86"/>
      <c r="U87" s="85"/>
      <c r="V87" s="86"/>
      <c r="W87" s="120"/>
      <c r="X87" s="121"/>
      <c r="Y87" s="121"/>
      <c r="Z87" s="121"/>
      <c r="AA87" s="121"/>
      <c r="AB87" s="121"/>
      <c r="AC87" s="122"/>
      <c r="AI87" s="12"/>
      <c r="AJ87" s="12"/>
      <c r="AK87" s="12"/>
      <c r="AL87" s="12"/>
      <c r="AM87" s="12"/>
      <c r="AN87" s="12"/>
      <c r="AO87" s="12"/>
      <c r="AP87" s="12"/>
      <c r="AQ87" s="12"/>
      <c r="AR87" s="12"/>
      <c r="AS87" s="12"/>
      <c r="AT87" s="12"/>
    </row>
    <row r="88" spans="1:46" s="32" customFormat="1" ht="26.25" customHeight="1" x14ac:dyDescent="0.55000000000000004">
      <c r="A88" s="17">
        <v>5</v>
      </c>
      <c r="B88" s="22" t="s">
        <v>34</v>
      </c>
      <c r="C88" s="25" t="str">
        <f t="shared" si="3"/>
        <v>土</v>
      </c>
      <c r="D88" s="85"/>
      <c r="E88" s="86"/>
      <c r="F88" s="205"/>
      <c r="G88" s="178"/>
      <c r="H88" s="18" t="s">
        <v>31</v>
      </c>
      <c r="I88" s="178"/>
      <c r="J88" s="178"/>
      <c r="K88" s="22" t="s">
        <v>32</v>
      </c>
      <c r="L88" s="89" t="str">
        <f t="shared" si="4"/>
        <v/>
      </c>
      <c r="M88" s="90"/>
      <c r="N88" s="22" t="s">
        <v>33</v>
      </c>
      <c r="O88" s="85"/>
      <c r="P88" s="86"/>
      <c r="Q88" s="85"/>
      <c r="R88" s="86"/>
      <c r="S88" s="85"/>
      <c r="T88" s="86"/>
      <c r="U88" s="85"/>
      <c r="V88" s="86"/>
      <c r="W88" s="120"/>
      <c r="X88" s="121"/>
      <c r="Y88" s="121"/>
      <c r="Z88" s="121"/>
      <c r="AA88" s="121"/>
      <c r="AB88" s="121"/>
      <c r="AC88" s="122"/>
      <c r="AI88" s="12"/>
      <c r="AJ88" s="12"/>
      <c r="AK88" s="12"/>
      <c r="AL88" s="12"/>
      <c r="AM88" s="12"/>
      <c r="AN88" s="12"/>
      <c r="AO88" s="12"/>
      <c r="AP88" s="12"/>
      <c r="AQ88" s="12"/>
      <c r="AR88" s="12"/>
      <c r="AS88" s="12"/>
      <c r="AT88" s="12"/>
    </row>
    <row r="89" spans="1:46" s="32" customFormat="1" ht="26.25" customHeight="1" x14ac:dyDescent="0.55000000000000004">
      <c r="A89" s="17">
        <v>6</v>
      </c>
      <c r="B89" s="22" t="s">
        <v>34</v>
      </c>
      <c r="C89" s="25" t="str">
        <f t="shared" si="3"/>
        <v>日</v>
      </c>
      <c r="D89" s="85"/>
      <c r="E89" s="86"/>
      <c r="F89" s="205"/>
      <c r="G89" s="178"/>
      <c r="H89" s="18" t="s">
        <v>31</v>
      </c>
      <c r="I89" s="178"/>
      <c r="J89" s="178"/>
      <c r="K89" s="22" t="s">
        <v>32</v>
      </c>
      <c r="L89" s="89" t="str">
        <f t="shared" si="4"/>
        <v/>
      </c>
      <c r="M89" s="90"/>
      <c r="N89" s="22" t="s">
        <v>33</v>
      </c>
      <c r="O89" s="85"/>
      <c r="P89" s="86"/>
      <c r="Q89" s="85"/>
      <c r="R89" s="86"/>
      <c r="S89" s="85"/>
      <c r="T89" s="86"/>
      <c r="U89" s="85"/>
      <c r="V89" s="86"/>
      <c r="W89" s="120"/>
      <c r="X89" s="121"/>
      <c r="Y89" s="121"/>
      <c r="Z89" s="121"/>
      <c r="AA89" s="121"/>
      <c r="AB89" s="121"/>
      <c r="AC89" s="122"/>
      <c r="AI89" s="12"/>
      <c r="AJ89" s="12"/>
      <c r="AK89" s="12"/>
      <c r="AL89" s="12"/>
      <c r="AM89" s="12"/>
      <c r="AN89" s="12"/>
      <c r="AO89" s="12"/>
      <c r="AP89" s="12"/>
      <c r="AQ89" s="12"/>
      <c r="AR89" s="12"/>
      <c r="AS89" s="12"/>
      <c r="AT89" s="12"/>
    </row>
    <row r="90" spans="1:46" s="32" customFormat="1" ht="26.25" customHeight="1" x14ac:dyDescent="0.55000000000000004">
      <c r="A90" s="17">
        <v>7</v>
      </c>
      <c r="B90" s="22" t="s">
        <v>34</v>
      </c>
      <c r="C90" s="25" t="str">
        <f t="shared" si="3"/>
        <v>月</v>
      </c>
      <c r="D90" s="85"/>
      <c r="E90" s="86"/>
      <c r="F90" s="205"/>
      <c r="G90" s="178"/>
      <c r="H90" s="18" t="s">
        <v>31</v>
      </c>
      <c r="I90" s="178"/>
      <c r="J90" s="178"/>
      <c r="K90" s="22" t="s">
        <v>32</v>
      </c>
      <c r="L90" s="89" t="str">
        <f t="shared" si="4"/>
        <v/>
      </c>
      <c r="M90" s="90"/>
      <c r="N90" s="22" t="s">
        <v>33</v>
      </c>
      <c r="O90" s="85"/>
      <c r="P90" s="86"/>
      <c r="Q90" s="85"/>
      <c r="R90" s="86"/>
      <c r="S90" s="85"/>
      <c r="T90" s="86"/>
      <c r="U90" s="85"/>
      <c r="V90" s="86"/>
      <c r="W90" s="120"/>
      <c r="X90" s="121"/>
      <c r="Y90" s="121"/>
      <c r="Z90" s="121"/>
      <c r="AA90" s="121"/>
      <c r="AB90" s="121"/>
      <c r="AC90" s="122"/>
      <c r="AI90" s="12"/>
      <c r="AJ90" s="12"/>
      <c r="AK90" s="12"/>
      <c r="AL90" s="12"/>
      <c r="AM90" s="12"/>
      <c r="AN90" s="12"/>
      <c r="AO90" s="12"/>
      <c r="AP90" s="12"/>
      <c r="AQ90" s="12"/>
      <c r="AR90" s="12"/>
      <c r="AS90" s="12"/>
      <c r="AT90" s="12"/>
    </row>
    <row r="91" spans="1:46" s="32" customFormat="1" ht="26.25" customHeight="1" x14ac:dyDescent="0.55000000000000004">
      <c r="A91" s="17">
        <v>8</v>
      </c>
      <c r="B91" s="22" t="s">
        <v>34</v>
      </c>
      <c r="C91" s="25" t="str">
        <f t="shared" si="3"/>
        <v>火</v>
      </c>
      <c r="D91" s="85"/>
      <c r="E91" s="86"/>
      <c r="F91" s="205"/>
      <c r="G91" s="178"/>
      <c r="H91" s="18" t="s">
        <v>31</v>
      </c>
      <c r="I91" s="178"/>
      <c r="J91" s="178"/>
      <c r="K91" s="22" t="s">
        <v>32</v>
      </c>
      <c r="L91" s="89" t="str">
        <f t="shared" si="4"/>
        <v/>
      </c>
      <c r="M91" s="90"/>
      <c r="N91" s="22" t="s">
        <v>33</v>
      </c>
      <c r="O91" s="85"/>
      <c r="P91" s="86"/>
      <c r="Q91" s="85"/>
      <c r="R91" s="86"/>
      <c r="S91" s="85"/>
      <c r="T91" s="86"/>
      <c r="U91" s="85"/>
      <c r="V91" s="86"/>
      <c r="W91" s="120"/>
      <c r="X91" s="121"/>
      <c r="Y91" s="121"/>
      <c r="Z91" s="121"/>
      <c r="AA91" s="121"/>
      <c r="AB91" s="121"/>
      <c r="AC91" s="122"/>
      <c r="AI91" s="12"/>
      <c r="AJ91" s="12"/>
      <c r="AK91" s="12"/>
      <c r="AL91" s="12"/>
      <c r="AM91" s="12"/>
      <c r="AN91" s="12"/>
      <c r="AO91" s="12"/>
      <c r="AP91" s="12"/>
      <c r="AQ91" s="12"/>
      <c r="AR91" s="12"/>
      <c r="AS91" s="12"/>
      <c r="AT91" s="12"/>
    </row>
    <row r="92" spans="1:46" s="32" customFormat="1" ht="26.25" customHeight="1" x14ac:dyDescent="0.55000000000000004">
      <c r="A92" s="17">
        <v>9</v>
      </c>
      <c r="B92" s="22" t="s">
        <v>34</v>
      </c>
      <c r="C92" s="25" t="str">
        <f t="shared" si="3"/>
        <v>水</v>
      </c>
      <c r="D92" s="85"/>
      <c r="E92" s="86"/>
      <c r="F92" s="205"/>
      <c r="G92" s="178"/>
      <c r="H92" s="18" t="s">
        <v>31</v>
      </c>
      <c r="I92" s="178"/>
      <c r="J92" s="178"/>
      <c r="K92" s="22" t="s">
        <v>32</v>
      </c>
      <c r="L92" s="89" t="str">
        <f t="shared" si="4"/>
        <v/>
      </c>
      <c r="M92" s="90"/>
      <c r="N92" s="22" t="s">
        <v>33</v>
      </c>
      <c r="O92" s="85"/>
      <c r="P92" s="86"/>
      <c r="Q92" s="85"/>
      <c r="R92" s="86"/>
      <c r="S92" s="85"/>
      <c r="T92" s="86"/>
      <c r="U92" s="85"/>
      <c r="V92" s="86"/>
      <c r="W92" s="120"/>
      <c r="X92" s="121"/>
      <c r="Y92" s="121"/>
      <c r="Z92" s="121"/>
      <c r="AA92" s="121"/>
      <c r="AB92" s="121"/>
      <c r="AC92" s="122"/>
      <c r="AI92" s="12"/>
      <c r="AJ92" s="12"/>
      <c r="AK92" s="12"/>
      <c r="AL92" s="12"/>
      <c r="AM92" s="12"/>
      <c r="AN92" s="12"/>
      <c r="AO92" s="12"/>
      <c r="AP92" s="12"/>
      <c r="AQ92" s="12"/>
      <c r="AR92" s="12"/>
      <c r="AS92" s="12"/>
      <c r="AT92" s="12"/>
    </row>
    <row r="93" spans="1:46" s="32" customFormat="1" ht="26.25" customHeight="1" x14ac:dyDescent="0.55000000000000004">
      <c r="A93" s="17">
        <v>10</v>
      </c>
      <c r="B93" s="22" t="s">
        <v>34</v>
      </c>
      <c r="C93" s="25" t="str">
        <f t="shared" si="3"/>
        <v>木</v>
      </c>
      <c r="D93" s="85"/>
      <c r="E93" s="86"/>
      <c r="F93" s="205"/>
      <c r="G93" s="178"/>
      <c r="H93" s="18" t="s">
        <v>31</v>
      </c>
      <c r="I93" s="178"/>
      <c r="J93" s="178"/>
      <c r="K93" s="22" t="s">
        <v>32</v>
      </c>
      <c r="L93" s="89" t="str">
        <f t="shared" si="4"/>
        <v/>
      </c>
      <c r="M93" s="90"/>
      <c r="N93" s="22" t="s">
        <v>33</v>
      </c>
      <c r="O93" s="85"/>
      <c r="P93" s="86"/>
      <c r="Q93" s="85"/>
      <c r="R93" s="86"/>
      <c r="S93" s="85"/>
      <c r="T93" s="86"/>
      <c r="U93" s="85"/>
      <c r="V93" s="86"/>
      <c r="W93" s="120"/>
      <c r="X93" s="121"/>
      <c r="Y93" s="121"/>
      <c r="Z93" s="121"/>
      <c r="AA93" s="121"/>
      <c r="AB93" s="121"/>
      <c r="AC93" s="122"/>
      <c r="AI93" s="12"/>
      <c r="AJ93" s="12"/>
      <c r="AK93" s="12"/>
      <c r="AL93" s="12"/>
      <c r="AM93" s="12"/>
      <c r="AN93" s="12"/>
      <c r="AO93" s="12"/>
      <c r="AP93" s="12"/>
      <c r="AQ93" s="12"/>
      <c r="AR93" s="12"/>
      <c r="AS93" s="12"/>
      <c r="AT93" s="12"/>
    </row>
    <row r="94" spans="1:46" s="32" customFormat="1" ht="26.25" customHeight="1" x14ac:dyDescent="0.55000000000000004">
      <c r="A94" s="17">
        <v>11</v>
      </c>
      <c r="B94" s="22" t="s">
        <v>34</v>
      </c>
      <c r="C94" s="25" t="str">
        <f t="shared" si="3"/>
        <v>金</v>
      </c>
      <c r="D94" s="85"/>
      <c r="E94" s="86"/>
      <c r="F94" s="205"/>
      <c r="G94" s="178"/>
      <c r="H94" s="18" t="s">
        <v>31</v>
      </c>
      <c r="I94" s="178"/>
      <c r="J94" s="178"/>
      <c r="K94" s="22" t="s">
        <v>32</v>
      </c>
      <c r="L94" s="89" t="str">
        <f t="shared" si="4"/>
        <v/>
      </c>
      <c r="M94" s="90"/>
      <c r="N94" s="22" t="s">
        <v>33</v>
      </c>
      <c r="O94" s="85"/>
      <c r="P94" s="86"/>
      <c r="Q94" s="85"/>
      <c r="R94" s="86"/>
      <c r="S94" s="85"/>
      <c r="T94" s="86"/>
      <c r="U94" s="85"/>
      <c r="V94" s="86"/>
      <c r="W94" s="120"/>
      <c r="X94" s="121"/>
      <c r="Y94" s="121"/>
      <c r="Z94" s="121"/>
      <c r="AA94" s="121"/>
      <c r="AB94" s="121"/>
      <c r="AC94" s="122"/>
      <c r="AI94" s="12"/>
      <c r="AJ94" s="12"/>
      <c r="AK94" s="12"/>
      <c r="AL94" s="12"/>
      <c r="AM94" s="12"/>
      <c r="AN94" s="12"/>
      <c r="AO94" s="12"/>
      <c r="AP94" s="12"/>
      <c r="AQ94" s="12"/>
      <c r="AR94" s="12"/>
      <c r="AS94" s="12"/>
      <c r="AT94" s="12"/>
    </row>
    <row r="95" spans="1:46" s="32" customFormat="1" ht="26.25" customHeight="1" x14ac:dyDescent="0.55000000000000004">
      <c r="A95" s="17">
        <v>12</v>
      </c>
      <c r="B95" s="22" t="s">
        <v>34</v>
      </c>
      <c r="C95" s="25" t="str">
        <f t="shared" si="3"/>
        <v>土</v>
      </c>
      <c r="D95" s="85"/>
      <c r="E95" s="86"/>
      <c r="F95" s="205"/>
      <c r="G95" s="178"/>
      <c r="H95" s="18" t="s">
        <v>31</v>
      </c>
      <c r="I95" s="178"/>
      <c r="J95" s="178"/>
      <c r="K95" s="22" t="s">
        <v>32</v>
      </c>
      <c r="L95" s="89" t="str">
        <f t="shared" si="4"/>
        <v/>
      </c>
      <c r="M95" s="90"/>
      <c r="N95" s="22" t="s">
        <v>33</v>
      </c>
      <c r="O95" s="85"/>
      <c r="P95" s="86"/>
      <c r="Q95" s="85"/>
      <c r="R95" s="86"/>
      <c r="S95" s="85"/>
      <c r="T95" s="86"/>
      <c r="U95" s="85"/>
      <c r="V95" s="86"/>
      <c r="W95" s="120"/>
      <c r="X95" s="121"/>
      <c r="Y95" s="121"/>
      <c r="Z95" s="121"/>
      <c r="AA95" s="121"/>
      <c r="AB95" s="121"/>
      <c r="AC95" s="122"/>
      <c r="AI95" s="12"/>
      <c r="AJ95" s="12"/>
      <c r="AK95" s="12"/>
      <c r="AL95" s="12"/>
      <c r="AM95" s="12"/>
      <c r="AN95" s="12"/>
      <c r="AO95" s="12"/>
      <c r="AP95" s="12"/>
      <c r="AQ95" s="12"/>
      <c r="AR95" s="12"/>
      <c r="AS95" s="12"/>
      <c r="AT95" s="12"/>
    </row>
    <row r="96" spans="1:46" s="32" customFormat="1" ht="26.25" customHeight="1" x14ac:dyDescent="0.55000000000000004">
      <c r="A96" s="17">
        <v>13</v>
      </c>
      <c r="B96" s="22" t="s">
        <v>34</v>
      </c>
      <c r="C96" s="25" t="str">
        <f t="shared" si="3"/>
        <v>日</v>
      </c>
      <c r="D96" s="85"/>
      <c r="E96" s="86"/>
      <c r="F96" s="205"/>
      <c r="G96" s="178"/>
      <c r="H96" s="18" t="s">
        <v>31</v>
      </c>
      <c r="I96" s="178"/>
      <c r="J96" s="178"/>
      <c r="K96" s="22" t="s">
        <v>32</v>
      </c>
      <c r="L96" s="89" t="str">
        <f t="shared" si="4"/>
        <v/>
      </c>
      <c r="M96" s="90"/>
      <c r="N96" s="22" t="s">
        <v>33</v>
      </c>
      <c r="O96" s="85"/>
      <c r="P96" s="86"/>
      <c r="Q96" s="85"/>
      <c r="R96" s="86"/>
      <c r="S96" s="85"/>
      <c r="T96" s="86"/>
      <c r="U96" s="85"/>
      <c r="V96" s="86"/>
      <c r="W96" s="120"/>
      <c r="X96" s="121"/>
      <c r="Y96" s="121"/>
      <c r="Z96" s="121"/>
      <c r="AA96" s="121"/>
      <c r="AB96" s="121"/>
      <c r="AC96" s="122"/>
      <c r="AI96" s="12"/>
      <c r="AJ96" s="12"/>
      <c r="AK96" s="12"/>
      <c r="AL96" s="12"/>
      <c r="AM96" s="12"/>
      <c r="AN96" s="12"/>
      <c r="AO96" s="12"/>
      <c r="AP96" s="12"/>
      <c r="AQ96" s="12"/>
      <c r="AR96" s="12"/>
      <c r="AS96" s="12"/>
      <c r="AT96" s="12"/>
    </row>
    <row r="97" spans="1:46" s="32" customFormat="1" ht="26.25" customHeight="1" x14ac:dyDescent="0.55000000000000004">
      <c r="A97" s="17">
        <v>14</v>
      </c>
      <c r="B97" s="22" t="s">
        <v>34</v>
      </c>
      <c r="C97" s="25" t="str">
        <f t="shared" si="3"/>
        <v>月</v>
      </c>
      <c r="D97" s="85"/>
      <c r="E97" s="86"/>
      <c r="F97" s="205"/>
      <c r="G97" s="178"/>
      <c r="H97" s="18" t="s">
        <v>31</v>
      </c>
      <c r="I97" s="178"/>
      <c r="J97" s="178"/>
      <c r="K97" s="22" t="s">
        <v>32</v>
      </c>
      <c r="L97" s="89" t="str">
        <f t="shared" si="4"/>
        <v/>
      </c>
      <c r="M97" s="90"/>
      <c r="N97" s="22" t="s">
        <v>33</v>
      </c>
      <c r="O97" s="85"/>
      <c r="P97" s="86"/>
      <c r="Q97" s="85"/>
      <c r="R97" s="86"/>
      <c r="S97" s="85"/>
      <c r="T97" s="86"/>
      <c r="U97" s="85"/>
      <c r="V97" s="86"/>
      <c r="W97" s="120"/>
      <c r="X97" s="121"/>
      <c r="Y97" s="121"/>
      <c r="Z97" s="121"/>
      <c r="AA97" s="121"/>
      <c r="AB97" s="121"/>
      <c r="AC97" s="122"/>
      <c r="AI97" s="12"/>
      <c r="AJ97" s="12"/>
      <c r="AK97" s="12"/>
      <c r="AL97" s="12"/>
      <c r="AM97" s="12"/>
      <c r="AN97" s="12"/>
      <c r="AO97" s="12"/>
      <c r="AP97" s="12"/>
      <c r="AQ97" s="12"/>
      <c r="AR97" s="12"/>
      <c r="AS97" s="12"/>
      <c r="AT97" s="12"/>
    </row>
    <row r="98" spans="1:46" s="32" customFormat="1" ht="26.25" customHeight="1" x14ac:dyDescent="0.55000000000000004">
      <c r="A98" s="17">
        <v>15</v>
      </c>
      <c r="B98" s="22" t="s">
        <v>34</v>
      </c>
      <c r="C98" s="25" t="str">
        <f t="shared" si="3"/>
        <v>火</v>
      </c>
      <c r="D98" s="85"/>
      <c r="E98" s="86"/>
      <c r="F98" s="205"/>
      <c r="G98" s="178"/>
      <c r="H98" s="18" t="s">
        <v>31</v>
      </c>
      <c r="I98" s="178"/>
      <c r="J98" s="178"/>
      <c r="K98" s="22" t="s">
        <v>32</v>
      </c>
      <c r="L98" s="89" t="str">
        <f t="shared" si="4"/>
        <v/>
      </c>
      <c r="M98" s="90"/>
      <c r="N98" s="22" t="s">
        <v>33</v>
      </c>
      <c r="O98" s="85"/>
      <c r="P98" s="86"/>
      <c r="Q98" s="85"/>
      <c r="R98" s="86"/>
      <c r="S98" s="85"/>
      <c r="T98" s="86"/>
      <c r="U98" s="85"/>
      <c r="V98" s="86"/>
      <c r="W98" s="120"/>
      <c r="X98" s="121"/>
      <c r="Y98" s="121"/>
      <c r="Z98" s="121"/>
      <c r="AA98" s="121"/>
      <c r="AB98" s="121"/>
      <c r="AC98" s="122"/>
      <c r="AI98" s="12"/>
      <c r="AJ98" s="12"/>
      <c r="AK98" s="12"/>
      <c r="AL98" s="12"/>
      <c r="AM98" s="12"/>
      <c r="AN98" s="12"/>
      <c r="AO98" s="12"/>
      <c r="AP98" s="12"/>
      <c r="AQ98" s="12"/>
      <c r="AR98" s="12"/>
      <c r="AS98" s="12"/>
      <c r="AT98" s="12"/>
    </row>
    <row r="99" spans="1:46" s="32" customFormat="1" ht="26.25" customHeight="1" x14ac:dyDescent="0.55000000000000004">
      <c r="A99" s="17">
        <v>16</v>
      </c>
      <c r="B99" s="22" t="s">
        <v>34</v>
      </c>
      <c r="C99" s="25" t="str">
        <f t="shared" si="3"/>
        <v>水</v>
      </c>
      <c r="D99" s="85"/>
      <c r="E99" s="86"/>
      <c r="F99" s="205"/>
      <c r="G99" s="178"/>
      <c r="H99" s="18" t="s">
        <v>31</v>
      </c>
      <c r="I99" s="178"/>
      <c r="J99" s="178"/>
      <c r="K99" s="22" t="s">
        <v>32</v>
      </c>
      <c r="L99" s="89" t="str">
        <f t="shared" si="4"/>
        <v/>
      </c>
      <c r="M99" s="90"/>
      <c r="N99" s="22" t="s">
        <v>33</v>
      </c>
      <c r="O99" s="85"/>
      <c r="P99" s="86"/>
      <c r="Q99" s="85"/>
      <c r="R99" s="86"/>
      <c r="S99" s="85"/>
      <c r="T99" s="86"/>
      <c r="U99" s="85"/>
      <c r="V99" s="86"/>
      <c r="W99" s="120"/>
      <c r="X99" s="121"/>
      <c r="Y99" s="121"/>
      <c r="Z99" s="121"/>
      <c r="AA99" s="121"/>
      <c r="AB99" s="121"/>
      <c r="AC99" s="122"/>
      <c r="AI99" s="12"/>
      <c r="AJ99" s="12"/>
      <c r="AK99" s="12"/>
      <c r="AL99" s="12"/>
      <c r="AM99" s="12"/>
      <c r="AN99" s="12"/>
      <c r="AO99" s="12"/>
      <c r="AP99" s="12"/>
      <c r="AQ99" s="12"/>
      <c r="AR99" s="12"/>
      <c r="AS99" s="12"/>
      <c r="AT99" s="12"/>
    </row>
    <row r="100" spans="1:46" s="32" customFormat="1" ht="26.25" customHeight="1" x14ac:dyDescent="0.55000000000000004">
      <c r="A100" s="17">
        <v>17</v>
      </c>
      <c r="B100" s="22" t="s">
        <v>34</v>
      </c>
      <c r="C100" s="25" t="str">
        <f t="shared" si="3"/>
        <v>木</v>
      </c>
      <c r="D100" s="85"/>
      <c r="E100" s="86"/>
      <c r="F100" s="205"/>
      <c r="G100" s="178"/>
      <c r="H100" s="18" t="s">
        <v>31</v>
      </c>
      <c r="I100" s="178"/>
      <c r="J100" s="178"/>
      <c r="K100" s="22" t="s">
        <v>32</v>
      </c>
      <c r="L100" s="89" t="str">
        <f t="shared" si="4"/>
        <v/>
      </c>
      <c r="M100" s="90"/>
      <c r="N100" s="22" t="s">
        <v>33</v>
      </c>
      <c r="O100" s="85"/>
      <c r="P100" s="86"/>
      <c r="Q100" s="85"/>
      <c r="R100" s="86"/>
      <c r="S100" s="85"/>
      <c r="T100" s="86"/>
      <c r="U100" s="85"/>
      <c r="V100" s="86"/>
      <c r="W100" s="120"/>
      <c r="X100" s="121"/>
      <c r="Y100" s="121"/>
      <c r="Z100" s="121"/>
      <c r="AA100" s="121"/>
      <c r="AB100" s="121"/>
      <c r="AC100" s="122"/>
      <c r="AI100" s="12"/>
      <c r="AJ100" s="12"/>
      <c r="AK100" s="12"/>
      <c r="AL100" s="12"/>
      <c r="AM100" s="12"/>
      <c r="AN100" s="12"/>
      <c r="AO100" s="12"/>
      <c r="AP100" s="12"/>
      <c r="AQ100" s="12"/>
      <c r="AR100" s="12"/>
      <c r="AS100" s="12"/>
      <c r="AT100" s="12"/>
    </row>
    <row r="101" spans="1:46" s="32" customFormat="1" ht="26.25" customHeight="1" x14ac:dyDescent="0.55000000000000004">
      <c r="A101" s="17">
        <v>18</v>
      </c>
      <c r="B101" s="22" t="s">
        <v>34</v>
      </c>
      <c r="C101" s="25" t="str">
        <f t="shared" si="3"/>
        <v>金</v>
      </c>
      <c r="D101" s="85"/>
      <c r="E101" s="86"/>
      <c r="F101" s="205"/>
      <c r="G101" s="178"/>
      <c r="H101" s="18" t="s">
        <v>31</v>
      </c>
      <c r="I101" s="178"/>
      <c r="J101" s="178"/>
      <c r="K101" s="22" t="s">
        <v>32</v>
      </c>
      <c r="L101" s="89" t="str">
        <f t="shared" si="4"/>
        <v/>
      </c>
      <c r="M101" s="90"/>
      <c r="N101" s="22" t="s">
        <v>33</v>
      </c>
      <c r="O101" s="85"/>
      <c r="P101" s="86"/>
      <c r="Q101" s="85"/>
      <c r="R101" s="86"/>
      <c r="S101" s="85"/>
      <c r="T101" s="86"/>
      <c r="U101" s="85"/>
      <c r="V101" s="86"/>
      <c r="W101" s="120"/>
      <c r="X101" s="121"/>
      <c r="Y101" s="121"/>
      <c r="Z101" s="121"/>
      <c r="AA101" s="121"/>
      <c r="AB101" s="121"/>
      <c r="AC101" s="122"/>
      <c r="AI101" s="12"/>
      <c r="AJ101" s="12"/>
      <c r="AK101" s="12"/>
      <c r="AL101" s="12"/>
      <c r="AM101" s="12"/>
      <c r="AN101" s="12"/>
      <c r="AO101" s="12"/>
      <c r="AP101" s="12"/>
      <c r="AQ101" s="12"/>
      <c r="AR101" s="12"/>
      <c r="AS101" s="12"/>
      <c r="AT101" s="12"/>
    </row>
    <row r="102" spans="1:46" s="32" customFormat="1" ht="26.25" customHeight="1" x14ac:dyDescent="0.55000000000000004">
      <c r="A102" s="17">
        <v>19</v>
      </c>
      <c r="B102" s="22" t="s">
        <v>34</v>
      </c>
      <c r="C102" s="25" t="str">
        <f t="shared" si="3"/>
        <v>土</v>
      </c>
      <c r="D102" s="85"/>
      <c r="E102" s="86"/>
      <c r="F102" s="205"/>
      <c r="G102" s="178"/>
      <c r="H102" s="18" t="s">
        <v>31</v>
      </c>
      <c r="I102" s="178"/>
      <c r="J102" s="178"/>
      <c r="K102" s="22" t="s">
        <v>32</v>
      </c>
      <c r="L102" s="89" t="str">
        <f t="shared" si="4"/>
        <v/>
      </c>
      <c r="M102" s="90"/>
      <c r="N102" s="22" t="s">
        <v>33</v>
      </c>
      <c r="O102" s="85"/>
      <c r="P102" s="86"/>
      <c r="Q102" s="85"/>
      <c r="R102" s="86"/>
      <c r="S102" s="85"/>
      <c r="T102" s="86"/>
      <c r="U102" s="85"/>
      <c r="V102" s="86"/>
      <c r="W102" s="120"/>
      <c r="X102" s="121"/>
      <c r="Y102" s="121"/>
      <c r="Z102" s="121"/>
      <c r="AA102" s="121"/>
      <c r="AB102" s="121"/>
      <c r="AC102" s="122"/>
      <c r="AI102" s="12"/>
      <c r="AJ102" s="12"/>
      <c r="AK102" s="12"/>
      <c r="AL102" s="12"/>
      <c r="AM102" s="12"/>
      <c r="AN102" s="12"/>
      <c r="AO102" s="12"/>
      <c r="AP102" s="12"/>
      <c r="AQ102" s="12"/>
      <c r="AR102" s="12"/>
      <c r="AS102" s="12"/>
      <c r="AT102" s="12"/>
    </row>
    <row r="103" spans="1:46" s="32" customFormat="1" ht="26.25" customHeight="1" x14ac:dyDescent="0.55000000000000004">
      <c r="A103" s="17">
        <v>20</v>
      </c>
      <c r="B103" s="22" t="s">
        <v>34</v>
      </c>
      <c r="C103" s="25" t="str">
        <f t="shared" si="3"/>
        <v>日</v>
      </c>
      <c r="D103" s="85"/>
      <c r="E103" s="86"/>
      <c r="F103" s="205"/>
      <c r="G103" s="178"/>
      <c r="H103" s="18" t="s">
        <v>31</v>
      </c>
      <c r="I103" s="178"/>
      <c r="J103" s="178"/>
      <c r="K103" s="22" t="s">
        <v>32</v>
      </c>
      <c r="L103" s="89" t="str">
        <f t="shared" si="4"/>
        <v/>
      </c>
      <c r="M103" s="90"/>
      <c r="N103" s="22" t="s">
        <v>33</v>
      </c>
      <c r="O103" s="85"/>
      <c r="P103" s="86"/>
      <c r="Q103" s="85"/>
      <c r="R103" s="86"/>
      <c r="S103" s="85"/>
      <c r="T103" s="86"/>
      <c r="U103" s="85"/>
      <c r="V103" s="86"/>
      <c r="W103" s="120"/>
      <c r="X103" s="121"/>
      <c r="Y103" s="121"/>
      <c r="Z103" s="121"/>
      <c r="AA103" s="121"/>
      <c r="AB103" s="121"/>
      <c r="AC103" s="122"/>
      <c r="AI103" s="12"/>
      <c r="AJ103" s="12"/>
      <c r="AK103" s="12"/>
      <c r="AL103" s="12"/>
      <c r="AM103" s="12"/>
      <c r="AN103" s="12"/>
      <c r="AO103" s="12"/>
      <c r="AP103" s="12"/>
      <c r="AQ103" s="12"/>
      <c r="AR103" s="12"/>
      <c r="AS103" s="12"/>
      <c r="AT103" s="12"/>
    </row>
    <row r="104" spans="1:46" s="32" customFormat="1" ht="26.25" customHeight="1" x14ac:dyDescent="0.55000000000000004">
      <c r="A104" s="17">
        <v>21</v>
      </c>
      <c r="B104" s="22" t="s">
        <v>34</v>
      </c>
      <c r="C104" s="25" t="str">
        <f t="shared" si="3"/>
        <v>月</v>
      </c>
      <c r="D104" s="85"/>
      <c r="E104" s="86"/>
      <c r="F104" s="205"/>
      <c r="G104" s="178"/>
      <c r="H104" s="18" t="s">
        <v>31</v>
      </c>
      <c r="I104" s="178"/>
      <c r="J104" s="178"/>
      <c r="K104" s="22" t="s">
        <v>32</v>
      </c>
      <c r="L104" s="89" t="str">
        <f t="shared" si="4"/>
        <v/>
      </c>
      <c r="M104" s="90"/>
      <c r="N104" s="22" t="s">
        <v>33</v>
      </c>
      <c r="O104" s="85"/>
      <c r="P104" s="86"/>
      <c r="Q104" s="85"/>
      <c r="R104" s="86"/>
      <c r="S104" s="85"/>
      <c r="T104" s="86"/>
      <c r="U104" s="85"/>
      <c r="V104" s="86"/>
      <c r="W104" s="120"/>
      <c r="X104" s="121"/>
      <c r="Y104" s="121"/>
      <c r="Z104" s="121"/>
      <c r="AA104" s="121"/>
      <c r="AB104" s="121"/>
      <c r="AC104" s="122"/>
      <c r="AI104" s="12"/>
      <c r="AJ104" s="12"/>
      <c r="AK104" s="12"/>
      <c r="AL104" s="12"/>
      <c r="AM104" s="12"/>
      <c r="AN104" s="12"/>
      <c r="AO104" s="12"/>
      <c r="AP104" s="12"/>
      <c r="AQ104" s="12"/>
      <c r="AR104" s="12"/>
      <c r="AS104" s="12"/>
      <c r="AT104" s="12"/>
    </row>
    <row r="105" spans="1:46" s="32" customFormat="1" ht="26.25" customHeight="1" x14ac:dyDescent="0.55000000000000004">
      <c r="A105" s="17">
        <v>22</v>
      </c>
      <c r="B105" s="22" t="s">
        <v>34</v>
      </c>
      <c r="C105" s="25" t="str">
        <f t="shared" si="3"/>
        <v>火</v>
      </c>
      <c r="D105" s="85"/>
      <c r="E105" s="86"/>
      <c r="F105" s="205"/>
      <c r="G105" s="178"/>
      <c r="H105" s="18" t="s">
        <v>31</v>
      </c>
      <c r="I105" s="178"/>
      <c r="J105" s="178"/>
      <c r="K105" s="22" t="s">
        <v>32</v>
      </c>
      <c r="L105" s="89" t="str">
        <f t="shared" si="4"/>
        <v/>
      </c>
      <c r="M105" s="90"/>
      <c r="N105" s="22" t="s">
        <v>33</v>
      </c>
      <c r="O105" s="85"/>
      <c r="P105" s="86"/>
      <c r="Q105" s="85"/>
      <c r="R105" s="86"/>
      <c r="S105" s="85"/>
      <c r="T105" s="86"/>
      <c r="U105" s="85"/>
      <c r="V105" s="86"/>
      <c r="W105" s="120"/>
      <c r="X105" s="121"/>
      <c r="Y105" s="121"/>
      <c r="Z105" s="121"/>
      <c r="AA105" s="121"/>
      <c r="AB105" s="121"/>
      <c r="AC105" s="122"/>
      <c r="AI105" s="12"/>
      <c r="AJ105" s="12"/>
      <c r="AK105" s="12"/>
      <c r="AL105" s="12"/>
      <c r="AM105" s="12"/>
      <c r="AN105" s="12"/>
      <c r="AO105" s="12"/>
      <c r="AP105" s="12"/>
      <c r="AQ105" s="12"/>
      <c r="AR105" s="12"/>
      <c r="AS105" s="12"/>
      <c r="AT105" s="12"/>
    </row>
    <row r="106" spans="1:46" s="32" customFormat="1" ht="26.25" customHeight="1" x14ac:dyDescent="0.55000000000000004">
      <c r="A106" s="17">
        <v>23</v>
      </c>
      <c r="B106" s="22" t="s">
        <v>34</v>
      </c>
      <c r="C106" s="25" t="str">
        <f t="shared" si="3"/>
        <v>水</v>
      </c>
      <c r="D106" s="85"/>
      <c r="E106" s="86"/>
      <c r="F106" s="205"/>
      <c r="G106" s="178"/>
      <c r="H106" s="18" t="s">
        <v>31</v>
      </c>
      <c r="I106" s="178"/>
      <c r="J106" s="178"/>
      <c r="K106" s="22" t="s">
        <v>32</v>
      </c>
      <c r="L106" s="89" t="str">
        <f t="shared" si="4"/>
        <v/>
      </c>
      <c r="M106" s="90"/>
      <c r="N106" s="22" t="s">
        <v>33</v>
      </c>
      <c r="O106" s="85"/>
      <c r="P106" s="86"/>
      <c r="Q106" s="85"/>
      <c r="R106" s="86"/>
      <c r="S106" s="85"/>
      <c r="T106" s="86"/>
      <c r="U106" s="85"/>
      <c r="V106" s="86"/>
      <c r="W106" s="120"/>
      <c r="X106" s="121"/>
      <c r="Y106" s="121"/>
      <c r="Z106" s="121"/>
      <c r="AA106" s="121"/>
      <c r="AB106" s="121"/>
      <c r="AC106" s="122"/>
      <c r="AI106" s="12"/>
      <c r="AJ106" s="12"/>
      <c r="AK106" s="12"/>
      <c r="AL106" s="12"/>
      <c r="AM106" s="12"/>
      <c r="AN106" s="12"/>
      <c r="AO106" s="12"/>
      <c r="AP106" s="12"/>
      <c r="AQ106" s="12"/>
      <c r="AR106" s="12"/>
      <c r="AS106" s="12"/>
      <c r="AT106" s="12"/>
    </row>
    <row r="107" spans="1:46" s="32" customFormat="1" ht="26.25" customHeight="1" x14ac:dyDescent="0.55000000000000004">
      <c r="A107" s="17">
        <v>24</v>
      </c>
      <c r="B107" s="22" t="s">
        <v>34</v>
      </c>
      <c r="C107" s="25" t="str">
        <f t="shared" si="3"/>
        <v>木</v>
      </c>
      <c r="D107" s="85"/>
      <c r="E107" s="86"/>
      <c r="F107" s="205"/>
      <c r="G107" s="178"/>
      <c r="H107" s="18" t="s">
        <v>31</v>
      </c>
      <c r="I107" s="178"/>
      <c r="J107" s="178"/>
      <c r="K107" s="22" t="s">
        <v>32</v>
      </c>
      <c r="L107" s="89" t="str">
        <f t="shared" si="4"/>
        <v/>
      </c>
      <c r="M107" s="90"/>
      <c r="N107" s="22" t="s">
        <v>33</v>
      </c>
      <c r="O107" s="85"/>
      <c r="P107" s="86"/>
      <c r="Q107" s="85"/>
      <c r="R107" s="86"/>
      <c r="S107" s="85"/>
      <c r="T107" s="86"/>
      <c r="U107" s="85"/>
      <c r="V107" s="86"/>
      <c r="W107" s="120"/>
      <c r="X107" s="121"/>
      <c r="Y107" s="121"/>
      <c r="Z107" s="121"/>
      <c r="AA107" s="121"/>
      <c r="AB107" s="121"/>
      <c r="AC107" s="122"/>
      <c r="AI107" s="12"/>
      <c r="AJ107" s="12"/>
      <c r="AK107" s="12"/>
      <c r="AL107" s="12"/>
      <c r="AM107" s="12"/>
      <c r="AN107" s="12"/>
      <c r="AO107" s="12"/>
      <c r="AP107" s="12"/>
      <c r="AQ107" s="12"/>
      <c r="AR107" s="12"/>
      <c r="AS107" s="12"/>
      <c r="AT107" s="12"/>
    </row>
    <row r="108" spans="1:46" s="32" customFormat="1" ht="26.25" customHeight="1" x14ac:dyDescent="0.55000000000000004">
      <c r="A108" s="17">
        <v>25</v>
      </c>
      <c r="B108" s="22" t="s">
        <v>34</v>
      </c>
      <c r="C108" s="25" t="str">
        <f t="shared" si="3"/>
        <v>金</v>
      </c>
      <c r="D108" s="85"/>
      <c r="E108" s="86"/>
      <c r="F108" s="205"/>
      <c r="G108" s="178"/>
      <c r="H108" s="18" t="s">
        <v>31</v>
      </c>
      <c r="I108" s="178"/>
      <c r="J108" s="178"/>
      <c r="K108" s="22" t="s">
        <v>32</v>
      </c>
      <c r="L108" s="89" t="str">
        <f t="shared" si="4"/>
        <v/>
      </c>
      <c r="M108" s="90"/>
      <c r="N108" s="22" t="s">
        <v>33</v>
      </c>
      <c r="O108" s="85"/>
      <c r="P108" s="86"/>
      <c r="Q108" s="85"/>
      <c r="R108" s="86"/>
      <c r="S108" s="85"/>
      <c r="T108" s="86"/>
      <c r="U108" s="85"/>
      <c r="V108" s="86"/>
      <c r="W108" s="120"/>
      <c r="X108" s="121"/>
      <c r="Y108" s="121"/>
      <c r="Z108" s="121"/>
      <c r="AA108" s="121"/>
      <c r="AB108" s="121"/>
      <c r="AC108" s="122"/>
      <c r="AI108" s="12"/>
      <c r="AJ108" s="12"/>
      <c r="AK108" s="12"/>
      <c r="AL108" s="12"/>
      <c r="AM108" s="12"/>
      <c r="AN108" s="12"/>
      <c r="AO108" s="12"/>
      <c r="AP108" s="12"/>
      <c r="AQ108" s="12"/>
      <c r="AR108" s="12"/>
      <c r="AS108" s="12"/>
      <c r="AT108" s="12"/>
    </row>
    <row r="109" spans="1:46" s="32" customFormat="1" ht="26.25" customHeight="1" x14ac:dyDescent="0.55000000000000004">
      <c r="A109" s="17">
        <v>26</v>
      </c>
      <c r="B109" s="22" t="s">
        <v>34</v>
      </c>
      <c r="C109" s="25" t="str">
        <f t="shared" si="3"/>
        <v>土</v>
      </c>
      <c r="D109" s="85"/>
      <c r="E109" s="86"/>
      <c r="F109" s="205"/>
      <c r="G109" s="178"/>
      <c r="H109" s="18" t="s">
        <v>31</v>
      </c>
      <c r="I109" s="178"/>
      <c r="J109" s="178"/>
      <c r="K109" s="22" t="s">
        <v>32</v>
      </c>
      <c r="L109" s="89" t="str">
        <f t="shared" si="4"/>
        <v/>
      </c>
      <c r="M109" s="90"/>
      <c r="N109" s="22" t="s">
        <v>33</v>
      </c>
      <c r="O109" s="85"/>
      <c r="P109" s="86"/>
      <c r="Q109" s="85"/>
      <c r="R109" s="86"/>
      <c r="S109" s="85"/>
      <c r="T109" s="86"/>
      <c r="U109" s="85"/>
      <c r="V109" s="86"/>
      <c r="W109" s="120"/>
      <c r="X109" s="121"/>
      <c r="Y109" s="121"/>
      <c r="Z109" s="121"/>
      <c r="AA109" s="121"/>
      <c r="AB109" s="121"/>
      <c r="AC109" s="122"/>
      <c r="AI109" s="12"/>
      <c r="AJ109" s="12"/>
      <c r="AK109" s="12"/>
      <c r="AL109" s="12"/>
      <c r="AM109" s="12"/>
      <c r="AN109" s="12"/>
      <c r="AO109" s="12"/>
      <c r="AP109" s="12"/>
      <c r="AQ109" s="12"/>
      <c r="AR109" s="12"/>
      <c r="AS109" s="12"/>
      <c r="AT109" s="12"/>
    </row>
    <row r="110" spans="1:46" s="32" customFormat="1" ht="26.25" customHeight="1" x14ac:dyDescent="0.55000000000000004">
      <c r="A110" s="17">
        <v>27</v>
      </c>
      <c r="B110" s="22" t="s">
        <v>34</v>
      </c>
      <c r="C110" s="25" t="str">
        <f t="shared" si="3"/>
        <v>日</v>
      </c>
      <c r="D110" s="85"/>
      <c r="E110" s="86"/>
      <c r="F110" s="205"/>
      <c r="G110" s="178"/>
      <c r="H110" s="18" t="s">
        <v>31</v>
      </c>
      <c r="I110" s="178"/>
      <c r="J110" s="178"/>
      <c r="K110" s="22" t="s">
        <v>32</v>
      </c>
      <c r="L110" s="89" t="str">
        <f t="shared" si="4"/>
        <v/>
      </c>
      <c r="M110" s="90"/>
      <c r="N110" s="22" t="s">
        <v>33</v>
      </c>
      <c r="O110" s="85"/>
      <c r="P110" s="86"/>
      <c r="Q110" s="85"/>
      <c r="R110" s="86"/>
      <c r="S110" s="85"/>
      <c r="T110" s="86"/>
      <c r="U110" s="85"/>
      <c r="V110" s="86"/>
      <c r="W110" s="120"/>
      <c r="X110" s="121"/>
      <c r="Y110" s="121"/>
      <c r="Z110" s="121"/>
      <c r="AA110" s="121"/>
      <c r="AB110" s="121"/>
      <c r="AC110" s="122"/>
      <c r="AI110" s="12"/>
      <c r="AJ110" s="12"/>
      <c r="AK110" s="12"/>
      <c r="AL110" s="12"/>
      <c r="AM110" s="12"/>
      <c r="AN110" s="12"/>
      <c r="AO110" s="12"/>
      <c r="AP110" s="12"/>
      <c r="AQ110" s="12"/>
      <c r="AR110" s="12"/>
      <c r="AS110" s="12"/>
      <c r="AT110" s="12"/>
    </row>
    <row r="111" spans="1:46" s="32" customFormat="1" ht="26.25" customHeight="1" x14ac:dyDescent="0.55000000000000004">
      <c r="A111" s="17">
        <v>28</v>
      </c>
      <c r="B111" s="22" t="s">
        <v>34</v>
      </c>
      <c r="C111" s="25" t="str">
        <f t="shared" si="3"/>
        <v>月</v>
      </c>
      <c r="D111" s="85"/>
      <c r="E111" s="86"/>
      <c r="F111" s="205"/>
      <c r="G111" s="178"/>
      <c r="H111" s="18" t="s">
        <v>31</v>
      </c>
      <c r="I111" s="178"/>
      <c r="J111" s="178"/>
      <c r="K111" s="22" t="s">
        <v>32</v>
      </c>
      <c r="L111" s="89" t="str">
        <f t="shared" si="4"/>
        <v/>
      </c>
      <c r="M111" s="90"/>
      <c r="N111" s="22" t="s">
        <v>33</v>
      </c>
      <c r="O111" s="85"/>
      <c r="P111" s="86"/>
      <c r="Q111" s="85"/>
      <c r="R111" s="86"/>
      <c r="S111" s="85"/>
      <c r="T111" s="86"/>
      <c r="U111" s="85"/>
      <c r="V111" s="86"/>
      <c r="W111" s="120"/>
      <c r="X111" s="121"/>
      <c r="Y111" s="121"/>
      <c r="Z111" s="121"/>
      <c r="AA111" s="121"/>
      <c r="AB111" s="121"/>
      <c r="AC111" s="122"/>
      <c r="AI111" s="12"/>
      <c r="AJ111" s="12"/>
      <c r="AK111" s="12"/>
      <c r="AL111" s="12"/>
      <c r="AM111" s="12"/>
      <c r="AN111" s="12"/>
      <c r="AO111" s="12"/>
      <c r="AP111" s="12"/>
      <c r="AQ111" s="12"/>
      <c r="AR111" s="12"/>
      <c r="AS111" s="12"/>
      <c r="AT111" s="12"/>
    </row>
    <row r="112" spans="1:46" s="32" customFormat="1" ht="26.25" customHeight="1" x14ac:dyDescent="0.55000000000000004">
      <c r="A112" s="17">
        <v>29</v>
      </c>
      <c r="B112" s="22" t="s">
        <v>34</v>
      </c>
      <c r="C112" s="25" t="str">
        <f t="shared" si="3"/>
        <v>火</v>
      </c>
      <c r="D112" s="85"/>
      <c r="E112" s="86"/>
      <c r="F112" s="205"/>
      <c r="G112" s="178"/>
      <c r="H112" s="18" t="s">
        <v>31</v>
      </c>
      <c r="I112" s="178"/>
      <c r="J112" s="178"/>
      <c r="K112" s="22" t="s">
        <v>32</v>
      </c>
      <c r="L112" s="89" t="str">
        <f t="shared" si="4"/>
        <v/>
      </c>
      <c r="M112" s="90"/>
      <c r="N112" s="22" t="s">
        <v>33</v>
      </c>
      <c r="O112" s="85"/>
      <c r="P112" s="86"/>
      <c r="Q112" s="85"/>
      <c r="R112" s="86"/>
      <c r="S112" s="85"/>
      <c r="T112" s="86"/>
      <c r="U112" s="85"/>
      <c r="V112" s="86"/>
      <c r="W112" s="120"/>
      <c r="X112" s="121"/>
      <c r="Y112" s="121"/>
      <c r="Z112" s="121"/>
      <c r="AA112" s="121"/>
      <c r="AB112" s="121"/>
      <c r="AC112" s="122"/>
      <c r="AI112" s="12"/>
      <c r="AJ112" s="12"/>
      <c r="AK112" s="12"/>
      <c r="AL112" s="12"/>
      <c r="AM112" s="12"/>
      <c r="AN112" s="12"/>
      <c r="AO112" s="12"/>
      <c r="AP112" s="12"/>
      <c r="AQ112" s="12"/>
      <c r="AR112" s="12"/>
      <c r="AS112" s="12"/>
      <c r="AT112" s="12"/>
    </row>
    <row r="113" spans="1:46" s="32" customFormat="1" ht="26.25" customHeight="1" x14ac:dyDescent="0.55000000000000004">
      <c r="A113" s="17">
        <v>30</v>
      </c>
      <c r="B113" s="22" t="s">
        <v>34</v>
      </c>
      <c r="C113" s="25" t="str">
        <f t="shared" si="3"/>
        <v>水</v>
      </c>
      <c r="D113" s="85"/>
      <c r="E113" s="86"/>
      <c r="F113" s="205"/>
      <c r="G113" s="178"/>
      <c r="H113" s="18" t="s">
        <v>31</v>
      </c>
      <c r="I113" s="178"/>
      <c r="J113" s="178"/>
      <c r="K113" s="22" t="s">
        <v>32</v>
      </c>
      <c r="L113" s="89" t="str">
        <f t="shared" si="4"/>
        <v/>
      </c>
      <c r="M113" s="90"/>
      <c r="N113" s="22" t="s">
        <v>33</v>
      </c>
      <c r="O113" s="85"/>
      <c r="P113" s="86"/>
      <c r="Q113" s="85"/>
      <c r="R113" s="86"/>
      <c r="S113" s="85"/>
      <c r="T113" s="86"/>
      <c r="U113" s="85"/>
      <c r="V113" s="86"/>
      <c r="W113" s="120"/>
      <c r="X113" s="121"/>
      <c r="Y113" s="121"/>
      <c r="Z113" s="121"/>
      <c r="AA113" s="121"/>
      <c r="AB113" s="121"/>
      <c r="AC113" s="122"/>
      <c r="AI113" s="12"/>
      <c r="AJ113" s="12"/>
      <c r="AK113" s="12"/>
      <c r="AL113" s="12"/>
      <c r="AM113" s="12"/>
      <c r="AN113" s="12"/>
      <c r="AO113" s="12"/>
      <c r="AP113" s="12"/>
      <c r="AQ113" s="12"/>
      <c r="AR113" s="12"/>
      <c r="AS113" s="12"/>
      <c r="AT113" s="12"/>
    </row>
    <row r="114" spans="1:46" s="32" customFormat="1" ht="26.25" customHeight="1" x14ac:dyDescent="0.55000000000000004">
      <c r="A114" s="19">
        <v>31</v>
      </c>
      <c r="B114" s="23" t="s">
        <v>4</v>
      </c>
      <c r="C114" s="26" t="str">
        <f t="shared" si="3"/>
        <v>木</v>
      </c>
      <c r="D114" s="218"/>
      <c r="E114" s="219"/>
      <c r="F114" s="226"/>
      <c r="G114" s="227"/>
      <c r="H114" s="20" t="s">
        <v>31</v>
      </c>
      <c r="I114" s="227"/>
      <c r="J114" s="227"/>
      <c r="K114" s="23" t="s">
        <v>32</v>
      </c>
      <c r="L114" s="89" t="str">
        <f t="shared" ref="L114" si="5">IF(OR(F114="",I114=""),"",MIN(MAX(ROUNDDOWN((I114-F114)*24*2,0)/2,0),$E$81))</f>
        <v/>
      </c>
      <c r="M114" s="90"/>
      <c r="N114" s="23" t="s">
        <v>33</v>
      </c>
      <c r="O114" s="218"/>
      <c r="P114" s="219"/>
      <c r="Q114" s="218"/>
      <c r="R114" s="219"/>
      <c r="S114" s="218"/>
      <c r="T114" s="219"/>
      <c r="U114" s="218"/>
      <c r="V114" s="219"/>
      <c r="W114" s="208"/>
      <c r="X114" s="209"/>
      <c r="Y114" s="209"/>
      <c r="Z114" s="209"/>
      <c r="AA114" s="209"/>
      <c r="AB114" s="209"/>
      <c r="AC114" s="210"/>
      <c r="AI114" s="12"/>
      <c r="AJ114" s="12"/>
      <c r="AK114" s="12"/>
      <c r="AL114" s="12"/>
      <c r="AM114" s="12"/>
      <c r="AN114" s="12"/>
      <c r="AO114" s="12"/>
      <c r="AP114" s="12"/>
      <c r="AQ114" s="12"/>
      <c r="AR114" s="12"/>
      <c r="AS114" s="12"/>
      <c r="AT114" s="12"/>
    </row>
    <row r="115" spans="1:46" s="32" customFormat="1" ht="26.25" customHeight="1" x14ac:dyDescent="0.55000000000000004">
      <c r="A115" s="126" t="s">
        <v>35</v>
      </c>
      <c r="B115" s="127"/>
      <c r="C115" s="127"/>
      <c r="D115" s="27">
        <f>COUNTIF(L84:M114,"&gt;0")</f>
        <v>0</v>
      </c>
      <c r="E115" s="224" t="s">
        <v>36</v>
      </c>
      <c r="F115" s="224"/>
      <c r="G115" s="224"/>
      <c r="H115" s="224"/>
      <c r="I115" s="27">
        <f>COUNTIF(D84:E114,"○")</f>
        <v>0</v>
      </c>
      <c r="J115" s="28" t="s">
        <v>16</v>
      </c>
      <c r="K115" s="126" t="s">
        <v>101</v>
      </c>
      <c r="L115" s="127"/>
      <c r="M115" s="127"/>
      <c r="N115" s="27" t="s">
        <v>99</v>
      </c>
      <c r="O115" s="27">
        <f>COUNTIF(Q84:R114,"○")</f>
        <v>0</v>
      </c>
      <c r="P115" s="27" t="s">
        <v>38</v>
      </c>
      <c r="Q115" s="225" t="s">
        <v>100</v>
      </c>
      <c r="R115" s="225"/>
      <c r="S115" s="27">
        <f>COUNTIF(S84:T114,"○")</f>
        <v>0</v>
      </c>
      <c r="T115" s="27" t="s">
        <v>38</v>
      </c>
      <c r="U115" s="27"/>
      <c r="V115" s="27"/>
      <c r="W115" s="28"/>
      <c r="X115" s="212" t="s">
        <v>37</v>
      </c>
      <c r="Y115" s="213"/>
      <c r="Z115" s="213"/>
      <c r="AA115" s="44"/>
      <c r="AB115" s="44"/>
      <c r="AC115" s="216" t="str">
        <f>IF(W82="３．要支援家庭のこども加算","●","×")</f>
        <v>×</v>
      </c>
      <c r="AI115" s="12"/>
      <c r="AJ115" s="12"/>
      <c r="AK115" s="12"/>
      <c r="AL115" s="12"/>
      <c r="AM115" s="12"/>
      <c r="AN115" s="12"/>
      <c r="AO115" s="12"/>
      <c r="AP115" s="12"/>
      <c r="AQ115" s="12"/>
      <c r="AR115" s="12"/>
      <c r="AS115" s="12"/>
      <c r="AT115" s="12"/>
    </row>
    <row r="116" spans="1:46" s="32" customFormat="1" ht="26.25" customHeight="1" x14ac:dyDescent="0.55000000000000004">
      <c r="A116" s="126" t="s">
        <v>91</v>
      </c>
      <c r="B116" s="127"/>
      <c r="C116" s="27">
        <f>COUNTIF(O84:P114,"○")</f>
        <v>0</v>
      </c>
      <c r="D116" s="105" t="s">
        <v>38</v>
      </c>
      <c r="E116" s="105"/>
      <c r="F116" s="103" t="s">
        <v>107</v>
      </c>
      <c r="G116" s="104"/>
      <c r="H116" s="104"/>
      <c r="I116" s="27">
        <f>COUNTIF(U84:V114,"○")</f>
        <v>0</v>
      </c>
      <c r="J116" s="28" t="s">
        <v>38</v>
      </c>
      <c r="K116" s="211" t="s">
        <v>60</v>
      </c>
      <c r="L116" s="113"/>
      <c r="M116" s="113"/>
      <c r="N116" s="42">
        <f>IF(SUM(L84:M114)&gt;E81, E81, SUM(L84:M114))</f>
        <v>0</v>
      </c>
      <c r="O116" s="111" t="s">
        <v>58</v>
      </c>
      <c r="P116" s="111"/>
      <c r="Q116" s="111"/>
      <c r="R116" s="111"/>
      <c r="S116" s="42">
        <f>SUMIFS(L84:M114,D84:E114,"○")</f>
        <v>0</v>
      </c>
      <c r="T116" s="42" t="s">
        <v>59</v>
      </c>
      <c r="U116" s="115"/>
      <c r="V116" s="115"/>
      <c r="W116" s="45"/>
      <c r="X116" s="214"/>
      <c r="Y116" s="215"/>
      <c r="Z116" s="215"/>
      <c r="AA116" s="49"/>
      <c r="AB116" s="49"/>
      <c r="AC116" s="217"/>
      <c r="AI116" s="12"/>
      <c r="AJ116" s="12"/>
      <c r="AK116" s="12"/>
      <c r="AL116" s="12"/>
      <c r="AM116" s="12"/>
      <c r="AN116" s="12"/>
      <c r="AO116" s="12"/>
      <c r="AP116" s="12"/>
      <c r="AQ116" s="12"/>
      <c r="AR116" s="12"/>
      <c r="AS116" s="12"/>
      <c r="AT116" s="12"/>
    </row>
    <row r="117" spans="1:46" s="32" customFormat="1" ht="26.25" customHeight="1" x14ac:dyDescent="0.55000000000000004">
      <c r="A117" s="29"/>
      <c r="B117" s="29"/>
      <c r="C117" s="29"/>
      <c r="F117" s="29"/>
      <c r="G117" s="29"/>
      <c r="H117" s="29"/>
      <c r="K117" s="51"/>
      <c r="L117" s="51"/>
      <c r="M117" s="51"/>
      <c r="O117" s="52"/>
      <c r="P117" s="52"/>
      <c r="Q117" s="52"/>
      <c r="R117" s="52"/>
      <c r="U117" s="53"/>
      <c r="V117" s="53"/>
      <c r="X117" s="29"/>
      <c r="Y117" s="29"/>
      <c r="Z117" s="29"/>
      <c r="AA117" s="29"/>
      <c r="AB117" s="29"/>
      <c r="AC117" s="29"/>
      <c r="AI117" s="12"/>
      <c r="AJ117" s="12"/>
      <c r="AK117" s="12"/>
      <c r="AL117" s="12"/>
      <c r="AM117" s="12"/>
      <c r="AN117" s="12"/>
      <c r="AO117" s="12"/>
      <c r="AP117" s="12"/>
      <c r="AQ117" s="12"/>
      <c r="AR117" s="12"/>
      <c r="AS117" s="12"/>
      <c r="AT117" s="12"/>
    </row>
    <row r="118" spans="1:46" ht="26.25" customHeight="1" x14ac:dyDescent="0.55000000000000004">
      <c r="A118" s="100" t="str">
        <f>"（別紙）中野区乳児等通園支援事業　利用状況報告書（"&amp;$N$2&amp;"年"&amp;$P$2&amp;"月分）"</f>
        <v>（別紙）中野区乳児等通園支援事業　利用状況報告書（2026年12月分）</v>
      </c>
      <c r="B118" s="100"/>
      <c r="C118" s="100"/>
      <c r="D118" s="100"/>
      <c r="E118" s="100"/>
      <c r="F118" s="100"/>
      <c r="G118" s="100"/>
      <c r="H118" s="100"/>
      <c r="I118" s="100"/>
      <c r="J118" s="100"/>
      <c r="K118" s="100"/>
      <c r="L118" s="100"/>
      <c r="M118" s="100"/>
      <c r="N118" s="100"/>
      <c r="O118" s="100"/>
      <c r="P118" s="100"/>
      <c r="Q118" s="100"/>
      <c r="R118" s="100"/>
      <c r="S118" s="100"/>
      <c r="T118" s="100"/>
      <c r="U118" s="100"/>
      <c r="V118" s="100"/>
      <c r="W118" s="100"/>
      <c r="X118" s="100"/>
      <c r="Y118" s="100"/>
      <c r="Z118" s="100"/>
      <c r="AA118" s="100"/>
      <c r="AB118" s="100"/>
      <c r="AC118" s="100"/>
    </row>
    <row r="119" spans="1:46" ht="26.25" customHeight="1" x14ac:dyDescent="0.55000000000000004">
      <c r="A119" s="101" t="s">
        <v>23</v>
      </c>
      <c r="B119" s="101"/>
      <c r="C119" s="101"/>
      <c r="D119" s="110"/>
      <c r="E119" s="110"/>
      <c r="F119" s="110"/>
      <c r="G119" s="110"/>
      <c r="H119" s="110"/>
      <c r="I119" s="110"/>
      <c r="J119" s="114" t="s">
        <v>43</v>
      </c>
      <c r="K119" s="114"/>
      <c r="L119" s="114"/>
      <c r="O119" s="29" t="s">
        <v>0</v>
      </c>
      <c r="P119" s="13"/>
      <c r="Q119" s="29" t="s">
        <v>3</v>
      </c>
      <c r="S119" s="29" t="s">
        <v>4</v>
      </c>
      <c r="T119" s="29" t="s">
        <v>19</v>
      </c>
      <c r="U119" s="32" t="s">
        <v>40</v>
      </c>
      <c r="V119" s="32"/>
      <c r="W119" s="110"/>
      <c r="X119" s="110"/>
      <c r="Y119" s="110"/>
      <c r="Z119" s="110"/>
      <c r="AA119" s="110"/>
      <c r="AB119" s="110"/>
      <c r="AC119" s="32" t="s">
        <v>19</v>
      </c>
    </row>
    <row r="120" spans="1:46" ht="26.25" customHeight="1" x14ac:dyDescent="0.55000000000000004">
      <c r="A120" s="101" t="s">
        <v>24</v>
      </c>
      <c r="B120" s="101"/>
      <c r="C120" s="101"/>
      <c r="D120" s="32" t="s">
        <v>87</v>
      </c>
      <c r="E120" s="32" cm="1">
        <f t="array" ref="E120">_xlfn.IFS(W119="０歳児クラス相当",$L$12,W119="１歳児クラス相当",$L$13,W119="２歳児クラス相当（３歳未満）",$L$14,W119="２歳児クラス相当（３歳誕生月）",$L$14,W119="",0)</f>
        <v>0</v>
      </c>
      <c r="F120" s="114" t="s">
        <v>11</v>
      </c>
      <c r="G120" s="114"/>
      <c r="H120" s="29"/>
      <c r="I120" s="32"/>
      <c r="J120" s="114"/>
      <c r="K120" s="114"/>
      <c r="L120" s="32"/>
      <c r="M120" s="114"/>
      <c r="N120" s="114"/>
      <c r="O120" s="32"/>
      <c r="P120" s="157" t="s">
        <v>62</v>
      </c>
      <c r="Q120" s="157"/>
      <c r="R120" s="157"/>
      <c r="S120" s="110"/>
      <c r="T120" s="110"/>
      <c r="U120" s="110"/>
      <c r="V120" s="157" t="s">
        <v>65</v>
      </c>
      <c r="W120" s="157"/>
      <c r="X120" s="110"/>
      <c r="Y120" s="110"/>
      <c r="Z120" s="110"/>
      <c r="AA120" s="110"/>
      <c r="AB120" s="110"/>
      <c r="AC120" s="32" t="s">
        <v>19</v>
      </c>
    </row>
    <row r="121" spans="1:46" ht="26.25" customHeight="1" x14ac:dyDescent="0.55000000000000004">
      <c r="A121" s="32"/>
      <c r="B121" s="114" t="s">
        <v>66</v>
      </c>
      <c r="C121" s="114"/>
      <c r="D121" s="114"/>
      <c r="E121" s="114" t="s">
        <v>94</v>
      </c>
      <c r="F121" s="114"/>
      <c r="G121" s="114"/>
      <c r="H121" s="114"/>
      <c r="I121" s="29" t="s">
        <v>19</v>
      </c>
      <c r="J121" s="113" t="s">
        <v>93</v>
      </c>
      <c r="K121" s="113"/>
      <c r="L121" s="113"/>
      <c r="M121" s="113"/>
      <c r="N121" s="113"/>
      <c r="O121" s="110"/>
      <c r="P121" s="110"/>
      <c r="Q121" s="110"/>
      <c r="R121" s="110"/>
      <c r="S121" s="110"/>
      <c r="T121" s="32"/>
      <c r="U121" s="111" t="s">
        <v>86</v>
      </c>
      <c r="V121" s="111"/>
      <c r="W121" s="228"/>
      <c r="X121" s="228"/>
      <c r="Y121" s="228"/>
      <c r="Z121" s="228"/>
      <c r="AA121" s="228"/>
      <c r="AB121" s="228"/>
    </row>
    <row r="122" spans="1:46" ht="26.25" customHeight="1" x14ac:dyDescent="0.55000000000000004">
      <c r="A122" s="123" t="s">
        <v>25</v>
      </c>
      <c r="B122" s="123"/>
      <c r="C122" s="14" t="s">
        <v>26</v>
      </c>
      <c r="D122" s="123" t="s">
        <v>90</v>
      </c>
      <c r="E122" s="123"/>
      <c r="F122" s="123" t="s">
        <v>27</v>
      </c>
      <c r="G122" s="123"/>
      <c r="H122" s="123"/>
      <c r="I122" s="123"/>
      <c r="J122" s="123"/>
      <c r="K122" s="123"/>
      <c r="L122" s="177" t="s">
        <v>28</v>
      </c>
      <c r="M122" s="177"/>
      <c r="N122" s="177"/>
      <c r="O122" s="123" t="s">
        <v>29</v>
      </c>
      <c r="P122" s="123"/>
      <c r="Q122" s="116" t="s">
        <v>98</v>
      </c>
      <c r="R122" s="116"/>
      <c r="S122" s="116" t="s">
        <v>45</v>
      </c>
      <c r="T122" s="116"/>
      <c r="U122" s="124" t="s">
        <v>55</v>
      </c>
      <c r="V122" s="125"/>
      <c r="W122" s="126" t="s">
        <v>30</v>
      </c>
      <c r="X122" s="127"/>
      <c r="Y122" s="127"/>
      <c r="Z122" s="127"/>
      <c r="AA122" s="127"/>
      <c r="AB122" s="127"/>
      <c r="AC122" s="128"/>
    </row>
    <row r="123" spans="1:46" ht="26.25" customHeight="1" x14ac:dyDescent="0.55000000000000004">
      <c r="A123" s="15">
        <v>1</v>
      </c>
      <c r="B123" s="21" t="s">
        <v>4</v>
      </c>
      <c r="C123" s="24" t="str">
        <f>TEXT(DATE($N$2,$P$2,A123),"aaa")</f>
        <v>火</v>
      </c>
      <c r="D123" s="106"/>
      <c r="E123" s="107"/>
      <c r="F123" s="108"/>
      <c r="G123" s="109"/>
      <c r="H123" s="16" t="s">
        <v>31</v>
      </c>
      <c r="I123" s="109"/>
      <c r="J123" s="109"/>
      <c r="K123" s="21" t="s">
        <v>32</v>
      </c>
      <c r="L123" s="89" t="str">
        <f>IF(OR(F123="",I123=""),"",MIN(MAX(ROUNDDOWN((I123-F123)*24*2,0)/2,0),$E$120))</f>
        <v/>
      </c>
      <c r="M123" s="90"/>
      <c r="N123" s="43" t="s">
        <v>33</v>
      </c>
      <c r="O123" s="106"/>
      <c r="P123" s="107"/>
      <c r="Q123" s="106"/>
      <c r="R123" s="107"/>
      <c r="S123" s="106"/>
      <c r="T123" s="107"/>
      <c r="U123" s="106"/>
      <c r="V123" s="107"/>
      <c r="W123" s="231"/>
      <c r="X123" s="232"/>
      <c r="Y123" s="232"/>
      <c r="Z123" s="232"/>
      <c r="AA123" s="232"/>
      <c r="AB123" s="232"/>
      <c r="AC123" s="233"/>
    </row>
    <row r="124" spans="1:46" ht="26.25" customHeight="1" x14ac:dyDescent="0.55000000000000004">
      <c r="A124" s="17">
        <v>2</v>
      </c>
      <c r="B124" s="22" t="s">
        <v>4</v>
      </c>
      <c r="C124" s="25" t="str">
        <f>TEXT(DATE($N$2,$P$2,A124),"aaa")</f>
        <v>水</v>
      </c>
      <c r="D124" s="85"/>
      <c r="E124" s="86"/>
      <c r="F124" s="205"/>
      <c r="G124" s="178"/>
      <c r="H124" s="18" t="s">
        <v>31</v>
      </c>
      <c r="I124" s="178"/>
      <c r="J124" s="178"/>
      <c r="K124" s="22" t="s">
        <v>32</v>
      </c>
      <c r="L124" s="89" t="str">
        <f>IF(OR(F124="",I124=""),"",MIN(MAX(ROUNDDOWN((I124-F124)*24*2,0)/2,0),$E$120))</f>
        <v/>
      </c>
      <c r="M124" s="90"/>
      <c r="N124" s="22" t="s">
        <v>33</v>
      </c>
      <c r="O124" s="85"/>
      <c r="P124" s="86"/>
      <c r="Q124" s="85"/>
      <c r="R124" s="86"/>
      <c r="S124" s="85"/>
      <c r="T124" s="86"/>
      <c r="U124" s="85"/>
      <c r="V124" s="86"/>
      <c r="W124" s="120"/>
      <c r="X124" s="121"/>
      <c r="Y124" s="121"/>
      <c r="Z124" s="121"/>
      <c r="AA124" s="121"/>
      <c r="AB124" s="121"/>
      <c r="AC124" s="122"/>
    </row>
    <row r="125" spans="1:46" ht="26.25" customHeight="1" x14ac:dyDescent="0.55000000000000004">
      <c r="A125" s="17">
        <v>3</v>
      </c>
      <c r="B125" s="22" t="s">
        <v>34</v>
      </c>
      <c r="C125" s="25" t="str">
        <f t="shared" ref="C125:C153" si="6">TEXT(DATE($N$2,$P$2,A125),"aaa")</f>
        <v>木</v>
      </c>
      <c r="D125" s="85"/>
      <c r="E125" s="86"/>
      <c r="F125" s="205"/>
      <c r="G125" s="178"/>
      <c r="H125" s="18" t="s">
        <v>31</v>
      </c>
      <c r="I125" s="178"/>
      <c r="J125" s="178"/>
      <c r="K125" s="22" t="s">
        <v>32</v>
      </c>
      <c r="L125" s="89" t="str">
        <f t="shared" ref="L125:L152" si="7">IF(OR(F125="",I125=""),"",MIN(MAX(ROUNDDOWN((I125-F125)*24*2,0)/2,0),$E$120))</f>
        <v/>
      </c>
      <c r="M125" s="90"/>
      <c r="N125" s="22" t="s">
        <v>33</v>
      </c>
      <c r="O125" s="85"/>
      <c r="P125" s="86"/>
      <c r="Q125" s="85"/>
      <c r="R125" s="86"/>
      <c r="S125" s="85"/>
      <c r="T125" s="86"/>
      <c r="U125" s="85"/>
      <c r="V125" s="86"/>
      <c r="W125" s="234"/>
      <c r="X125" s="235"/>
      <c r="Y125" s="235"/>
      <c r="Z125" s="235"/>
      <c r="AA125" s="235"/>
      <c r="AB125" s="235"/>
      <c r="AC125" s="236"/>
    </row>
    <row r="126" spans="1:46" ht="26.25" customHeight="1" x14ac:dyDescent="0.55000000000000004">
      <c r="A126" s="17">
        <v>4</v>
      </c>
      <c r="B126" s="22" t="s">
        <v>34</v>
      </c>
      <c r="C126" s="25" t="str">
        <f t="shared" si="6"/>
        <v>金</v>
      </c>
      <c r="D126" s="85"/>
      <c r="E126" s="86"/>
      <c r="F126" s="205"/>
      <c r="G126" s="178"/>
      <c r="H126" s="18" t="s">
        <v>31</v>
      </c>
      <c r="I126" s="178"/>
      <c r="J126" s="178"/>
      <c r="K126" s="22" t="s">
        <v>32</v>
      </c>
      <c r="L126" s="89" t="str">
        <f t="shared" si="7"/>
        <v/>
      </c>
      <c r="M126" s="90"/>
      <c r="N126" s="22" t="s">
        <v>33</v>
      </c>
      <c r="O126" s="85"/>
      <c r="P126" s="86"/>
      <c r="Q126" s="85"/>
      <c r="R126" s="86"/>
      <c r="S126" s="85"/>
      <c r="T126" s="86"/>
      <c r="U126" s="85"/>
      <c r="V126" s="86"/>
      <c r="W126" s="120"/>
      <c r="X126" s="121"/>
      <c r="Y126" s="121"/>
      <c r="Z126" s="121"/>
      <c r="AA126" s="121"/>
      <c r="AB126" s="121"/>
      <c r="AC126" s="122"/>
    </row>
    <row r="127" spans="1:46" ht="26.25" customHeight="1" x14ac:dyDescent="0.55000000000000004">
      <c r="A127" s="17">
        <v>5</v>
      </c>
      <c r="B127" s="22" t="s">
        <v>34</v>
      </c>
      <c r="C127" s="25" t="str">
        <f t="shared" si="6"/>
        <v>土</v>
      </c>
      <c r="D127" s="85"/>
      <c r="E127" s="86"/>
      <c r="F127" s="205"/>
      <c r="G127" s="178"/>
      <c r="H127" s="18" t="s">
        <v>31</v>
      </c>
      <c r="I127" s="178"/>
      <c r="J127" s="178"/>
      <c r="K127" s="22" t="s">
        <v>32</v>
      </c>
      <c r="L127" s="89" t="str">
        <f t="shared" si="7"/>
        <v/>
      </c>
      <c r="M127" s="90"/>
      <c r="N127" s="22" t="s">
        <v>33</v>
      </c>
      <c r="O127" s="85"/>
      <c r="P127" s="86"/>
      <c r="Q127" s="85"/>
      <c r="R127" s="86"/>
      <c r="S127" s="85"/>
      <c r="T127" s="86"/>
      <c r="U127" s="85"/>
      <c r="V127" s="86"/>
      <c r="W127" s="120"/>
      <c r="X127" s="121"/>
      <c r="Y127" s="121"/>
      <c r="Z127" s="121"/>
      <c r="AA127" s="121"/>
      <c r="AB127" s="121"/>
      <c r="AC127" s="122"/>
    </row>
    <row r="128" spans="1:46" ht="26.25" customHeight="1" x14ac:dyDescent="0.55000000000000004">
      <c r="A128" s="17">
        <v>6</v>
      </c>
      <c r="B128" s="22" t="s">
        <v>34</v>
      </c>
      <c r="C128" s="25" t="str">
        <f t="shared" si="6"/>
        <v>日</v>
      </c>
      <c r="D128" s="85"/>
      <c r="E128" s="86"/>
      <c r="F128" s="205"/>
      <c r="G128" s="178"/>
      <c r="H128" s="18" t="s">
        <v>31</v>
      </c>
      <c r="I128" s="178"/>
      <c r="J128" s="178"/>
      <c r="K128" s="22" t="s">
        <v>32</v>
      </c>
      <c r="L128" s="89" t="str">
        <f t="shared" si="7"/>
        <v/>
      </c>
      <c r="M128" s="90"/>
      <c r="N128" s="22" t="s">
        <v>33</v>
      </c>
      <c r="O128" s="85"/>
      <c r="P128" s="86"/>
      <c r="Q128" s="85"/>
      <c r="R128" s="86"/>
      <c r="S128" s="85"/>
      <c r="T128" s="86"/>
      <c r="U128" s="85"/>
      <c r="V128" s="86"/>
      <c r="W128" s="120"/>
      <c r="X128" s="121"/>
      <c r="Y128" s="121"/>
      <c r="Z128" s="121"/>
      <c r="AA128" s="121"/>
      <c r="AB128" s="121"/>
      <c r="AC128" s="122"/>
    </row>
    <row r="129" spans="1:29" ht="26.25" customHeight="1" x14ac:dyDescent="0.55000000000000004">
      <c r="A129" s="17">
        <v>7</v>
      </c>
      <c r="B129" s="22" t="s">
        <v>34</v>
      </c>
      <c r="C129" s="25" t="str">
        <f t="shared" si="6"/>
        <v>月</v>
      </c>
      <c r="D129" s="85"/>
      <c r="E129" s="86"/>
      <c r="F129" s="205"/>
      <c r="G129" s="178"/>
      <c r="H129" s="18" t="s">
        <v>31</v>
      </c>
      <c r="I129" s="178"/>
      <c r="J129" s="178"/>
      <c r="K129" s="22" t="s">
        <v>32</v>
      </c>
      <c r="L129" s="89" t="str">
        <f t="shared" si="7"/>
        <v/>
      </c>
      <c r="M129" s="90"/>
      <c r="N129" s="22" t="s">
        <v>33</v>
      </c>
      <c r="O129" s="85"/>
      <c r="P129" s="86"/>
      <c r="Q129" s="85"/>
      <c r="R129" s="86"/>
      <c r="S129" s="85"/>
      <c r="T129" s="86"/>
      <c r="U129" s="85"/>
      <c r="V129" s="86"/>
      <c r="W129" s="120"/>
      <c r="X129" s="121"/>
      <c r="Y129" s="121"/>
      <c r="Z129" s="121"/>
      <c r="AA129" s="121"/>
      <c r="AB129" s="121"/>
      <c r="AC129" s="122"/>
    </row>
    <row r="130" spans="1:29" ht="26.25" customHeight="1" x14ac:dyDescent="0.55000000000000004">
      <c r="A130" s="17">
        <v>8</v>
      </c>
      <c r="B130" s="22" t="s">
        <v>34</v>
      </c>
      <c r="C130" s="25" t="str">
        <f t="shared" si="6"/>
        <v>火</v>
      </c>
      <c r="D130" s="85"/>
      <c r="E130" s="86"/>
      <c r="F130" s="205"/>
      <c r="G130" s="178"/>
      <c r="H130" s="18" t="s">
        <v>31</v>
      </c>
      <c r="I130" s="178"/>
      <c r="J130" s="178"/>
      <c r="K130" s="22" t="s">
        <v>32</v>
      </c>
      <c r="L130" s="89" t="str">
        <f t="shared" si="7"/>
        <v/>
      </c>
      <c r="M130" s="90"/>
      <c r="N130" s="22" t="s">
        <v>33</v>
      </c>
      <c r="O130" s="85"/>
      <c r="P130" s="86"/>
      <c r="Q130" s="85"/>
      <c r="R130" s="86"/>
      <c r="S130" s="85"/>
      <c r="T130" s="86"/>
      <c r="U130" s="85"/>
      <c r="V130" s="86"/>
      <c r="W130" s="120"/>
      <c r="X130" s="121"/>
      <c r="Y130" s="121"/>
      <c r="Z130" s="121"/>
      <c r="AA130" s="121"/>
      <c r="AB130" s="121"/>
      <c r="AC130" s="122"/>
    </row>
    <row r="131" spans="1:29" ht="26.25" customHeight="1" x14ac:dyDescent="0.55000000000000004">
      <c r="A131" s="17">
        <v>9</v>
      </c>
      <c r="B131" s="22" t="s">
        <v>34</v>
      </c>
      <c r="C131" s="25" t="str">
        <f t="shared" si="6"/>
        <v>水</v>
      </c>
      <c r="D131" s="85"/>
      <c r="E131" s="86"/>
      <c r="F131" s="205"/>
      <c r="G131" s="178"/>
      <c r="H131" s="18" t="s">
        <v>31</v>
      </c>
      <c r="I131" s="178"/>
      <c r="J131" s="178"/>
      <c r="K131" s="22" t="s">
        <v>32</v>
      </c>
      <c r="L131" s="89" t="str">
        <f t="shared" si="7"/>
        <v/>
      </c>
      <c r="M131" s="90"/>
      <c r="N131" s="22" t="s">
        <v>33</v>
      </c>
      <c r="O131" s="85"/>
      <c r="P131" s="86"/>
      <c r="Q131" s="85"/>
      <c r="R131" s="86"/>
      <c r="S131" s="85"/>
      <c r="T131" s="86"/>
      <c r="U131" s="85"/>
      <c r="V131" s="86"/>
      <c r="W131" s="120"/>
      <c r="X131" s="121"/>
      <c r="Y131" s="121"/>
      <c r="Z131" s="121"/>
      <c r="AA131" s="121"/>
      <c r="AB131" s="121"/>
      <c r="AC131" s="122"/>
    </row>
    <row r="132" spans="1:29" ht="26.25" customHeight="1" x14ac:dyDescent="0.55000000000000004">
      <c r="A132" s="17">
        <v>10</v>
      </c>
      <c r="B132" s="22" t="s">
        <v>34</v>
      </c>
      <c r="C132" s="25" t="str">
        <f t="shared" si="6"/>
        <v>木</v>
      </c>
      <c r="D132" s="85"/>
      <c r="E132" s="86"/>
      <c r="F132" s="205"/>
      <c r="G132" s="178"/>
      <c r="H132" s="18" t="s">
        <v>31</v>
      </c>
      <c r="I132" s="178"/>
      <c r="J132" s="178"/>
      <c r="K132" s="22" t="s">
        <v>32</v>
      </c>
      <c r="L132" s="89" t="str">
        <f t="shared" si="7"/>
        <v/>
      </c>
      <c r="M132" s="90"/>
      <c r="N132" s="22" t="s">
        <v>33</v>
      </c>
      <c r="O132" s="85"/>
      <c r="P132" s="86"/>
      <c r="Q132" s="85"/>
      <c r="R132" s="86"/>
      <c r="S132" s="85"/>
      <c r="T132" s="86"/>
      <c r="U132" s="85"/>
      <c r="V132" s="86"/>
      <c r="W132" s="120"/>
      <c r="X132" s="121"/>
      <c r="Y132" s="121"/>
      <c r="Z132" s="121"/>
      <c r="AA132" s="121"/>
      <c r="AB132" s="121"/>
      <c r="AC132" s="122"/>
    </row>
    <row r="133" spans="1:29" ht="26.25" customHeight="1" x14ac:dyDescent="0.55000000000000004">
      <c r="A133" s="17">
        <v>11</v>
      </c>
      <c r="B133" s="22" t="s">
        <v>34</v>
      </c>
      <c r="C133" s="25" t="str">
        <f t="shared" si="6"/>
        <v>金</v>
      </c>
      <c r="D133" s="85"/>
      <c r="E133" s="86"/>
      <c r="F133" s="205"/>
      <c r="G133" s="178"/>
      <c r="H133" s="18" t="s">
        <v>31</v>
      </c>
      <c r="I133" s="178"/>
      <c r="J133" s="178"/>
      <c r="K133" s="22" t="s">
        <v>32</v>
      </c>
      <c r="L133" s="89" t="str">
        <f t="shared" si="7"/>
        <v/>
      </c>
      <c r="M133" s="90"/>
      <c r="N133" s="22" t="s">
        <v>33</v>
      </c>
      <c r="O133" s="85"/>
      <c r="P133" s="86"/>
      <c r="Q133" s="85"/>
      <c r="R133" s="86"/>
      <c r="S133" s="85"/>
      <c r="T133" s="86"/>
      <c r="U133" s="85"/>
      <c r="V133" s="86"/>
      <c r="W133" s="120"/>
      <c r="X133" s="121"/>
      <c r="Y133" s="121"/>
      <c r="Z133" s="121"/>
      <c r="AA133" s="121"/>
      <c r="AB133" s="121"/>
      <c r="AC133" s="122"/>
    </row>
    <row r="134" spans="1:29" ht="26.25" customHeight="1" x14ac:dyDescent="0.55000000000000004">
      <c r="A134" s="17">
        <v>12</v>
      </c>
      <c r="B134" s="22" t="s">
        <v>34</v>
      </c>
      <c r="C134" s="25" t="str">
        <f t="shared" si="6"/>
        <v>土</v>
      </c>
      <c r="D134" s="85"/>
      <c r="E134" s="86"/>
      <c r="F134" s="205"/>
      <c r="G134" s="178"/>
      <c r="H134" s="18" t="s">
        <v>31</v>
      </c>
      <c r="I134" s="178"/>
      <c r="J134" s="178"/>
      <c r="K134" s="22" t="s">
        <v>32</v>
      </c>
      <c r="L134" s="89" t="str">
        <f t="shared" si="7"/>
        <v/>
      </c>
      <c r="M134" s="90"/>
      <c r="N134" s="22" t="s">
        <v>33</v>
      </c>
      <c r="O134" s="85"/>
      <c r="P134" s="86"/>
      <c r="Q134" s="85"/>
      <c r="R134" s="86"/>
      <c r="S134" s="85"/>
      <c r="T134" s="86"/>
      <c r="U134" s="85"/>
      <c r="V134" s="86"/>
      <c r="W134" s="120"/>
      <c r="X134" s="121"/>
      <c r="Y134" s="121"/>
      <c r="Z134" s="121"/>
      <c r="AA134" s="121"/>
      <c r="AB134" s="121"/>
      <c r="AC134" s="122"/>
    </row>
    <row r="135" spans="1:29" ht="26.25" customHeight="1" x14ac:dyDescent="0.55000000000000004">
      <c r="A135" s="17">
        <v>13</v>
      </c>
      <c r="B135" s="22" t="s">
        <v>34</v>
      </c>
      <c r="C135" s="25" t="str">
        <f t="shared" si="6"/>
        <v>日</v>
      </c>
      <c r="D135" s="85"/>
      <c r="E135" s="86"/>
      <c r="F135" s="205"/>
      <c r="G135" s="178"/>
      <c r="H135" s="18" t="s">
        <v>31</v>
      </c>
      <c r="I135" s="178"/>
      <c r="J135" s="178"/>
      <c r="K135" s="22" t="s">
        <v>32</v>
      </c>
      <c r="L135" s="89" t="str">
        <f t="shared" si="7"/>
        <v/>
      </c>
      <c r="M135" s="90"/>
      <c r="N135" s="22" t="s">
        <v>33</v>
      </c>
      <c r="O135" s="85"/>
      <c r="P135" s="86"/>
      <c r="Q135" s="85"/>
      <c r="R135" s="86"/>
      <c r="S135" s="85"/>
      <c r="T135" s="86"/>
      <c r="U135" s="85"/>
      <c r="V135" s="86"/>
      <c r="W135" s="120"/>
      <c r="X135" s="121"/>
      <c r="Y135" s="121"/>
      <c r="Z135" s="121"/>
      <c r="AA135" s="121"/>
      <c r="AB135" s="121"/>
      <c r="AC135" s="122"/>
    </row>
    <row r="136" spans="1:29" ht="26.25" customHeight="1" x14ac:dyDescent="0.55000000000000004">
      <c r="A136" s="17">
        <v>14</v>
      </c>
      <c r="B136" s="22" t="s">
        <v>34</v>
      </c>
      <c r="C136" s="25" t="str">
        <f t="shared" si="6"/>
        <v>月</v>
      </c>
      <c r="D136" s="85"/>
      <c r="E136" s="86"/>
      <c r="F136" s="205"/>
      <c r="G136" s="178"/>
      <c r="H136" s="18" t="s">
        <v>31</v>
      </c>
      <c r="I136" s="178"/>
      <c r="J136" s="178"/>
      <c r="K136" s="22" t="s">
        <v>32</v>
      </c>
      <c r="L136" s="89" t="str">
        <f t="shared" si="7"/>
        <v/>
      </c>
      <c r="M136" s="90"/>
      <c r="N136" s="22" t="s">
        <v>33</v>
      </c>
      <c r="O136" s="85"/>
      <c r="P136" s="86"/>
      <c r="Q136" s="85"/>
      <c r="R136" s="86"/>
      <c r="S136" s="85"/>
      <c r="T136" s="86"/>
      <c r="U136" s="85"/>
      <c r="V136" s="86"/>
      <c r="W136" s="120"/>
      <c r="X136" s="121"/>
      <c r="Y136" s="121"/>
      <c r="Z136" s="121"/>
      <c r="AA136" s="121"/>
      <c r="AB136" s="121"/>
      <c r="AC136" s="122"/>
    </row>
    <row r="137" spans="1:29" ht="26.25" customHeight="1" x14ac:dyDescent="0.55000000000000004">
      <c r="A137" s="17">
        <v>15</v>
      </c>
      <c r="B137" s="22" t="s">
        <v>34</v>
      </c>
      <c r="C137" s="25" t="str">
        <f t="shared" si="6"/>
        <v>火</v>
      </c>
      <c r="D137" s="85"/>
      <c r="E137" s="86"/>
      <c r="F137" s="205"/>
      <c r="G137" s="178"/>
      <c r="H137" s="18" t="s">
        <v>31</v>
      </c>
      <c r="I137" s="178"/>
      <c r="J137" s="178"/>
      <c r="K137" s="22" t="s">
        <v>32</v>
      </c>
      <c r="L137" s="89" t="str">
        <f t="shared" si="7"/>
        <v/>
      </c>
      <c r="M137" s="90"/>
      <c r="N137" s="22" t="s">
        <v>33</v>
      </c>
      <c r="O137" s="85"/>
      <c r="P137" s="86"/>
      <c r="Q137" s="85"/>
      <c r="R137" s="86"/>
      <c r="S137" s="85"/>
      <c r="T137" s="86"/>
      <c r="U137" s="85"/>
      <c r="V137" s="86"/>
      <c r="W137" s="120"/>
      <c r="X137" s="121"/>
      <c r="Y137" s="121"/>
      <c r="Z137" s="121"/>
      <c r="AA137" s="121"/>
      <c r="AB137" s="121"/>
      <c r="AC137" s="122"/>
    </row>
    <row r="138" spans="1:29" ht="26.25" customHeight="1" x14ac:dyDescent="0.55000000000000004">
      <c r="A138" s="17">
        <v>16</v>
      </c>
      <c r="B138" s="22" t="s">
        <v>34</v>
      </c>
      <c r="C138" s="25" t="str">
        <f t="shared" si="6"/>
        <v>水</v>
      </c>
      <c r="D138" s="85"/>
      <c r="E138" s="86"/>
      <c r="F138" s="205"/>
      <c r="G138" s="178"/>
      <c r="H138" s="18" t="s">
        <v>31</v>
      </c>
      <c r="I138" s="178"/>
      <c r="J138" s="178"/>
      <c r="K138" s="22" t="s">
        <v>32</v>
      </c>
      <c r="L138" s="89" t="str">
        <f t="shared" si="7"/>
        <v/>
      </c>
      <c r="M138" s="90"/>
      <c r="N138" s="22" t="s">
        <v>33</v>
      </c>
      <c r="O138" s="85"/>
      <c r="P138" s="86"/>
      <c r="Q138" s="85"/>
      <c r="R138" s="86"/>
      <c r="S138" s="85"/>
      <c r="T138" s="86"/>
      <c r="U138" s="85"/>
      <c r="V138" s="86"/>
      <c r="W138" s="120"/>
      <c r="X138" s="121"/>
      <c r="Y138" s="121"/>
      <c r="Z138" s="121"/>
      <c r="AA138" s="121"/>
      <c r="AB138" s="121"/>
      <c r="AC138" s="122"/>
    </row>
    <row r="139" spans="1:29" ht="26.25" customHeight="1" x14ac:dyDescent="0.55000000000000004">
      <c r="A139" s="17">
        <v>17</v>
      </c>
      <c r="B139" s="22" t="s">
        <v>34</v>
      </c>
      <c r="C139" s="25" t="str">
        <f t="shared" si="6"/>
        <v>木</v>
      </c>
      <c r="D139" s="85"/>
      <c r="E139" s="86"/>
      <c r="F139" s="205"/>
      <c r="G139" s="178"/>
      <c r="H139" s="18" t="s">
        <v>31</v>
      </c>
      <c r="I139" s="178"/>
      <c r="J139" s="178"/>
      <c r="K139" s="22" t="s">
        <v>32</v>
      </c>
      <c r="L139" s="89" t="str">
        <f t="shared" si="7"/>
        <v/>
      </c>
      <c r="M139" s="90"/>
      <c r="N139" s="22" t="s">
        <v>33</v>
      </c>
      <c r="O139" s="85"/>
      <c r="P139" s="86"/>
      <c r="Q139" s="85"/>
      <c r="R139" s="86"/>
      <c r="S139" s="85"/>
      <c r="T139" s="86"/>
      <c r="U139" s="85"/>
      <c r="V139" s="86"/>
      <c r="W139" s="120"/>
      <c r="X139" s="121"/>
      <c r="Y139" s="121"/>
      <c r="Z139" s="121"/>
      <c r="AA139" s="121"/>
      <c r="AB139" s="121"/>
      <c r="AC139" s="122"/>
    </row>
    <row r="140" spans="1:29" ht="26.25" customHeight="1" x14ac:dyDescent="0.55000000000000004">
      <c r="A140" s="17">
        <v>18</v>
      </c>
      <c r="B140" s="22" t="s">
        <v>34</v>
      </c>
      <c r="C140" s="25" t="str">
        <f t="shared" si="6"/>
        <v>金</v>
      </c>
      <c r="D140" s="85"/>
      <c r="E140" s="86"/>
      <c r="F140" s="205"/>
      <c r="G140" s="178"/>
      <c r="H140" s="18" t="s">
        <v>31</v>
      </c>
      <c r="I140" s="178"/>
      <c r="J140" s="178"/>
      <c r="K140" s="22" t="s">
        <v>32</v>
      </c>
      <c r="L140" s="89" t="str">
        <f t="shared" si="7"/>
        <v/>
      </c>
      <c r="M140" s="90"/>
      <c r="N140" s="22" t="s">
        <v>33</v>
      </c>
      <c r="O140" s="85"/>
      <c r="P140" s="86"/>
      <c r="Q140" s="85"/>
      <c r="R140" s="86"/>
      <c r="S140" s="85"/>
      <c r="T140" s="86"/>
      <c r="U140" s="85"/>
      <c r="V140" s="86"/>
      <c r="W140" s="120"/>
      <c r="X140" s="121"/>
      <c r="Y140" s="121"/>
      <c r="Z140" s="121"/>
      <c r="AA140" s="121"/>
      <c r="AB140" s="121"/>
      <c r="AC140" s="122"/>
    </row>
    <row r="141" spans="1:29" ht="26.25" customHeight="1" x14ac:dyDescent="0.55000000000000004">
      <c r="A141" s="17">
        <v>19</v>
      </c>
      <c r="B141" s="22" t="s">
        <v>34</v>
      </c>
      <c r="C141" s="25" t="str">
        <f t="shared" si="6"/>
        <v>土</v>
      </c>
      <c r="D141" s="85"/>
      <c r="E141" s="86"/>
      <c r="F141" s="205"/>
      <c r="G141" s="178"/>
      <c r="H141" s="18" t="s">
        <v>31</v>
      </c>
      <c r="I141" s="178"/>
      <c r="J141" s="178"/>
      <c r="K141" s="22" t="s">
        <v>32</v>
      </c>
      <c r="L141" s="89" t="str">
        <f t="shared" si="7"/>
        <v/>
      </c>
      <c r="M141" s="90"/>
      <c r="N141" s="22" t="s">
        <v>33</v>
      </c>
      <c r="O141" s="85"/>
      <c r="P141" s="86"/>
      <c r="Q141" s="85"/>
      <c r="R141" s="86"/>
      <c r="S141" s="85"/>
      <c r="T141" s="86"/>
      <c r="U141" s="85"/>
      <c r="V141" s="86"/>
      <c r="W141" s="120"/>
      <c r="X141" s="121"/>
      <c r="Y141" s="121"/>
      <c r="Z141" s="121"/>
      <c r="AA141" s="121"/>
      <c r="AB141" s="121"/>
      <c r="AC141" s="122"/>
    </row>
    <row r="142" spans="1:29" ht="26.25" customHeight="1" x14ac:dyDescent="0.55000000000000004">
      <c r="A142" s="17">
        <v>20</v>
      </c>
      <c r="B142" s="22" t="s">
        <v>34</v>
      </c>
      <c r="C142" s="25" t="str">
        <f t="shared" si="6"/>
        <v>日</v>
      </c>
      <c r="D142" s="85"/>
      <c r="E142" s="86"/>
      <c r="F142" s="205"/>
      <c r="G142" s="178"/>
      <c r="H142" s="18" t="s">
        <v>31</v>
      </c>
      <c r="I142" s="178"/>
      <c r="J142" s="178"/>
      <c r="K142" s="22" t="s">
        <v>32</v>
      </c>
      <c r="L142" s="89" t="str">
        <f t="shared" si="7"/>
        <v/>
      </c>
      <c r="M142" s="90"/>
      <c r="N142" s="22" t="s">
        <v>33</v>
      </c>
      <c r="O142" s="85"/>
      <c r="P142" s="86"/>
      <c r="Q142" s="85"/>
      <c r="R142" s="86"/>
      <c r="S142" s="85"/>
      <c r="T142" s="86"/>
      <c r="U142" s="85"/>
      <c r="V142" s="86"/>
      <c r="W142" s="120"/>
      <c r="X142" s="121"/>
      <c r="Y142" s="121"/>
      <c r="Z142" s="121"/>
      <c r="AA142" s="121"/>
      <c r="AB142" s="121"/>
      <c r="AC142" s="122"/>
    </row>
    <row r="143" spans="1:29" ht="26.25" customHeight="1" x14ac:dyDescent="0.55000000000000004">
      <c r="A143" s="17">
        <v>21</v>
      </c>
      <c r="B143" s="22" t="s">
        <v>34</v>
      </c>
      <c r="C143" s="25" t="str">
        <f t="shared" si="6"/>
        <v>月</v>
      </c>
      <c r="D143" s="85"/>
      <c r="E143" s="86"/>
      <c r="F143" s="205"/>
      <c r="G143" s="178"/>
      <c r="H143" s="18" t="s">
        <v>31</v>
      </c>
      <c r="I143" s="178"/>
      <c r="J143" s="178"/>
      <c r="K143" s="22" t="s">
        <v>32</v>
      </c>
      <c r="L143" s="89" t="str">
        <f t="shared" si="7"/>
        <v/>
      </c>
      <c r="M143" s="90"/>
      <c r="N143" s="22" t="s">
        <v>33</v>
      </c>
      <c r="O143" s="85"/>
      <c r="P143" s="86"/>
      <c r="Q143" s="85"/>
      <c r="R143" s="86"/>
      <c r="S143" s="85"/>
      <c r="T143" s="86"/>
      <c r="U143" s="85"/>
      <c r="V143" s="86"/>
      <c r="W143" s="120"/>
      <c r="X143" s="121"/>
      <c r="Y143" s="121"/>
      <c r="Z143" s="121"/>
      <c r="AA143" s="121"/>
      <c r="AB143" s="121"/>
      <c r="AC143" s="122"/>
    </row>
    <row r="144" spans="1:29" ht="26.25" customHeight="1" x14ac:dyDescent="0.55000000000000004">
      <c r="A144" s="17">
        <v>22</v>
      </c>
      <c r="B144" s="22" t="s">
        <v>34</v>
      </c>
      <c r="C144" s="25" t="str">
        <f t="shared" si="6"/>
        <v>火</v>
      </c>
      <c r="D144" s="85"/>
      <c r="E144" s="86"/>
      <c r="F144" s="205"/>
      <c r="G144" s="178"/>
      <c r="H144" s="18" t="s">
        <v>31</v>
      </c>
      <c r="I144" s="178"/>
      <c r="J144" s="178"/>
      <c r="K144" s="22" t="s">
        <v>32</v>
      </c>
      <c r="L144" s="89" t="str">
        <f t="shared" si="7"/>
        <v/>
      </c>
      <c r="M144" s="90"/>
      <c r="N144" s="22" t="s">
        <v>33</v>
      </c>
      <c r="O144" s="85"/>
      <c r="P144" s="86"/>
      <c r="Q144" s="85"/>
      <c r="R144" s="86"/>
      <c r="S144" s="85"/>
      <c r="T144" s="86"/>
      <c r="U144" s="85"/>
      <c r="V144" s="86"/>
      <c r="W144" s="120"/>
      <c r="X144" s="121"/>
      <c r="Y144" s="121"/>
      <c r="Z144" s="121"/>
      <c r="AA144" s="121"/>
      <c r="AB144" s="121"/>
      <c r="AC144" s="122"/>
    </row>
    <row r="145" spans="1:29" ht="26.25" customHeight="1" x14ac:dyDescent="0.55000000000000004">
      <c r="A145" s="17">
        <v>23</v>
      </c>
      <c r="B145" s="22" t="s">
        <v>34</v>
      </c>
      <c r="C145" s="25" t="str">
        <f t="shared" si="6"/>
        <v>水</v>
      </c>
      <c r="D145" s="85"/>
      <c r="E145" s="86"/>
      <c r="F145" s="205"/>
      <c r="G145" s="178"/>
      <c r="H145" s="18" t="s">
        <v>31</v>
      </c>
      <c r="I145" s="178"/>
      <c r="J145" s="178"/>
      <c r="K145" s="22" t="s">
        <v>32</v>
      </c>
      <c r="L145" s="89" t="str">
        <f t="shared" si="7"/>
        <v/>
      </c>
      <c r="M145" s="90"/>
      <c r="N145" s="22" t="s">
        <v>33</v>
      </c>
      <c r="O145" s="85"/>
      <c r="P145" s="86"/>
      <c r="Q145" s="85"/>
      <c r="R145" s="86"/>
      <c r="S145" s="85"/>
      <c r="T145" s="86"/>
      <c r="U145" s="85"/>
      <c r="V145" s="86"/>
      <c r="W145" s="120"/>
      <c r="X145" s="121"/>
      <c r="Y145" s="121"/>
      <c r="Z145" s="121"/>
      <c r="AA145" s="121"/>
      <c r="AB145" s="121"/>
      <c r="AC145" s="122"/>
    </row>
    <row r="146" spans="1:29" ht="26.25" customHeight="1" x14ac:dyDescent="0.55000000000000004">
      <c r="A146" s="17">
        <v>24</v>
      </c>
      <c r="B146" s="22" t="s">
        <v>34</v>
      </c>
      <c r="C146" s="25" t="str">
        <f t="shared" si="6"/>
        <v>木</v>
      </c>
      <c r="D146" s="85"/>
      <c r="E146" s="86"/>
      <c r="F146" s="205"/>
      <c r="G146" s="178"/>
      <c r="H146" s="18" t="s">
        <v>31</v>
      </c>
      <c r="I146" s="178"/>
      <c r="J146" s="178"/>
      <c r="K146" s="22" t="s">
        <v>32</v>
      </c>
      <c r="L146" s="89" t="str">
        <f t="shared" si="7"/>
        <v/>
      </c>
      <c r="M146" s="90"/>
      <c r="N146" s="22" t="s">
        <v>33</v>
      </c>
      <c r="O146" s="85"/>
      <c r="P146" s="86"/>
      <c r="Q146" s="85"/>
      <c r="R146" s="86"/>
      <c r="S146" s="85"/>
      <c r="T146" s="86"/>
      <c r="U146" s="85"/>
      <c r="V146" s="86"/>
      <c r="W146" s="120"/>
      <c r="X146" s="121"/>
      <c r="Y146" s="121"/>
      <c r="Z146" s="121"/>
      <c r="AA146" s="121"/>
      <c r="AB146" s="121"/>
      <c r="AC146" s="122"/>
    </row>
    <row r="147" spans="1:29" ht="26.25" customHeight="1" x14ac:dyDescent="0.55000000000000004">
      <c r="A147" s="17">
        <v>25</v>
      </c>
      <c r="B147" s="22" t="s">
        <v>34</v>
      </c>
      <c r="C147" s="25" t="str">
        <f t="shared" si="6"/>
        <v>金</v>
      </c>
      <c r="D147" s="85"/>
      <c r="E147" s="86"/>
      <c r="F147" s="205"/>
      <c r="G147" s="178"/>
      <c r="H147" s="18" t="s">
        <v>31</v>
      </c>
      <c r="I147" s="178"/>
      <c r="J147" s="178"/>
      <c r="K147" s="22" t="s">
        <v>32</v>
      </c>
      <c r="L147" s="89" t="str">
        <f t="shared" si="7"/>
        <v/>
      </c>
      <c r="M147" s="90"/>
      <c r="N147" s="22" t="s">
        <v>33</v>
      </c>
      <c r="O147" s="85"/>
      <c r="P147" s="86"/>
      <c r="Q147" s="85"/>
      <c r="R147" s="86"/>
      <c r="S147" s="85"/>
      <c r="T147" s="86"/>
      <c r="U147" s="85"/>
      <c r="V147" s="86"/>
      <c r="W147" s="120"/>
      <c r="X147" s="121"/>
      <c r="Y147" s="121"/>
      <c r="Z147" s="121"/>
      <c r="AA147" s="121"/>
      <c r="AB147" s="121"/>
      <c r="AC147" s="122"/>
    </row>
    <row r="148" spans="1:29" ht="26.25" customHeight="1" x14ac:dyDescent="0.55000000000000004">
      <c r="A148" s="17">
        <v>26</v>
      </c>
      <c r="B148" s="22" t="s">
        <v>34</v>
      </c>
      <c r="C148" s="25" t="str">
        <f t="shared" si="6"/>
        <v>土</v>
      </c>
      <c r="D148" s="85"/>
      <c r="E148" s="86"/>
      <c r="F148" s="205"/>
      <c r="G148" s="178"/>
      <c r="H148" s="18" t="s">
        <v>31</v>
      </c>
      <c r="I148" s="178"/>
      <c r="J148" s="178"/>
      <c r="K148" s="22" t="s">
        <v>32</v>
      </c>
      <c r="L148" s="89" t="str">
        <f t="shared" si="7"/>
        <v/>
      </c>
      <c r="M148" s="90"/>
      <c r="N148" s="22" t="s">
        <v>33</v>
      </c>
      <c r="O148" s="85"/>
      <c r="P148" s="86"/>
      <c r="Q148" s="85"/>
      <c r="R148" s="86"/>
      <c r="S148" s="85"/>
      <c r="T148" s="86"/>
      <c r="U148" s="85"/>
      <c r="V148" s="86"/>
      <c r="W148" s="120"/>
      <c r="X148" s="121"/>
      <c r="Y148" s="121"/>
      <c r="Z148" s="121"/>
      <c r="AA148" s="121"/>
      <c r="AB148" s="121"/>
      <c r="AC148" s="122"/>
    </row>
    <row r="149" spans="1:29" ht="26.25" customHeight="1" x14ac:dyDescent="0.55000000000000004">
      <c r="A149" s="17">
        <v>27</v>
      </c>
      <c r="B149" s="22" t="s">
        <v>34</v>
      </c>
      <c r="C149" s="25" t="str">
        <f t="shared" si="6"/>
        <v>日</v>
      </c>
      <c r="D149" s="85"/>
      <c r="E149" s="86"/>
      <c r="F149" s="205"/>
      <c r="G149" s="178"/>
      <c r="H149" s="18" t="s">
        <v>31</v>
      </c>
      <c r="I149" s="178"/>
      <c r="J149" s="178"/>
      <c r="K149" s="22" t="s">
        <v>32</v>
      </c>
      <c r="L149" s="89" t="str">
        <f t="shared" si="7"/>
        <v/>
      </c>
      <c r="M149" s="90"/>
      <c r="N149" s="22" t="s">
        <v>33</v>
      </c>
      <c r="O149" s="85"/>
      <c r="P149" s="86"/>
      <c r="Q149" s="85"/>
      <c r="R149" s="86"/>
      <c r="S149" s="85"/>
      <c r="T149" s="86"/>
      <c r="U149" s="85"/>
      <c r="V149" s="86"/>
      <c r="W149" s="120"/>
      <c r="X149" s="121"/>
      <c r="Y149" s="121"/>
      <c r="Z149" s="121"/>
      <c r="AA149" s="121"/>
      <c r="AB149" s="121"/>
      <c r="AC149" s="122"/>
    </row>
    <row r="150" spans="1:29" ht="26.25" customHeight="1" x14ac:dyDescent="0.55000000000000004">
      <c r="A150" s="17">
        <v>28</v>
      </c>
      <c r="B150" s="22" t="s">
        <v>34</v>
      </c>
      <c r="C150" s="25" t="str">
        <f t="shared" si="6"/>
        <v>月</v>
      </c>
      <c r="D150" s="85"/>
      <c r="E150" s="86"/>
      <c r="F150" s="205"/>
      <c r="G150" s="178"/>
      <c r="H150" s="18" t="s">
        <v>31</v>
      </c>
      <c r="I150" s="178"/>
      <c r="J150" s="178"/>
      <c r="K150" s="22" t="s">
        <v>32</v>
      </c>
      <c r="L150" s="89" t="str">
        <f t="shared" si="7"/>
        <v/>
      </c>
      <c r="M150" s="90"/>
      <c r="N150" s="22" t="s">
        <v>33</v>
      </c>
      <c r="O150" s="85"/>
      <c r="P150" s="86"/>
      <c r="Q150" s="85"/>
      <c r="R150" s="86"/>
      <c r="S150" s="85"/>
      <c r="T150" s="86"/>
      <c r="U150" s="85"/>
      <c r="V150" s="86"/>
      <c r="W150" s="120"/>
      <c r="X150" s="121"/>
      <c r="Y150" s="121"/>
      <c r="Z150" s="121"/>
      <c r="AA150" s="121"/>
      <c r="AB150" s="121"/>
      <c r="AC150" s="122"/>
    </row>
    <row r="151" spans="1:29" ht="26.25" customHeight="1" x14ac:dyDescent="0.55000000000000004">
      <c r="A151" s="17">
        <v>29</v>
      </c>
      <c r="B151" s="22" t="s">
        <v>34</v>
      </c>
      <c r="C151" s="25" t="str">
        <f t="shared" si="6"/>
        <v>火</v>
      </c>
      <c r="D151" s="85"/>
      <c r="E151" s="86"/>
      <c r="F151" s="205"/>
      <c r="G151" s="178"/>
      <c r="H151" s="18" t="s">
        <v>31</v>
      </c>
      <c r="I151" s="178"/>
      <c r="J151" s="178"/>
      <c r="K151" s="22" t="s">
        <v>32</v>
      </c>
      <c r="L151" s="89" t="str">
        <f t="shared" si="7"/>
        <v/>
      </c>
      <c r="M151" s="90"/>
      <c r="N151" s="22" t="s">
        <v>33</v>
      </c>
      <c r="O151" s="85"/>
      <c r="P151" s="86"/>
      <c r="Q151" s="85"/>
      <c r="R151" s="86"/>
      <c r="S151" s="85"/>
      <c r="T151" s="86"/>
      <c r="U151" s="85"/>
      <c r="V151" s="86"/>
      <c r="W151" s="120"/>
      <c r="X151" s="121"/>
      <c r="Y151" s="121"/>
      <c r="Z151" s="121"/>
      <c r="AA151" s="121"/>
      <c r="AB151" s="121"/>
      <c r="AC151" s="122"/>
    </row>
    <row r="152" spans="1:29" ht="26.25" customHeight="1" x14ac:dyDescent="0.55000000000000004">
      <c r="A152" s="17">
        <v>30</v>
      </c>
      <c r="B152" s="22" t="s">
        <v>34</v>
      </c>
      <c r="C152" s="25" t="str">
        <f t="shared" si="6"/>
        <v>水</v>
      </c>
      <c r="D152" s="85"/>
      <c r="E152" s="86"/>
      <c r="F152" s="205"/>
      <c r="G152" s="178"/>
      <c r="H152" s="18" t="s">
        <v>31</v>
      </c>
      <c r="I152" s="178"/>
      <c r="J152" s="178"/>
      <c r="K152" s="22" t="s">
        <v>32</v>
      </c>
      <c r="L152" s="89" t="str">
        <f t="shared" si="7"/>
        <v/>
      </c>
      <c r="M152" s="90"/>
      <c r="N152" s="22" t="s">
        <v>33</v>
      </c>
      <c r="O152" s="85"/>
      <c r="P152" s="86"/>
      <c r="Q152" s="85"/>
      <c r="R152" s="86"/>
      <c r="S152" s="85"/>
      <c r="T152" s="86"/>
      <c r="U152" s="85"/>
      <c r="V152" s="86"/>
      <c r="W152" s="120"/>
      <c r="X152" s="121"/>
      <c r="Y152" s="121"/>
      <c r="Z152" s="121"/>
      <c r="AA152" s="121"/>
      <c r="AB152" s="121"/>
      <c r="AC152" s="122"/>
    </row>
    <row r="153" spans="1:29" ht="26.25" customHeight="1" x14ac:dyDescent="0.55000000000000004">
      <c r="A153" s="19">
        <v>31</v>
      </c>
      <c r="B153" s="23" t="s">
        <v>4</v>
      </c>
      <c r="C153" s="26" t="str">
        <f t="shared" si="6"/>
        <v>木</v>
      </c>
      <c r="D153" s="218"/>
      <c r="E153" s="219"/>
      <c r="F153" s="226"/>
      <c r="G153" s="227"/>
      <c r="H153" s="20" t="s">
        <v>31</v>
      </c>
      <c r="I153" s="227"/>
      <c r="J153" s="227"/>
      <c r="K153" s="23" t="s">
        <v>32</v>
      </c>
      <c r="L153" s="89" t="str">
        <f t="shared" ref="L153" si="8">IF(OR(F153="",I153=""),"",MIN(MAX(ROUNDDOWN((I153-F153)*24*2,0)/2,0),$E$120))</f>
        <v/>
      </c>
      <c r="M153" s="90"/>
      <c r="N153" s="23" t="s">
        <v>33</v>
      </c>
      <c r="O153" s="218"/>
      <c r="P153" s="219"/>
      <c r="Q153" s="218"/>
      <c r="R153" s="219"/>
      <c r="S153" s="218"/>
      <c r="T153" s="219"/>
      <c r="U153" s="218"/>
      <c r="V153" s="219"/>
      <c r="W153" s="208"/>
      <c r="X153" s="209"/>
      <c r="Y153" s="209"/>
      <c r="Z153" s="209"/>
      <c r="AA153" s="209"/>
      <c r="AB153" s="209"/>
      <c r="AC153" s="210"/>
    </row>
    <row r="154" spans="1:29" ht="26.25" customHeight="1" x14ac:dyDescent="0.55000000000000004">
      <c r="A154" s="126" t="s">
        <v>35</v>
      </c>
      <c r="B154" s="127"/>
      <c r="C154" s="127"/>
      <c r="D154" s="27">
        <f>COUNTIF(L123:M153,"&gt;0")</f>
        <v>0</v>
      </c>
      <c r="E154" s="224" t="s">
        <v>36</v>
      </c>
      <c r="F154" s="224"/>
      <c r="G154" s="224"/>
      <c r="H154" s="224"/>
      <c r="I154" s="27">
        <f>COUNTIF(D123:E153,"○")</f>
        <v>0</v>
      </c>
      <c r="J154" s="28" t="s">
        <v>16</v>
      </c>
      <c r="K154" s="126" t="s">
        <v>101</v>
      </c>
      <c r="L154" s="127"/>
      <c r="M154" s="127"/>
      <c r="N154" s="27" t="s">
        <v>99</v>
      </c>
      <c r="O154" s="27">
        <f>COUNTIF(Q123:R153,"○")</f>
        <v>0</v>
      </c>
      <c r="P154" s="27" t="s">
        <v>38</v>
      </c>
      <c r="Q154" s="225" t="s">
        <v>100</v>
      </c>
      <c r="R154" s="225"/>
      <c r="S154" s="27">
        <f>COUNTIF(S123:T153,"○")</f>
        <v>0</v>
      </c>
      <c r="T154" s="27" t="s">
        <v>38</v>
      </c>
      <c r="U154" s="27"/>
      <c r="V154" s="27"/>
      <c r="W154" s="28"/>
      <c r="X154" s="212" t="s">
        <v>37</v>
      </c>
      <c r="Y154" s="213"/>
      <c r="Z154" s="213"/>
      <c r="AA154" s="44"/>
      <c r="AB154" s="44"/>
      <c r="AC154" s="216" t="str">
        <f>IF(W121="３．要支援家庭のこども加算","●","×")</f>
        <v>×</v>
      </c>
    </row>
    <row r="155" spans="1:29" ht="26.25" customHeight="1" x14ac:dyDescent="0.55000000000000004">
      <c r="A155" s="126" t="s">
        <v>91</v>
      </c>
      <c r="B155" s="127"/>
      <c r="C155" s="27">
        <f>COUNTIF(O123:P153,"○")</f>
        <v>0</v>
      </c>
      <c r="D155" s="105" t="s">
        <v>38</v>
      </c>
      <c r="E155" s="105"/>
      <c r="F155" s="103" t="s">
        <v>107</v>
      </c>
      <c r="G155" s="104"/>
      <c r="H155" s="104"/>
      <c r="I155" s="27">
        <f>COUNTIF(U123:V153,"○")</f>
        <v>0</v>
      </c>
      <c r="J155" s="28" t="s">
        <v>38</v>
      </c>
      <c r="K155" s="211" t="s">
        <v>60</v>
      </c>
      <c r="L155" s="113"/>
      <c r="M155" s="113"/>
      <c r="N155" s="42">
        <f>IF(SUM(L123:M153)&gt;E120, E120, SUM(L123:M153))</f>
        <v>0</v>
      </c>
      <c r="O155" s="111" t="s">
        <v>58</v>
      </c>
      <c r="P155" s="111"/>
      <c r="Q155" s="111"/>
      <c r="R155" s="111"/>
      <c r="S155" s="42">
        <f>SUMIFS(L123:M153,D123:E153,"○")</f>
        <v>0</v>
      </c>
      <c r="T155" s="42" t="s">
        <v>59</v>
      </c>
      <c r="U155" s="115"/>
      <c r="V155" s="115"/>
      <c r="W155" s="45"/>
      <c r="X155" s="214"/>
      <c r="Y155" s="215"/>
      <c r="Z155" s="215"/>
      <c r="AA155" s="49"/>
      <c r="AB155" s="49"/>
      <c r="AC155" s="217"/>
    </row>
    <row r="156" spans="1:29" ht="26.25" customHeight="1" x14ac:dyDescent="0.55000000000000004">
      <c r="A156" s="29"/>
      <c r="B156" s="29"/>
      <c r="C156" s="29"/>
      <c r="D156" s="32"/>
      <c r="E156" s="32"/>
      <c r="F156" s="29"/>
      <c r="G156" s="29"/>
      <c r="H156" s="29"/>
      <c r="I156" s="32"/>
      <c r="J156" s="32"/>
      <c r="K156" s="51"/>
      <c r="L156" s="51"/>
      <c r="M156" s="51"/>
      <c r="N156" s="32"/>
      <c r="O156" s="52"/>
      <c r="P156" s="52"/>
      <c r="Q156" s="52"/>
      <c r="R156" s="52"/>
      <c r="S156" s="32"/>
      <c r="T156" s="32"/>
      <c r="U156" s="53"/>
      <c r="V156" s="53"/>
      <c r="W156" s="32"/>
      <c r="X156" s="29"/>
      <c r="Y156" s="29"/>
      <c r="Z156" s="29"/>
      <c r="AA156" s="29"/>
      <c r="AB156" s="29"/>
      <c r="AC156" s="29"/>
    </row>
    <row r="157" spans="1:29" ht="26.25" customHeight="1" x14ac:dyDescent="0.55000000000000004">
      <c r="A157" s="100" t="str">
        <f>"（別紙）中野区乳児等通園支援事業　利用状況報告書（"&amp;$N$2&amp;"年"&amp;$P$2&amp;"月分）"</f>
        <v>（別紙）中野区乳児等通園支援事業　利用状況報告書（2026年12月分）</v>
      </c>
      <c r="B157" s="100"/>
      <c r="C157" s="100"/>
      <c r="D157" s="100"/>
      <c r="E157" s="100"/>
      <c r="F157" s="100"/>
      <c r="G157" s="100"/>
      <c r="H157" s="100"/>
      <c r="I157" s="100"/>
      <c r="J157" s="100"/>
      <c r="K157" s="100"/>
      <c r="L157" s="100"/>
      <c r="M157" s="100"/>
      <c r="N157" s="100"/>
      <c r="O157" s="100"/>
      <c r="P157" s="100"/>
      <c r="Q157" s="100"/>
      <c r="R157" s="100"/>
      <c r="S157" s="100"/>
      <c r="T157" s="100"/>
      <c r="U157" s="100"/>
      <c r="V157" s="100"/>
      <c r="W157" s="100"/>
      <c r="X157" s="100"/>
      <c r="Y157" s="100"/>
      <c r="Z157" s="100"/>
      <c r="AA157" s="100"/>
      <c r="AB157" s="100"/>
      <c r="AC157" s="100"/>
    </row>
    <row r="158" spans="1:29" ht="26.25" customHeight="1" x14ac:dyDescent="0.55000000000000004">
      <c r="A158" s="101" t="s">
        <v>23</v>
      </c>
      <c r="B158" s="101"/>
      <c r="C158" s="101"/>
      <c r="D158" s="110"/>
      <c r="E158" s="110"/>
      <c r="F158" s="110"/>
      <c r="G158" s="110"/>
      <c r="H158" s="110"/>
      <c r="I158" s="110"/>
      <c r="J158" s="114" t="s">
        <v>43</v>
      </c>
      <c r="K158" s="114"/>
      <c r="L158" s="114"/>
      <c r="O158" s="29" t="s">
        <v>0</v>
      </c>
      <c r="P158" s="13"/>
      <c r="Q158" s="29" t="s">
        <v>3</v>
      </c>
      <c r="S158" s="29" t="s">
        <v>4</v>
      </c>
      <c r="T158" s="29" t="s">
        <v>19</v>
      </c>
      <c r="U158" s="32" t="s">
        <v>40</v>
      </c>
      <c r="V158" s="32"/>
      <c r="W158" s="110"/>
      <c r="X158" s="110"/>
      <c r="Y158" s="110"/>
      <c r="Z158" s="110"/>
      <c r="AA158" s="110"/>
      <c r="AB158" s="110"/>
      <c r="AC158" s="32" t="s">
        <v>19</v>
      </c>
    </row>
    <row r="159" spans="1:29" ht="26.25" customHeight="1" x14ac:dyDescent="0.55000000000000004">
      <c r="A159" s="101" t="s">
        <v>24</v>
      </c>
      <c r="B159" s="101"/>
      <c r="C159" s="101"/>
      <c r="D159" s="32" t="s">
        <v>87</v>
      </c>
      <c r="E159" s="32" cm="1">
        <f t="array" ref="E159">_xlfn.IFS(W158="０歳児クラス相当",$L$12,W158="１歳児クラス相当",$L$13,W158="２歳児クラス相当（３歳未満）",$L$14,W158="２歳児クラス相当（３歳誕生月）",$L$14,W158="",0)</f>
        <v>0</v>
      </c>
      <c r="F159" s="114" t="s">
        <v>11</v>
      </c>
      <c r="G159" s="114"/>
      <c r="H159" s="29"/>
      <c r="I159" s="32"/>
      <c r="J159" s="114"/>
      <c r="K159" s="114"/>
      <c r="L159" s="32"/>
      <c r="M159" s="114"/>
      <c r="N159" s="114"/>
      <c r="O159" s="32"/>
      <c r="P159" s="157" t="s">
        <v>62</v>
      </c>
      <c r="Q159" s="157"/>
      <c r="R159" s="157"/>
      <c r="S159" s="110"/>
      <c r="T159" s="110"/>
      <c r="U159" s="110"/>
      <c r="V159" s="157" t="s">
        <v>65</v>
      </c>
      <c r="W159" s="157"/>
      <c r="X159" s="110"/>
      <c r="Y159" s="110"/>
      <c r="Z159" s="110"/>
      <c r="AA159" s="110"/>
      <c r="AB159" s="110"/>
      <c r="AC159" s="32" t="s">
        <v>19</v>
      </c>
    </row>
    <row r="160" spans="1:29" ht="26.25" customHeight="1" x14ac:dyDescent="0.55000000000000004">
      <c r="A160" s="32"/>
      <c r="B160" s="114" t="s">
        <v>66</v>
      </c>
      <c r="C160" s="114"/>
      <c r="D160" s="114"/>
      <c r="E160" s="114" t="s">
        <v>94</v>
      </c>
      <c r="F160" s="114"/>
      <c r="G160" s="114"/>
      <c r="H160" s="114"/>
      <c r="I160" s="29" t="s">
        <v>19</v>
      </c>
      <c r="J160" s="113" t="s">
        <v>93</v>
      </c>
      <c r="K160" s="113"/>
      <c r="L160" s="113"/>
      <c r="M160" s="113"/>
      <c r="N160" s="113"/>
      <c r="O160" s="110"/>
      <c r="P160" s="110"/>
      <c r="Q160" s="110"/>
      <c r="R160" s="110"/>
      <c r="S160" s="110"/>
      <c r="T160" s="32"/>
      <c r="U160" s="111" t="s">
        <v>86</v>
      </c>
      <c r="V160" s="111"/>
      <c r="W160" s="228"/>
      <c r="X160" s="228"/>
      <c r="Y160" s="228"/>
      <c r="Z160" s="228"/>
      <c r="AA160" s="228"/>
      <c r="AB160" s="228"/>
    </row>
    <row r="161" spans="1:29" ht="26.25" customHeight="1" x14ac:dyDescent="0.55000000000000004">
      <c r="A161" s="123" t="s">
        <v>25</v>
      </c>
      <c r="B161" s="123"/>
      <c r="C161" s="14" t="s">
        <v>26</v>
      </c>
      <c r="D161" s="123" t="s">
        <v>90</v>
      </c>
      <c r="E161" s="123"/>
      <c r="F161" s="123" t="s">
        <v>27</v>
      </c>
      <c r="G161" s="123"/>
      <c r="H161" s="123"/>
      <c r="I161" s="123"/>
      <c r="J161" s="123"/>
      <c r="K161" s="123"/>
      <c r="L161" s="177" t="s">
        <v>28</v>
      </c>
      <c r="M161" s="177"/>
      <c r="N161" s="177"/>
      <c r="O161" s="123" t="s">
        <v>29</v>
      </c>
      <c r="P161" s="123"/>
      <c r="Q161" s="116" t="s">
        <v>98</v>
      </c>
      <c r="R161" s="116"/>
      <c r="S161" s="116" t="s">
        <v>45</v>
      </c>
      <c r="T161" s="116"/>
      <c r="U161" s="124" t="s">
        <v>55</v>
      </c>
      <c r="V161" s="125"/>
      <c r="W161" s="126" t="s">
        <v>30</v>
      </c>
      <c r="X161" s="127"/>
      <c r="Y161" s="127"/>
      <c r="Z161" s="127"/>
      <c r="AA161" s="127"/>
      <c r="AB161" s="127"/>
      <c r="AC161" s="128"/>
    </row>
    <row r="162" spans="1:29" ht="26.25" customHeight="1" x14ac:dyDescent="0.55000000000000004">
      <c r="A162" s="15">
        <v>1</v>
      </c>
      <c r="B162" s="21" t="s">
        <v>4</v>
      </c>
      <c r="C162" s="24" t="str">
        <f>TEXT(DATE($N$2,$P$2,A162),"aaa")</f>
        <v>火</v>
      </c>
      <c r="D162" s="106"/>
      <c r="E162" s="107"/>
      <c r="F162" s="108"/>
      <c r="G162" s="109"/>
      <c r="H162" s="16" t="s">
        <v>31</v>
      </c>
      <c r="I162" s="109"/>
      <c r="J162" s="109"/>
      <c r="K162" s="21" t="s">
        <v>32</v>
      </c>
      <c r="L162" s="89" t="str">
        <f>IF(OR(F162="",I162=""),"",MIN(MAX(ROUNDDOWN((I162-F162)*24*2,0)/2,0),$E$159))</f>
        <v/>
      </c>
      <c r="M162" s="90"/>
      <c r="N162" s="43" t="s">
        <v>33</v>
      </c>
      <c r="O162" s="106"/>
      <c r="P162" s="107"/>
      <c r="Q162" s="106"/>
      <c r="R162" s="107"/>
      <c r="S162" s="106"/>
      <c r="T162" s="107"/>
      <c r="U162" s="106"/>
      <c r="V162" s="107"/>
      <c r="W162" s="231"/>
      <c r="X162" s="232"/>
      <c r="Y162" s="232"/>
      <c r="Z162" s="232"/>
      <c r="AA162" s="232"/>
      <c r="AB162" s="232"/>
      <c r="AC162" s="233"/>
    </row>
    <row r="163" spans="1:29" ht="26.25" customHeight="1" x14ac:dyDescent="0.55000000000000004">
      <c r="A163" s="17">
        <v>2</v>
      </c>
      <c r="B163" s="22" t="s">
        <v>4</v>
      </c>
      <c r="C163" s="25" t="str">
        <f>TEXT(DATE($N$2,$P$2,A163),"aaa")</f>
        <v>水</v>
      </c>
      <c r="D163" s="85"/>
      <c r="E163" s="86"/>
      <c r="F163" s="205"/>
      <c r="G163" s="178"/>
      <c r="H163" s="18" t="s">
        <v>31</v>
      </c>
      <c r="I163" s="178"/>
      <c r="J163" s="178"/>
      <c r="K163" s="22" t="s">
        <v>32</v>
      </c>
      <c r="L163" s="89" t="str">
        <f>IF(OR(F163="",I163=""),"",MIN(MAX(ROUNDDOWN((I163-F163)*24*2,0)/2,0),$E$159))</f>
        <v/>
      </c>
      <c r="M163" s="90"/>
      <c r="N163" s="22" t="s">
        <v>33</v>
      </c>
      <c r="O163" s="85"/>
      <c r="P163" s="86"/>
      <c r="Q163" s="85"/>
      <c r="R163" s="86"/>
      <c r="S163" s="85"/>
      <c r="T163" s="86"/>
      <c r="U163" s="85"/>
      <c r="V163" s="86"/>
      <c r="W163" s="120"/>
      <c r="X163" s="121"/>
      <c r="Y163" s="121"/>
      <c r="Z163" s="121"/>
      <c r="AA163" s="121"/>
      <c r="AB163" s="121"/>
      <c r="AC163" s="122"/>
    </row>
    <row r="164" spans="1:29" ht="26.25" customHeight="1" x14ac:dyDescent="0.55000000000000004">
      <c r="A164" s="17">
        <v>3</v>
      </c>
      <c r="B164" s="22" t="s">
        <v>34</v>
      </c>
      <c r="C164" s="25" t="str">
        <f t="shared" ref="C164:C192" si="9">TEXT(DATE($N$2,$P$2,A164),"aaa")</f>
        <v>木</v>
      </c>
      <c r="D164" s="85"/>
      <c r="E164" s="86"/>
      <c r="F164" s="205"/>
      <c r="G164" s="178"/>
      <c r="H164" s="18" t="s">
        <v>31</v>
      </c>
      <c r="I164" s="178"/>
      <c r="J164" s="178"/>
      <c r="K164" s="22" t="s">
        <v>32</v>
      </c>
      <c r="L164" s="89" t="str">
        <f t="shared" ref="L164:L191" si="10">IF(OR(F164="",I164=""),"",MIN(MAX(ROUNDDOWN((I164-F164)*24*2,0)/2,0),$E$159))</f>
        <v/>
      </c>
      <c r="M164" s="90"/>
      <c r="N164" s="22" t="s">
        <v>33</v>
      </c>
      <c r="O164" s="85"/>
      <c r="P164" s="86"/>
      <c r="Q164" s="85"/>
      <c r="R164" s="86"/>
      <c r="S164" s="85"/>
      <c r="T164" s="86"/>
      <c r="U164" s="85"/>
      <c r="V164" s="86"/>
      <c r="W164" s="234"/>
      <c r="X164" s="235"/>
      <c r="Y164" s="235"/>
      <c r="Z164" s="235"/>
      <c r="AA164" s="235"/>
      <c r="AB164" s="235"/>
      <c r="AC164" s="236"/>
    </row>
    <row r="165" spans="1:29" ht="26.25" customHeight="1" x14ac:dyDescent="0.55000000000000004">
      <c r="A165" s="17">
        <v>4</v>
      </c>
      <c r="B165" s="22" t="s">
        <v>34</v>
      </c>
      <c r="C165" s="25" t="str">
        <f t="shared" si="9"/>
        <v>金</v>
      </c>
      <c r="D165" s="85"/>
      <c r="E165" s="86"/>
      <c r="F165" s="205"/>
      <c r="G165" s="178"/>
      <c r="H165" s="18" t="s">
        <v>31</v>
      </c>
      <c r="I165" s="178"/>
      <c r="J165" s="178"/>
      <c r="K165" s="22" t="s">
        <v>32</v>
      </c>
      <c r="L165" s="89" t="str">
        <f t="shared" si="10"/>
        <v/>
      </c>
      <c r="M165" s="90"/>
      <c r="N165" s="22" t="s">
        <v>33</v>
      </c>
      <c r="O165" s="85"/>
      <c r="P165" s="86"/>
      <c r="Q165" s="85"/>
      <c r="R165" s="86"/>
      <c r="S165" s="85"/>
      <c r="T165" s="86"/>
      <c r="U165" s="85"/>
      <c r="V165" s="86"/>
      <c r="W165" s="120"/>
      <c r="X165" s="121"/>
      <c r="Y165" s="121"/>
      <c r="Z165" s="121"/>
      <c r="AA165" s="121"/>
      <c r="AB165" s="121"/>
      <c r="AC165" s="122"/>
    </row>
    <row r="166" spans="1:29" ht="26.25" customHeight="1" x14ac:dyDescent="0.55000000000000004">
      <c r="A166" s="17">
        <v>5</v>
      </c>
      <c r="B166" s="22" t="s">
        <v>34</v>
      </c>
      <c r="C166" s="25" t="str">
        <f t="shared" si="9"/>
        <v>土</v>
      </c>
      <c r="D166" s="85"/>
      <c r="E166" s="86"/>
      <c r="F166" s="205"/>
      <c r="G166" s="178"/>
      <c r="H166" s="18" t="s">
        <v>31</v>
      </c>
      <c r="I166" s="178"/>
      <c r="J166" s="178"/>
      <c r="K166" s="22" t="s">
        <v>32</v>
      </c>
      <c r="L166" s="89" t="str">
        <f t="shared" si="10"/>
        <v/>
      </c>
      <c r="M166" s="90"/>
      <c r="N166" s="22" t="s">
        <v>33</v>
      </c>
      <c r="O166" s="85"/>
      <c r="P166" s="86"/>
      <c r="Q166" s="85"/>
      <c r="R166" s="86"/>
      <c r="S166" s="85"/>
      <c r="T166" s="86"/>
      <c r="U166" s="85"/>
      <c r="V166" s="86"/>
      <c r="W166" s="120"/>
      <c r="X166" s="121"/>
      <c r="Y166" s="121"/>
      <c r="Z166" s="121"/>
      <c r="AA166" s="121"/>
      <c r="AB166" s="121"/>
      <c r="AC166" s="122"/>
    </row>
    <row r="167" spans="1:29" ht="26.25" customHeight="1" x14ac:dyDescent="0.55000000000000004">
      <c r="A167" s="17">
        <v>6</v>
      </c>
      <c r="B167" s="22" t="s">
        <v>34</v>
      </c>
      <c r="C167" s="25" t="str">
        <f t="shared" si="9"/>
        <v>日</v>
      </c>
      <c r="D167" s="85"/>
      <c r="E167" s="86"/>
      <c r="F167" s="205"/>
      <c r="G167" s="178"/>
      <c r="H167" s="18" t="s">
        <v>31</v>
      </c>
      <c r="I167" s="178"/>
      <c r="J167" s="178"/>
      <c r="K167" s="22" t="s">
        <v>32</v>
      </c>
      <c r="L167" s="89" t="str">
        <f t="shared" si="10"/>
        <v/>
      </c>
      <c r="M167" s="90"/>
      <c r="N167" s="22" t="s">
        <v>33</v>
      </c>
      <c r="O167" s="85"/>
      <c r="P167" s="86"/>
      <c r="Q167" s="85"/>
      <c r="R167" s="86"/>
      <c r="S167" s="85"/>
      <c r="T167" s="86"/>
      <c r="U167" s="85"/>
      <c r="V167" s="86"/>
      <c r="W167" s="120"/>
      <c r="X167" s="121"/>
      <c r="Y167" s="121"/>
      <c r="Z167" s="121"/>
      <c r="AA167" s="121"/>
      <c r="AB167" s="121"/>
      <c r="AC167" s="122"/>
    </row>
    <row r="168" spans="1:29" ht="26.25" customHeight="1" x14ac:dyDescent="0.55000000000000004">
      <c r="A168" s="17">
        <v>7</v>
      </c>
      <c r="B168" s="22" t="s">
        <v>34</v>
      </c>
      <c r="C168" s="25" t="str">
        <f t="shared" si="9"/>
        <v>月</v>
      </c>
      <c r="D168" s="85"/>
      <c r="E168" s="86"/>
      <c r="F168" s="205"/>
      <c r="G168" s="178"/>
      <c r="H168" s="18" t="s">
        <v>31</v>
      </c>
      <c r="I168" s="178"/>
      <c r="J168" s="178"/>
      <c r="K168" s="22" t="s">
        <v>32</v>
      </c>
      <c r="L168" s="89" t="str">
        <f t="shared" si="10"/>
        <v/>
      </c>
      <c r="M168" s="90"/>
      <c r="N168" s="22" t="s">
        <v>33</v>
      </c>
      <c r="O168" s="85"/>
      <c r="P168" s="86"/>
      <c r="Q168" s="85"/>
      <c r="R168" s="86"/>
      <c r="S168" s="85"/>
      <c r="T168" s="86"/>
      <c r="U168" s="85"/>
      <c r="V168" s="86"/>
      <c r="W168" s="120"/>
      <c r="X168" s="121"/>
      <c r="Y168" s="121"/>
      <c r="Z168" s="121"/>
      <c r="AA168" s="121"/>
      <c r="AB168" s="121"/>
      <c r="AC168" s="122"/>
    </row>
    <row r="169" spans="1:29" ht="26.25" customHeight="1" x14ac:dyDescent="0.55000000000000004">
      <c r="A169" s="17">
        <v>8</v>
      </c>
      <c r="B169" s="22" t="s">
        <v>34</v>
      </c>
      <c r="C169" s="25" t="str">
        <f t="shared" si="9"/>
        <v>火</v>
      </c>
      <c r="D169" s="85"/>
      <c r="E169" s="86"/>
      <c r="F169" s="205"/>
      <c r="G169" s="178"/>
      <c r="H169" s="18" t="s">
        <v>31</v>
      </c>
      <c r="I169" s="178"/>
      <c r="J169" s="178"/>
      <c r="K169" s="22" t="s">
        <v>32</v>
      </c>
      <c r="L169" s="89" t="str">
        <f t="shared" si="10"/>
        <v/>
      </c>
      <c r="M169" s="90"/>
      <c r="N169" s="22" t="s">
        <v>33</v>
      </c>
      <c r="O169" s="85"/>
      <c r="P169" s="86"/>
      <c r="Q169" s="85"/>
      <c r="R169" s="86"/>
      <c r="S169" s="85"/>
      <c r="T169" s="86"/>
      <c r="U169" s="85"/>
      <c r="V169" s="86"/>
      <c r="W169" s="120"/>
      <c r="X169" s="121"/>
      <c r="Y169" s="121"/>
      <c r="Z169" s="121"/>
      <c r="AA169" s="121"/>
      <c r="AB169" s="121"/>
      <c r="AC169" s="122"/>
    </row>
    <row r="170" spans="1:29" ht="26.25" customHeight="1" x14ac:dyDescent="0.55000000000000004">
      <c r="A170" s="17">
        <v>9</v>
      </c>
      <c r="B170" s="22" t="s">
        <v>34</v>
      </c>
      <c r="C170" s="25" t="str">
        <f t="shared" si="9"/>
        <v>水</v>
      </c>
      <c r="D170" s="85"/>
      <c r="E170" s="86"/>
      <c r="F170" s="205"/>
      <c r="G170" s="178"/>
      <c r="H170" s="18" t="s">
        <v>31</v>
      </c>
      <c r="I170" s="178"/>
      <c r="J170" s="178"/>
      <c r="K170" s="22" t="s">
        <v>32</v>
      </c>
      <c r="L170" s="89" t="str">
        <f t="shared" si="10"/>
        <v/>
      </c>
      <c r="M170" s="90"/>
      <c r="N170" s="22" t="s">
        <v>33</v>
      </c>
      <c r="O170" s="85"/>
      <c r="P170" s="86"/>
      <c r="Q170" s="85"/>
      <c r="R170" s="86"/>
      <c r="S170" s="85"/>
      <c r="T170" s="86"/>
      <c r="U170" s="85"/>
      <c r="V170" s="86"/>
      <c r="W170" s="120"/>
      <c r="X170" s="121"/>
      <c r="Y170" s="121"/>
      <c r="Z170" s="121"/>
      <c r="AA170" s="121"/>
      <c r="AB170" s="121"/>
      <c r="AC170" s="122"/>
    </row>
    <row r="171" spans="1:29" ht="26.25" customHeight="1" x14ac:dyDescent="0.55000000000000004">
      <c r="A171" s="17">
        <v>10</v>
      </c>
      <c r="B171" s="22" t="s">
        <v>34</v>
      </c>
      <c r="C171" s="25" t="str">
        <f t="shared" si="9"/>
        <v>木</v>
      </c>
      <c r="D171" s="85"/>
      <c r="E171" s="86"/>
      <c r="F171" s="205"/>
      <c r="G171" s="178"/>
      <c r="H171" s="18" t="s">
        <v>31</v>
      </c>
      <c r="I171" s="178"/>
      <c r="J171" s="178"/>
      <c r="K171" s="22" t="s">
        <v>32</v>
      </c>
      <c r="L171" s="89" t="str">
        <f t="shared" si="10"/>
        <v/>
      </c>
      <c r="M171" s="90"/>
      <c r="N171" s="22" t="s">
        <v>33</v>
      </c>
      <c r="O171" s="85"/>
      <c r="P171" s="86"/>
      <c r="Q171" s="85"/>
      <c r="R171" s="86"/>
      <c r="S171" s="85"/>
      <c r="T171" s="86"/>
      <c r="U171" s="85"/>
      <c r="V171" s="86"/>
      <c r="W171" s="120"/>
      <c r="X171" s="121"/>
      <c r="Y171" s="121"/>
      <c r="Z171" s="121"/>
      <c r="AA171" s="121"/>
      <c r="AB171" s="121"/>
      <c r="AC171" s="122"/>
    </row>
    <row r="172" spans="1:29" ht="26.25" customHeight="1" x14ac:dyDescent="0.55000000000000004">
      <c r="A172" s="17">
        <v>11</v>
      </c>
      <c r="B172" s="22" t="s">
        <v>34</v>
      </c>
      <c r="C172" s="25" t="str">
        <f t="shared" si="9"/>
        <v>金</v>
      </c>
      <c r="D172" s="85"/>
      <c r="E172" s="86"/>
      <c r="F172" s="205"/>
      <c r="G172" s="178"/>
      <c r="H172" s="18" t="s">
        <v>31</v>
      </c>
      <c r="I172" s="178"/>
      <c r="J172" s="178"/>
      <c r="K172" s="22" t="s">
        <v>32</v>
      </c>
      <c r="L172" s="89" t="str">
        <f t="shared" si="10"/>
        <v/>
      </c>
      <c r="M172" s="90"/>
      <c r="N172" s="22" t="s">
        <v>33</v>
      </c>
      <c r="O172" s="85"/>
      <c r="P172" s="86"/>
      <c r="Q172" s="85"/>
      <c r="R172" s="86"/>
      <c r="S172" s="85"/>
      <c r="T172" s="86"/>
      <c r="U172" s="85"/>
      <c r="V172" s="86"/>
      <c r="W172" s="120"/>
      <c r="X172" s="121"/>
      <c r="Y172" s="121"/>
      <c r="Z172" s="121"/>
      <c r="AA172" s="121"/>
      <c r="AB172" s="121"/>
      <c r="AC172" s="122"/>
    </row>
    <row r="173" spans="1:29" ht="26.25" customHeight="1" x14ac:dyDescent="0.55000000000000004">
      <c r="A173" s="17">
        <v>12</v>
      </c>
      <c r="B173" s="22" t="s">
        <v>34</v>
      </c>
      <c r="C173" s="25" t="str">
        <f t="shared" si="9"/>
        <v>土</v>
      </c>
      <c r="D173" s="85"/>
      <c r="E173" s="86"/>
      <c r="F173" s="205"/>
      <c r="G173" s="178"/>
      <c r="H173" s="18" t="s">
        <v>31</v>
      </c>
      <c r="I173" s="178"/>
      <c r="J173" s="178"/>
      <c r="K173" s="22" t="s">
        <v>32</v>
      </c>
      <c r="L173" s="89" t="str">
        <f t="shared" si="10"/>
        <v/>
      </c>
      <c r="M173" s="90"/>
      <c r="N173" s="22" t="s">
        <v>33</v>
      </c>
      <c r="O173" s="85"/>
      <c r="P173" s="86"/>
      <c r="Q173" s="85"/>
      <c r="R173" s="86"/>
      <c r="S173" s="85"/>
      <c r="T173" s="86"/>
      <c r="U173" s="85"/>
      <c r="V173" s="86"/>
      <c r="W173" s="120"/>
      <c r="X173" s="121"/>
      <c r="Y173" s="121"/>
      <c r="Z173" s="121"/>
      <c r="AA173" s="121"/>
      <c r="AB173" s="121"/>
      <c r="AC173" s="122"/>
    </row>
    <row r="174" spans="1:29" ht="26.25" customHeight="1" x14ac:dyDescent="0.55000000000000004">
      <c r="A174" s="17">
        <v>13</v>
      </c>
      <c r="B174" s="22" t="s">
        <v>34</v>
      </c>
      <c r="C174" s="25" t="str">
        <f t="shared" si="9"/>
        <v>日</v>
      </c>
      <c r="D174" s="85"/>
      <c r="E174" s="86"/>
      <c r="F174" s="205"/>
      <c r="G174" s="178"/>
      <c r="H174" s="18" t="s">
        <v>31</v>
      </c>
      <c r="I174" s="178"/>
      <c r="J174" s="178"/>
      <c r="K174" s="22" t="s">
        <v>32</v>
      </c>
      <c r="L174" s="89" t="str">
        <f t="shared" si="10"/>
        <v/>
      </c>
      <c r="M174" s="90"/>
      <c r="N174" s="22" t="s">
        <v>33</v>
      </c>
      <c r="O174" s="85"/>
      <c r="P174" s="86"/>
      <c r="Q174" s="85"/>
      <c r="R174" s="86"/>
      <c r="S174" s="85"/>
      <c r="T174" s="86"/>
      <c r="U174" s="85"/>
      <c r="V174" s="86"/>
      <c r="W174" s="120"/>
      <c r="X174" s="121"/>
      <c r="Y174" s="121"/>
      <c r="Z174" s="121"/>
      <c r="AA174" s="121"/>
      <c r="AB174" s="121"/>
      <c r="AC174" s="122"/>
    </row>
    <row r="175" spans="1:29" ht="26.25" customHeight="1" x14ac:dyDescent="0.55000000000000004">
      <c r="A175" s="17">
        <v>14</v>
      </c>
      <c r="B175" s="22" t="s">
        <v>34</v>
      </c>
      <c r="C175" s="25" t="str">
        <f t="shared" si="9"/>
        <v>月</v>
      </c>
      <c r="D175" s="85"/>
      <c r="E175" s="86"/>
      <c r="F175" s="205"/>
      <c r="G175" s="178"/>
      <c r="H175" s="18" t="s">
        <v>31</v>
      </c>
      <c r="I175" s="178"/>
      <c r="J175" s="178"/>
      <c r="K175" s="22" t="s">
        <v>32</v>
      </c>
      <c r="L175" s="89" t="str">
        <f t="shared" si="10"/>
        <v/>
      </c>
      <c r="M175" s="90"/>
      <c r="N175" s="22" t="s">
        <v>33</v>
      </c>
      <c r="O175" s="85"/>
      <c r="P175" s="86"/>
      <c r="Q175" s="85"/>
      <c r="R175" s="86"/>
      <c r="S175" s="85"/>
      <c r="T175" s="86"/>
      <c r="U175" s="85"/>
      <c r="V175" s="86"/>
      <c r="W175" s="120"/>
      <c r="X175" s="121"/>
      <c r="Y175" s="121"/>
      <c r="Z175" s="121"/>
      <c r="AA175" s="121"/>
      <c r="AB175" s="121"/>
      <c r="AC175" s="122"/>
    </row>
    <row r="176" spans="1:29" ht="26.25" customHeight="1" x14ac:dyDescent="0.55000000000000004">
      <c r="A176" s="17">
        <v>15</v>
      </c>
      <c r="B176" s="22" t="s">
        <v>34</v>
      </c>
      <c r="C176" s="25" t="str">
        <f t="shared" si="9"/>
        <v>火</v>
      </c>
      <c r="D176" s="85"/>
      <c r="E176" s="86"/>
      <c r="F176" s="205"/>
      <c r="G176" s="178"/>
      <c r="H176" s="18" t="s">
        <v>31</v>
      </c>
      <c r="I176" s="178"/>
      <c r="J176" s="178"/>
      <c r="K176" s="22" t="s">
        <v>32</v>
      </c>
      <c r="L176" s="89" t="str">
        <f t="shared" si="10"/>
        <v/>
      </c>
      <c r="M176" s="90"/>
      <c r="N176" s="22" t="s">
        <v>33</v>
      </c>
      <c r="O176" s="85"/>
      <c r="P176" s="86"/>
      <c r="Q176" s="85"/>
      <c r="R176" s="86"/>
      <c r="S176" s="85"/>
      <c r="T176" s="86"/>
      <c r="U176" s="85"/>
      <c r="V176" s="86"/>
      <c r="W176" s="120"/>
      <c r="X176" s="121"/>
      <c r="Y176" s="121"/>
      <c r="Z176" s="121"/>
      <c r="AA176" s="121"/>
      <c r="AB176" s="121"/>
      <c r="AC176" s="122"/>
    </row>
    <row r="177" spans="1:29" ht="26.25" customHeight="1" x14ac:dyDescent="0.55000000000000004">
      <c r="A177" s="17">
        <v>16</v>
      </c>
      <c r="B177" s="22" t="s">
        <v>34</v>
      </c>
      <c r="C177" s="25" t="str">
        <f t="shared" si="9"/>
        <v>水</v>
      </c>
      <c r="D177" s="85"/>
      <c r="E177" s="86"/>
      <c r="F177" s="205"/>
      <c r="G177" s="178"/>
      <c r="H177" s="18" t="s">
        <v>31</v>
      </c>
      <c r="I177" s="178"/>
      <c r="J177" s="178"/>
      <c r="K177" s="22" t="s">
        <v>32</v>
      </c>
      <c r="L177" s="89" t="str">
        <f t="shared" si="10"/>
        <v/>
      </c>
      <c r="M177" s="90"/>
      <c r="N177" s="22" t="s">
        <v>33</v>
      </c>
      <c r="O177" s="85"/>
      <c r="P177" s="86"/>
      <c r="Q177" s="85"/>
      <c r="R177" s="86"/>
      <c r="S177" s="85"/>
      <c r="T177" s="86"/>
      <c r="U177" s="85"/>
      <c r="V177" s="86"/>
      <c r="W177" s="120"/>
      <c r="X177" s="121"/>
      <c r="Y177" s="121"/>
      <c r="Z177" s="121"/>
      <c r="AA177" s="121"/>
      <c r="AB177" s="121"/>
      <c r="AC177" s="122"/>
    </row>
    <row r="178" spans="1:29" ht="26.25" customHeight="1" x14ac:dyDescent="0.55000000000000004">
      <c r="A178" s="17">
        <v>17</v>
      </c>
      <c r="B178" s="22" t="s">
        <v>34</v>
      </c>
      <c r="C178" s="25" t="str">
        <f t="shared" si="9"/>
        <v>木</v>
      </c>
      <c r="D178" s="85"/>
      <c r="E178" s="86"/>
      <c r="F178" s="205"/>
      <c r="G178" s="178"/>
      <c r="H178" s="18" t="s">
        <v>31</v>
      </c>
      <c r="I178" s="178"/>
      <c r="J178" s="178"/>
      <c r="K178" s="22" t="s">
        <v>32</v>
      </c>
      <c r="L178" s="89" t="str">
        <f t="shared" si="10"/>
        <v/>
      </c>
      <c r="M178" s="90"/>
      <c r="N178" s="22" t="s">
        <v>33</v>
      </c>
      <c r="O178" s="85"/>
      <c r="P178" s="86"/>
      <c r="Q178" s="85"/>
      <c r="R178" s="86"/>
      <c r="S178" s="85"/>
      <c r="T178" s="86"/>
      <c r="U178" s="85"/>
      <c r="V178" s="86"/>
      <c r="W178" s="120"/>
      <c r="X178" s="121"/>
      <c r="Y178" s="121"/>
      <c r="Z178" s="121"/>
      <c r="AA178" s="121"/>
      <c r="AB178" s="121"/>
      <c r="AC178" s="122"/>
    </row>
    <row r="179" spans="1:29" ht="26.25" customHeight="1" x14ac:dyDescent="0.55000000000000004">
      <c r="A179" s="17">
        <v>18</v>
      </c>
      <c r="B179" s="22" t="s">
        <v>34</v>
      </c>
      <c r="C179" s="25" t="str">
        <f t="shared" si="9"/>
        <v>金</v>
      </c>
      <c r="D179" s="85"/>
      <c r="E179" s="86"/>
      <c r="F179" s="205"/>
      <c r="G179" s="178"/>
      <c r="H179" s="18" t="s">
        <v>31</v>
      </c>
      <c r="I179" s="178"/>
      <c r="J179" s="178"/>
      <c r="K179" s="22" t="s">
        <v>32</v>
      </c>
      <c r="L179" s="89" t="str">
        <f t="shared" si="10"/>
        <v/>
      </c>
      <c r="M179" s="90"/>
      <c r="N179" s="22" t="s">
        <v>33</v>
      </c>
      <c r="O179" s="85"/>
      <c r="P179" s="86"/>
      <c r="Q179" s="85"/>
      <c r="R179" s="86"/>
      <c r="S179" s="85"/>
      <c r="T179" s="86"/>
      <c r="U179" s="85"/>
      <c r="V179" s="86"/>
      <c r="W179" s="120"/>
      <c r="X179" s="121"/>
      <c r="Y179" s="121"/>
      <c r="Z179" s="121"/>
      <c r="AA179" s="121"/>
      <c r="AB179" s="121"/>
      <c r="AC179" s="122"/>
    </row>
    <row r="180" spans="1:29" ht="26.25" customHeight="1" x14ac:dyDescent="0.55000000000000004">
      <c r="A180" s="17">
        <v>19</v>
      </c>
      <c r="B180" s="22" t="s">
        <v>34</v>
      </c>
      <c r="C180" s="25" t="str">
        <f t="shared" si="9"/>
        <v>土</v>
      </c>
      <c r="D180" s="85"/>
      <c r="E180" s="86"/>
      <c r="F180" s="205"/>
      <c r="G180" s="178"/>
      <c r="H180" s="18" t="s">
        <v>31</v>
      </c>
      <c r="I180" s="178"/>
      <c r="J180" s="178"/>
      <c r="K180" s="22" t="s">
        <v>32</v>
      </c>
      <c r="L180" s="89" t="str">
        <f t="shared" si="10"/>
        <v/>
      </c>
      <c r="M180" s="90"/>
      <c r="N180" s="22" t="s">
        <v>33</v>
      </c>
      <c r="O180" s="85"/>
      <c r="P180" s="86"/>
      <c r="Q180" s="85"/>
      <c r="R180" s="86"/>
      <c r="S180" s="85"/>
      <c r="T180" s="86"/>
      <c r="U180" s="85"/>
      <c r="V180" s="86"/>
      <c r="W180" s="120"/>
      <c r="X180" s="121"/>
      <c r="Y180" s="121"/>
      <c r="Z180" s="121"/>
      <c r="AA180" s="121"/>
      <c r="AB180" s="121"/>
      <c r="AC180" s="122"/>
    </row>
    <row r="181" spans="1:29" ht="26.25" customHeight="1" x14ac:dyDescent="0.55000000000000004">
      <c r="A181" s="17">
        <v>20</v>
      </c>
      <c r="B181" s="22" t="s">
        <v>34</v>
      </c>
      <c r="C181" s="25" t="str">
        <f t="shared" si="9"/>
        <v>日</v>
      </c>
      <c r="D181" s="85"/>
      <c r="E181" s="86"/>
      <c r="F181" s="205"/>
      <c r="G181" s="178"/>
      <c r="H181" s="18" t="s">
        <v>31</v>
      </c>
      <c r="I181" s="178"/>
      <c r="J181" s="178"/>
      <c r="K181" s="22" t="s">
        <v>32</v>
      </c>
      <c r="L181" s="89" t="str">
        <f t="shared" si="10"/>
        <v/>
      </c>
      <c r="M181" s="90"/>
      <c r="N181" s="22" t="s">
        <v>33</v>
      </c>
      <c r="O181" s="85"/>
      <c r="P181" s="86"/>
      <c r="Q181" s="85"/>
      <c r="R181" s="86"/>
      <c r="S181" s="85"/>
      <c r="T181" s="86"/>
      <c r="U181" s="85"/>
      <c r="V181" s="86"/>
      <c r="W181" s="120"/>
      <c r="X181" s="121"/>
      <c r="Y181" s="121"/>
      <c r="Z181" s="121"/>
      <c r="AA181" s="121"/>
      <c r="AB181" s="121"/>
      <c r="AC181" s="122"/>
    </row>
    <row r="182" spans="1:29" ht="26.25" customHeight="1" x14ac:dyDescent="0.55000000000000004">
      <c r="A182" s="17">
        <v>21</v>
      </c>
      <c r="B182" s="22" t="s">
        <v>34</v>
      </c>
      <c r="C182" s="25" t="str">
        <f t="shared" si="9"/>
        <v>月</v>
      </c>
      <c r="D182" s="85"/>
      <c r="E182" s="86"/>
      <c r="F182" s="205"/>
      <c r="G182" s="178"/>
      <c r="H182" s="18" t="s">
        <v>31</v>
      </c>
      <c r="I182" s="178"/>
      <c r="J182" s="178"/>
      <c r="K182" s="22" t="s">
        <v>32</v>
      </c>
      <c r="L182" s="89" t="str">
        <f t="shared" si="10"/>
        <v/>
      </c>
      <c r="M182" s="90"/>
      <c r="N182" s="22" t="s">
        <v>33</v>
      </c>
      <c r="O182" s="85"/>
      <c r="P182" s="86"/>
      <c r="Q182" s="85"/>
      <c r="R182" s="86"/>
      <c r="S182" s="85"/>
      <c r="T182" s="86"/>
      <c r="U182" s="85"/>
      <c r="V182" s="86"/>
      <c r="W182" s="120"/>
      <c r="X182" s="121"/>
      <c r="Y182" s="121"/>
      <c r="Z182" s="121"/>
      <c r="AA182" s="121"/>
      <c r="AB182" s="121"/>
      <c r="AC182" s="122"/>
    </row>
    <row r="183" spans="1:29" ht="26.25" customHeight="1" x14ac:dyDescent="0.55000000000000004">
      <c r="A183" s="17">
        <v>22</v>
      </c>
      <c r="B183" s="22" t="s">
        <v>34</v>
      </c>
      <c r="C183" s="25" t="str">
        <f t="shared" si="9"/>
        <v>火</v>
      </c>
      <c r="D183" s="85"/>
      <c r="E183" s="86"/>
      <c r="F183" s="205"/>
      <c r="G183" s="178"/>
      <c r="H183" s="18" t="s">
        <v>31</v>
      </c>
      <c r="I183" s="178"/>
      <c r="J183" s="178"/>
      <c r="K183" s="22" t="s">
        <v>32</v>
      </c>
      <c r="L183" s="89" t="str">
        <f t="shared" si="10"/>
        <v/>
      </c>
      <c r="M183" s="90"/>
      <c r="N183" s="22" t="s">
        <v>33</v>
      </c>
      <c r="O183" s="85"/>
      <c r="P183" s="86"/>
      <c r="Q183" s="85"/>
      <c r="R183" s="86"/>
      <c r="S183" s="85"/>
      <c r="T183" s="86"/>
      <c r="U183" s="85"/>
      <c r="V183" s="86"/>
      <c r="W183" s="120"/>
      <c r="X183" s="121"/>
      <c r="Y183" s="121"/>
      <c r="Z183" s="121"/>
      <c r="AA183" s="121"/>
      <c r="AB183" s="121"/>
      <c r="AC183" s="122"/>
    </row>
    <row r="184" spans="1:29" ht="26.25" customHeight="1" x14ac:dyDescent="0.55000000000000004">
      <c r="A184" s="17">
        <v>23</v>
      </c>
      <c r="B184" s="22" t="s">
        <v>34</v>
      </c>
      <c r="C184" s="25" t="str">
        <f t="shared" si="9"/>
        <v>水</v>
      </c>
      <c r="D184" s="85"/>
      <c r="E184" s="86"/>
      <c r="F184" s="205"/>
      <c r="G184" s="178"/>
      <c r="H184" s="18" t="s">
        <v>31</v>
      </c>
      <c r="I184" s="178"/>
      <c r="J184" s="178"/>
      <c r="K184" s="22" t="s">
        <v>32</v>
      </c>
      <c r="L184" s="89" t="str">
        <f t="shared" si="10"/>
        <v/>
      </c>
      <c r="M184" s="90"/>
      <c r="N184" s="22" t="s">
        <v>33</v>
      </c>
      <c r="O184" s="85"/>
      <c r="P184" s="86"/>
      <c r="Q184" s="85"/>
      <c r="R184" s="86"/>
      <c r="S184" s="85"/>
      <c r="T184" s="86"/>
      <c r="U184" s="85"/>
      <c r="V184" s="86"/>
      <c r="W184" s="120"/>
      <c r="X184" s="121"/>
      <c r="Y184" s="121"/>
      <c r="Z184" s="121"/>
      <c r="AA184" s="121"/>
      <c r="AB184" s="121"/>
      <c r="AC184" s="122"/>
    </row>
    <row r="185" spans="1:29" ht="26.25" customHeight="1" x14ac:dyDescent="0.55000000000000004">
      <c r="A185" s="17">
        <v>24</v>
      </c>
      <c r="B185" s="22" t="s">
        <v>34</v>
      </c>
      <c r="C185" s="25" t="str">
        <f t="shared" si="9"/>
        <v>木</v>
      </c>
      <c r="D185" s="85"/>
      <c r="E185" s="86"/>
      <c r="F185" s="205"/>
      <c r="G185" s="178"/>
      <c r="H185" s="18" t="s">
        <v>31</v>
      </c>
      <c r="I185" s="178"/>
      <c r="J185" s="178"/>
      <c r="K185" s="22" t="s">
        <v>32</v>
      </c>
      <c r="L185" s="89" t="str">
        <f t="shared" si="10"/>
        <v/>
      </c>
      <c r="M185" s="90"/>
      <c r="N185" s="22" t="s">
        <v>33</v>
      </c>
      <c r="O185" s="85"/>
      <c r="P185" s="86"/>
      <c r="Q185" s="85"/>
      <c r="R185" s="86"/>
      <c r="S185" s="85"/>
      <c r="T185" s="86"/>
      <c r="U185" s="85"/>
      <c r="V185" s="86"/>
      <c r="W185" s="120"/>
      <c r="X185" s="121"/>
      <c r="Y185" s="121"/>
      <c r="Z185" s="121"/>
      <c r="AA185" s="121"/>
      <c r="AB185" s="121"/>
      <c r="AC185" s="122"/>
    </row>
    <row r="186" spans="1:29" ht="26.25" customHeight="1" x14ac:dyDescent="0.55000000000000004">
      <c r="A186" s="17">
        <v>25</v>
      </c>
      <c r="B186" s="22" t="s">
        <v>34</v>
      </c>
      <c r="C186" s="25" t="str">
        <f t="shared" si="9"/>
        <v>金</v>
      </c>
      <c r="D186" s="85"/>
      <c r="E186" s="86"/>
      <c r="F186" s="205"/>
      <c r="G186" s="178"/>
      <c r="H186" s="18" t="s">
        <v>31</v>
      </c>
      <c r="I186" s="178"/>
      <c r="J186" s="178"/>
      <c r="K186" s="22" t="s">
        <v>32</v>
      </c>
      <c r="L186" s="89" t="str">
        <f t="shared" si="10"/>
        <v/>
      </c>
      <c r="M186" s="90"/>
      <c r="N186" s="22" t="s">
        <v>33</v>
      </c>
      <c r="O186" s="85"/>
      <c r="P186" s="86"/>
      <c r="Q186" s="85"/>
      <c r="R186" s="86"/>
      <c r="S186" s="85"/>
      <c r="T186" s="86"/>
      <c r="U186" s="85"/>
      <c r="V186" s="86"/>
      <c r="W186" s="120"/>
      <c r="X186" s="121"/>
      <c r="Y186" s="121"/>
      <c r="Z186" s="121"/>
      <c r="AA186" s="121"/>
      <c r="AB186" s="121"/>
      <c r="AC186" s="122"/>
    </row>
    <row r="187" spans="1:29" ht="26.25" customHeight="1" x14ac:dyDescent="0.55000000000000004">
      <c r="A187" s="17">
        <v>26</v>
      </c>
      <c r="B187" s="22" t="s">
        <v>34</v>
      </c>
      <c r="C187" s="25" t="str">
        <f t="shared" si="9"/>
        <v>土</v>
      </c>
      <c r="D187" s="85"/>
      <c r="E187" s="86"/>
      <c r="F187" s="205"/>
      <c r="G187" s="178"/>
      <c r="H187" s="18" t="s">
        <v>31</v>
      </c>
      <c r="I187" s="178"/>
      <c r="J187" s="178"/>
      <c r="K187" s="22" t="s">
        <v>32</v>
      </c>
      <c r="L187" s="89" t="str">
        <f t="shared" si="10"/>
        <v/>
      </c>
      <c r="M187" s="90"/>
      <c r="N187" s="22" t="s">
        <v>33</v>
      </c>
      <c r="O187" s="85"/>
      <c r="P187" s="86"/>
      <c r="Q187" s="85"/>
      <c r="R187" s="86"/>
      <c r="S187" s="85"/>
      <c r="T187" s="86"/>
      <c r="U187" s="85"/>
      <c r="V187" s="86"/>
      <c r="W187" s="120"/>
      <c r="X187" s="121"/>
      <c r="Y187" s="121"/>
      <c r="Z187" s="121"/>
      <c r="AA187" s="121"/>
      <c r="AB187" s="121"/>
      <c r="AC187" s="122"/>
    </row>
    <row r="188" spans="1:29" ht="26.25" customHeight="1" x14ac:dyDescent="0.55000000000000004">
      <c r="A188" s="17">
        <v>27</v>
      </c>
      <c r="B188" s="22" t="s">
        <v>34</v>
      </c>
      <c r="C188" s="25" t="str">
        <f t="shared" si="9"/>
        <v>日</v>
      </c>
      <c r="D188" s="85"/>
      <c r="E188" s="86"/>
      <c r="F188" s="205"/>
      <c r="G188" s="178"/>
      <c r="H188" s="18" t="s">
        <v>31</v>
      </c>
      <c r="I188" s="178"/>
      <c r="J188" s="178"/>
      <c r="K188" s="22" t="s">
        <v>32</v>
      </c>
      <c r="L188" s="89" t="str">
        <f t="shared" si="10"/>
        <v/>
      </c>
      <c r="M188" s="90"/>
      <c r="N188" s="22" t="s">
        <v>33</v>
      </c>
      <c r="O188" s="85"/>
      <c r="P188" s="86"/>
      <c r="Q188" s="85"/>
      <c r="R188" s="86"/>
      <c r="S188" s="85"/>
      <c r="T188" s="86"/>
      <c r="U188" s="85"/>
      <c r="V188" s="86"/>
      <c r="W188" s="120"/>
      <c r="X188" s="121"/>
      <c r="Y188" s="121"/>
      <c r="Z188" s="121"/>
      <c r="AA188" s="121"/>
      <c r="AB188" s="121"/>
      <c r="AC188" s="122"/>
    </row>
    <row r="189" spans="1:29" ht="26.25" customHeight="1" x14ac:dyDescent="0.55000000000000004">
      <c r="A189" s="17">
        <v>28</v>
      </c>
      <c r="B189" s="22" t="s">
        <v>34</v>
      </c>
      <c r="C189" s="25" t="str">
        <f t="shared" si="9"/>
        <v>月</v>
      </c>
      <c r="D189" s="85"/>
      <c r="E189" s="86"/>
      <c r="F189" s="205"/>
      <c r="G189" s="178"/>
      <c r="H189" s="18" t="s">
        <v>31</v>
      </c>
      <c r="I189" s="178"/>
      <c r="J189" s="178"/>
      <c r="K189" s="22" t="s">
        <v>32</v>
      </c>
      <c r="L189" s="89" t="str">
        <f t="shared" si="10"/>
        <v/>
      </c>
      <c r="M189" s="90"/>
      <c r="N189" s="22" t="s">
        <v>33</v>
      </c>
      <c r="O189" s="85"/>
      <c r="P189" s="86"/>
      <c r="Q189" s="85"/>
      <c r="R189" s="86"/>
      <c r="S189" s="85"/>
      <c r="T189" s="86"/>
      <c r="U189" s="85"/>
      <c r="V189" s="86"/>
      <c r="W189" s="120"/>
      <c r="X189" s="121"/>
      <c r="Y189" s="121"/>
      <c r="Z189" s="121"/>
      <c r="AA189" s="121"/>
      <c r="AB189" s="121"/>
      <c r="AC189" s="122"/>
    </row>
    <row r="190" spans="1:29" ht="26.25" customHeight="1" x14ac:dyDescent="0.55000000000000004">
      <c r="A190" s="17">
        <v>29</v>
      </c>
      <c r="B190" s="22" t="s">
        <v>34</v>
      </c>
      <c r="C190" s="25" t="str">
        <f t="shared" si="9"/>
        <v>火</v>
      </c>
      <c r="D190" s="85"/>
      <c r="E190" s="86"/>
      <c r="F190" s="205"/>
      <c r="G190" s="178"/>
      <c r="H190" s="18" t="s">
        <v>31</v>
      </c>
      <c r="I190" s="178"/>
      <c r="J190" s="178"/>
      <c r="K190" s="22" t="s">
        <v>32</v>
      </c>
      <c r="L190" s="89" t="str">
        <f t="shared" si="10"/>
        <v/>
      </c>
      <c r="M190" s="90"/>
      <c r="N190" s="22" t="s">
        <v>33</v>
      </c>
      <c r="O190" s="85"/>
      <c r="P190" s="86"/>
      <c r="Q190" s="85"/>
      <c r="R190" s="86"/>
      <c r="S190" s="85"/>
      <c r="T190" s="86"/>
      <c r="U190" s="85"/>
      <c r="V190" s="86"/>
      <c r="W190" s="120"/>
      <c r="X190" s="121"/>
      <c r="Y190" s="121"/>
      <c r="Z190" s="121"/>
      <c r="AA190" s="121"/>
      <c r="AB190" s="121"/>
      <c r="AC190" s="122"/>
    </row>
    <row r="191" spans="1:29" ht="26.25" customHeight="1" x14ac:dyDescent="0.55000000000000004">
      <c r="A191" s="17">
        <v>30</v>
      </c>
      <c r="B191" s="22" t="s">
        <v>34</v>
      </c>
      <c r="C191" s="25" t="str">
        <f t="shared" si="9"/>
        <v>水</v>
      </c>
      <c r="D191" s="85"/>
      <c r="E191" s="86"/>
      <c r="F191" s="205"/>
      <c r="G191" s="178"/>
      <c r="H191" s="18" t="s">
        <v>31</v>
      </c>
      <c r="I191" s="178"/>
      <c r="J191" s="178"/>
      <c r="K191" s="22" t="s">
        <v>32</v>
      </c>
      <c r="L191" s="89" t="str">
        <f t="shared" si="10"/>
        <v/>
      </c>
      <c r="M191" s="90"/>
      <c r="N191" s="22" t="s">
        <v>33</v>
      </c>
      <c r="O191" s="85"/>
      <c r="P191" s="86"/>
      <c r="Q191" s="85"/>
      <c r="R191" s="86"/>
      <c r="S191" s="85"/>
      <c r="T191" s="86"/>
      <c r="U191" s="85"/>
      <c r="V191" s="86"/>
      <c r="W191" s="120"/>
      <c r="X191" s="121"/>
      <c r="Y191" s="121"/>
      <c r="Z191" s="121"/>
      <c r="AA191" s="121"/>
      <c r="AB191" s="121"/>
      <c r="AC191" s="122"/>
    </row>
    <row r="192" spans="1:29" ht="26.25" customHeight="1" x14ac:dyDescent="0.55000000000000004">
      <c r="A192" s="19">
        <v>31</v>
      </c>
      <c r="B192" s="23" t="s">
        <v>4</v>
      </c>
      <c r="C192" s="26" t="str">
        <f t="shared" si="9"/>
        <v>木</v>
      </c>
      <c r="D192" s="218"/>
      <c r="E192" s="219"/>
      <c r="F192" s="226"/>
      <c r="G192" s="227"/>
      <c r="H192" s="20" t="s">
        <v>31</v>
      </c>
      <c r="I192" s="227"/>
      <c r="J192" s="227"/>
      <c r="K192" s="23" t="s">
        <v>32</v>
      </c>
      <c r="L192" s="89" t="str">
        <f t="shared" ref="L192" si="11">IF(OR(F192="",I192=""),"",MIN(MAX(ROUNDDOWN((I192-F192)*24*2,0)/2,0),$E$159))</f>
        <v/>
      </c>
      <c r="M192" s="90"/>
      <c r="N192" s="23" t="s">
        <v>33</v>
      </c>
      <c r="O192" s="218"/>
      <c r="P192" s="219"/>
      <c r="Q192" s="218"/>
      <c r="R192" s="219"/>
      <c r="S192" s="218"/>
      <c r="T192" s="219"/>
      <c r="U192" s="218"/>
      <c r="V192" s="219"/>
      <c r="W192" s="208"/>
      <c r="X192" s="209"/>
      <c r="Y192" s="209"/>
      <c r="Z192" s="209"/>
      <c r="AA192" s="209"/>
      <c r="AB192" s="209"/>
      <c r="AC192" s="210"/>
    </row>
    <row r="193" spans="1:29" ht="26.25" customHeight="1" x14ac:dyDescent="0.55000000000000004">
      <c r="A193" s="126" t="s">
        <v>35</v>
      </c>
      <c r="B193" s="127"/>
      <c r="C193" s="127"/>
      <c r="D193" s="27">
        <f>COUNTIF(L162:M192,"&gt;0")</f>
        <v>0</v>
      </c>
      <c r="E193" s="224" t="s">
        <v>36</v>
      </c>
      <c r="F193" s="224"/>
      <c r="G193" s="224"/>
      <c r="H193" s="224"/>
      <c r="I193" s="27">
        <f>COUNTIF(D162:E192,"○")</f>
        <v>0</v>
      </c>
      <c r="J193" s="28" t="s">
        <v>16</v>
      </c>
      <c r="K193" s="126" t="s">
        <v>101</v>
      </c>
      <c r="L193" s="127"/>
      <c r="M193" s="127"/>
      <c r="N193" s="27" t="s">
        <v>99</v>
      </c>
      <c r="O193" s="27">
        <f>COUNTIF(Q162:R192,"○")</f>
        <v>0</v>
      </c>
      <c r="P193" s="27" t="s">
        <v>38</v>
      </c>
      <c r="Q193" s="225" t="s">
        <v>100</v>
      </c>
      <c r="R193" s="225"/>
      <c r="S193" s="27">
        <f>COUNTIF(S162:T192,"○")</f>
        <v>0</v>
      </c>
      <c r="T193" s="27" t="s">
        <v>38</v>
      </c>
      <c r="U193" s="27"/>
      <c r="V193" s="27"/>
      <c r="W193" s="28"/>
      <c r="X193" s="212" t="s">
        <v>37</v>
      </c>
      <c r="Y193" s="213"/>
      <c r="Z193" s="213"/>
      <c r="AA193" s="44"/>
      <c r="AB193" s="44"/>
      <c r="AC193" s="216" t="str">
        <f>IF(W160="３．要支援家庭のこども加算","●","×")</f>
        <v>×</v>
      </c>
    </row>
    <row r="194" spans="1:29" ht="26.25" customHeight="1" x14ac:dyDescent="0.55000000000000004">
      <c r="A194" s="126" t="s">
        <v>91</v>
      </c>
      <c r="B194" s="127"/>
      <c r="C194" s="27">
        <f>COUNTIF(O162:P192,"○")</f>
        <v>0</v>
      </c>
      <c r="D194" s="105" t="s">
        <v>38</v>
      </c>
      <c r="E194" s="105"/>
      <c r="F194" s="103" t="s">
        <v>107</v>
      </c>
      <c r="G194" s="104"/>
      <c r="H194" s="104"/>
      <c r="I194" s="27">
        <f>COUNTIF(U162:V192,"○")</f>
        <v>0</v>
      </c>
      <c r="J194" s="28" t="s">
        <v>38</v>
      </c>
      <c r="K194" s="211" t="s">
        <v>60</v>
      </c>
      <c r="L194" s="113"/>
      <c r="M194" s="113"/>
      <c r="N194" s="42">
        <f>IF(SUM(L162:M192)&gt;E159, E159, SUM(L162:M192))</f>
        <v>0</v>
      </c>
      <c r="O194" s="111" t="s">
        <v>58</v>
      </c>
      <c r="P194" s="111"/>
      <c r="Q194" s="111"/>
      <c r="R194" s="111"/>
      <c r="S194" s="42">
        <f>SUMIFS(L162:M192,D162:E192,"○")</f>
        <v>0</v>
      </c>
      <c r="T194" s="42" t="s">
        <v>59</v>
      </c>
      <c r="U194" s="115"/>
      <c r="V194" s="115"/>
      <c r="W194" s="45"/>
      <c r="X194" s="214"/>
      <c r="Y194" s="215"/>
      <c r="Z194" s="215"/>
      <c r="AA194" s="49"/>
      <c r="AB194" s="49"/>
      <c r="AC194" s="217"/>
    </row>
    <row r="195" spans="1:29" ht="26.25" customHeight="1" x14ac:dyDescent="0.55000000000000004">
      <c r="A195" s="29"/>
      <c r="B195" s="29"/>
      <c r="C195" s="29"/>
      <c r="D195" s="32"/>
      <c r="E195" s="32"/>
      <c r="F195" s="29"/>
      <c r="G195" s="29"/>
      <c r="H195" s="29"/>
      <c r="I195" s="32"/>
      <c r="J195" s="32"/>
      <c r="K195" s="51"/>
      <c r="L195" s="51"/>
      <c r="M195" s="51"/>
      <c r="N195" s="32"/>
      <c r="O195" s="52"/>
      <c r="P195" s="52"/>
      <c r="Q195" s="52"/>
      <c r="R195" s="52"/>
      <c r="S195" s="32"/>
      <c r="T195" s="32"/>
      <c r="U195" s="53"/>
      <c r="V195" s="53"/>
      <c r="W195" s="32"/>
      <c r="X195" s="29"/>
      <c r="Y195" s="29"/>
      <c r="Z195" s="29"/>
      <c r="AA195" s="29"/>
      <c r="AB195" s="29"/>
      <c r="AC195" s="29"/>
    </row>
    <row r="196" spans="1:29" ht="26.25" customHeight="1" x14ac:dyDescent="0.55000000000000004">
      <c r="A196" s="100" t="str">
        <f>"（別紙）中野区乳児等通園支援事業　利用状況報告書（"&amp;$N$2&amp;"年"&amp;$P$2&amp;"月分）"</f>
        <v>（別紙）中野区乳児等通園支援事業　利用状況報告書（2026年12月分）</v>
      </c>
      <c r="B196" s="100"/>
      <c r="C196" s="100"/>
      <c r="D196" s="100"/>
      <c r="E196" s="100"/>
      <c r="F196" s="100"/>
      <c r="G196" s="100"/>
      <c r="H196" s="100"/>
      <c r="I196" s="100"/>
      <c r="J196" s="100"/>
      <c r="K196" s="100"/>
      <c r="L196" s="100"/>
      <c r="M196" s="100"/>
      <c r="N196" s="100"/>
      <c r="O196" s="100"/>
      <c r="P196" s="100"/>
      <c r="Q196" s="100"/>
      <c r="R196" s="100"/>
      <c r="S196" s="100"/>
      <c r="T196" s="100"/>
      <c r="U196" s="100"/>
      <c r="V196" s="100"/>
      <c r="W196" s="100"/>
      <c r="X196" s="100"/>
      <c r="Y196" s="100"/>
      <c r="Z196" s="100"/>
      <c r="AA196" s="100"/>
      <c r="AB196" s="100"/>
      <c r="AC196" s="100"/>
    </row>
    <row r="197" spans="1:29" ht="26.25" customHeight="1" x14ac:dyDescent="0.55000000000000004">
      <c r="A197" s="101" t="s">
        <v>23</v>
      </c>
      <c r="B197" s="101"/>
      <c r="C197" s="101"/>
      <c r="D197" s="110"/>
      <c r="E197" s="110"/>
      <c r="F197" s="110"/>
      <c r="G197" s="110"/>
      <c r="H197" s="110"/>
      <c r="I197" s="110"/>
      <c r="J197" s="114" t="s">
        <v>43</v>
      </c>
      <c r="K197" s="114"/>
      <c r="L197" s="114"/>
      <c r="O197" s="29" t="s">
        <v>0</v>
      </c>
      <c r="P197" s="13"/>
      <c r="Q197" s="29" t="s">
        <v>3</v>
      </c>
      <c r="S197" s="29" t="s">
        <v>4</v>
      </c>
      <c r="T197" s="29" t="s">
        <v>19</v>
      </c>
      <c r="U197" s="32" t="s">
        <v>40</v>
      </c>
      <c r="V197" s="32"/>
      <c r="W197" s="110"/>
      <c r="X197" s="110"/>
      <c r="Y197" s="110"/>
      <c r="Z197" s="110"/>
      <c r="AA197" s="110"/>
      <c r="AB197" s="110"/>
      <c r="AC197" s="32" t="s">
        <v>19</v>
      </c>
    </row>
    <row r="198" spans="1:29" ht="26.25" customHeight="1" x14ac:dyDescent="0.55000000000000004">
      <c r="A198" s="101" t="s">
        <v>24</v>
      </c>
      <c r="B198" s="101"/>
      <c r="C198" s="101"/>
      <c r="D198" s="32" t="s">
        <v>87</v>
      </c>
      <c r="E198" s="32" cm="1">
        <f t="array" ref="E198">_xlfn.IFS(W197="０歳児クラス相当",$L$12,W197="１歳児クラス相当",$L$13,W197="２歳児クラス相当（３歳未満）",$L$14,W197="２歳児クラス相当（３歳誕生月）",$L$14,W197="",0)</f>
        <v>0</v>
      </c>
      <c r="F198" s="114" t="s">
        <v>11</v>
      </c>
      <c r="G198" s="114"/>
      <c r="H198" s="29"/>
      <c r="I198" s="32"/>
      <c r="J198" s="114"/>
      <c r="K198" s="114"/>
      <c r="L198" s="32"/>
      <c r="M198" s="114"/>
      <c r="N198" s="114"/>
      <c r="O198" s="32"/>
      <c r="P198" s="157" t="s">
        <v>62</v>
      </c>
      <c r="Q198" s="157"/>
      <c r="R198" s="157"/>
      <c r="S198" s="110"/>
      <c r="T198" s="110"/>
      <c r="U198" s="110"/>
      <c r="V198" s="157" t="s">
        <v>65</v>
      </c>
      <c r="W198" s="157"/>
      <c r="X198" s="110"/>
      <c r="Y198" s="110"/>
      <c r="Z198" s="110"/>
      <c r="AA198" s="110"/>
      <c r="AB198" s="110"/>
      <c r="AC198" s="32" t="s">
        <v>19</v>
      </c>
    </row>
    <row r="199" spans="1:29" ht="26.25" customHeight="1" x14ac:dyDescent="0.55000000000000004">
      <c r="A199" s="32"/>
      <c r="B199" s="114" t="s">
        <v>66</v>
      </c>
      <c r="C199" s="114"/>
      <c r="D199" s="114"/>
      <c r="E199" s="114" t="s">
        <v>94</v>
      </c>
      <c r="F199" s="114"/>
      <c r="G199" s="114"/>
      <c r="H199" s="114"/>
      <c r="I199" s="29" t="s">
        <v>19</v>
      </c>
      <c r="J199" s="113" t="s">
        <v>93</v>
      </c>
      <c r="K199" s="113"/>
      <c r="L199" s="113"/>
      <c r="M199" s="113"/>
      <c r="N199" s="113"/>
      <c r="O199" s="110"/>
      <c r="P199" s="110"/>
      <c r="Q199" s="110"/>
      <c r="R199" s="110"/>
      <c r="S199" s="110"/>
      <c r="T199" s="32"/>
      <c r="U199" s="111" t="s">
        <v>86</v>
      </c>
      <c r="V199" s="111"/>
      <c r="W199" s="228"/>
      <c r="X199" s="228"/>
      <c r="Y199" s="228"/>
      <c r="Z199" s="228"/>
      <c r="AA199" s="228"/>
      <c r="AB199" s="228"/>
    </row>
    <row r="200" spans="1:29" ht="26.25" customHeight="1" x14ac:dyDescent="0.55000000000000004">
      <c r="A200" s="123" t="s">
        <v>25</v>
      </c>
      <c r="B200" s="123"/>
      <c r="C200" s="14" t="s">
        <v>26</v>
      </c>
      <c r="D200" s="123" t="s">
        <v>90</v>
      </c>
      <c r="E200" s="123"/>
      <c r="F200" s="123" t="s">
        <v>27</v>
      </c>
      <c r="G200" s="123"/>
      <c r="H200" s="123"/>
      <c r="I200" s="123"/>
      <c r="J200" s="123"/>
      <c r="K200" s="123"/>
      <c r="L200" s="177" t="s">
        <v>28</v>
      </c>
      <c r="M200" s="177"/>
      <c r="N200" s="177"/>
      <c r="O200" s="123" t="s">
        <v>29</v>
      </c>
      <c r="P200" s="123"/>
      <c r="Q200" s="116" t="s">
        <v>98</v>
      </c>
      <c r="R200" s="116"/>
      <c r="S200" s="116" t="s">
        <v>45</v>
      </c>
      <c r="T200" s="116"/>
      <c r="U200" s="124" t="s">
        <v>55</v>
      </c>
      <c r="V200" s="125"/>
      <c r="W200" s="126" t="s">
        <v>30</v>
      </c>
      <c r="X200" s="127"/>
      <c r="Y200" s="127"/>
      <c r="Z200" s="127"/>
      <c r="AA200" s="127"/>
      <c r="AB200" s="127"/>
      <c r="AC200" s="128"/>
    </row>
    <row r="201" spans="1:29" ht="26.25" customHeight="1" x14ac:dyDescent="0.55000000000000004">
      <c r="A201" s="15">
        <v>1</v>
      </c>
      <c r="B201" s="21" t="s">
        <v>4</v>
      </c>
      <c r="C201" s="24" t="str">
        <f>TEXT(DATE($N$2,$P$2,A201),"aaa")</f>
        <v>火</v>
      </c>
      <c r="D201" s="106"/>
      <c r="E201" s="107"/>
      <c r="F201" s="108"/>
      <c r="G201" s="109"/>
      <c r="H201" s="16" t="s">
        <v>31</v>
      </c>
      <c r="I201" s="109"/>
      <c r="J201" s="109"/>
      <c r="K201" s="21" t="s">
        <v>32</v>
      </c>
      <c r="L201" s="89" t="str">
        <f>IF(OR(F201="",I201=""),"",MIN(MAX(ROUNDDOWN((I201-F201)*24*2,0)/2,0),$E$198))</f>
        <v/>
      </c>
      <c r="M201" s="90"/>
      <c r="N201" s="43" t="s">
        <v>33</v>
      </c>
      <c r="O201" s="106"/>
      <c r="P201" s="107"/>
      <c r="Q201" s="106"/>
      <c r="R201" s="107"/>
      <c r="S201" s="106"/>
      <c r="T201" s="107"/>
      <c r="U201" s="106"/>
      <c r="V201" s="107"/>
      <c r="W201" s="231"/>
      <c r="X201" s="232"/>
      <c r="Y201" s="232"/>
      <c r="Z201" s="232"/>
      <c r="AA201" s="232"/>
      <c r="AB201" s="232"/>
      <c r="AC201" s="233"/>
    </row>
    <row r="202" spans="1:29" ht="26.25" customHeight="1" x14ac:dyDescent="0.55000000000000004">
      <c r="A202" s="17">
        <v>2</v>
      </c>
      <c r="B202" s="22" t="s">
        <v>4</v>
      </c>
      <c r="C202" s="25" t="str">
        <f>TEXT(DATE($N$2,$P$2,A202),"aaa")</f>
        <v>水</v>
      </c>
      <c r="D202" s="85"/>
      <c r="E202" s="86"/>
      <c r="F202" s="205"/>
      <c r="G202" s="178"/>
      <c r="H202" s="18" t="s">
        <v>31</v>
      </c>
      <c r="I202" s="178"/>
      <c r="J202" s="178"/>
      <c r="K202" s="22" t="s">
        <v>32</v>
      </c>
      <c r="L202" s="89" t="str">
        <f>IF(OR(F202="",I202=""),"",MIN(MAX(ROUNDDOWN((I202-F202)*24*2,0)/2,0),$E$198))</f>
        <v/>
      </c>
      <c r="M202" s="90"/>
      <c r="N202" s="22" t="s">
        <v>33</v>
      </c>
      <c r="O202" s="85"/>
      <c r="P202" s="86"/>
      <c r="Q202" s="85"/>
      <c r="R202" s="86"/>
      <c r="S202" s="85"/>
      <c r="T202" s="86"/>
      <c r="U202" s="85"/>
      <c r="V202" s="86"/>
      <c r="W202" s="120"/>
      <c r="X202" s="121"/>
      <c r="Y202" s="121"/>
      <c r="Z202" s="121"/>
      <c r="AA202" s="121"/>
      <c r="AB202" s="121"/>
      <c r="AC202" s="122"/>
    </row>
    <row r="203" spans="1:29" ht="26.25" customHeight="1" x14ac:dyDescent="0.55000000000000004">
      <c r="A203" s="17">
        <v>3</v>
      </c>
      <c r="B203" s="22" t="s">
        <v>34</v>
      </c>
      <c r="C203" s="25" t="str">
        <f t="shared" ref="C203:C231" si="12">TEXT(DATE($N$2,$P$2,A203),"aaa")</f>
        <v>木</v>
      </c>
      <c r="D203" s="85"/>
      <c r="E203" s="86"/>
      <c r="F203" s="205"/>
      <c r="G203" s="178"/>
      <c r="H203" s="18" t="s">
        <v>31</v>
      </c>
      <c r="I203" s="178"/>
      <c r="J203" s="178"/>
      <c r="K203" s="22" t="s">
        <v>32</v>
      </c>
      <c r="L203" s="89" t="str">
        <f t="shared" ref="L203:L230" si="13">IF(OR(F203="",I203=""),"",MIN(MAX(ROUNDDOWN((I203-F203)*24*2,0)/2,0),$E$198))</f>
        <v/>
      </c>
      <c r="M203" s="90"/>
      <c r="N203" s="22" t="s">
        <v>33</v>
      </c>
      <c r="O203" s="85"/>
      <c r="P203" s="86"/>
      <c r="Q203" s="85"/>
      <c r="R203" s="86"/>
      <c r="S203" s="85"/>
      <c r="T203" s="86"/>
      <c r="U203" s="85"/>
      <c r="V203" s="86"/>
      <c r="W203" s="234"/>
      <c r="X203" s="235"/>
      <c r="Y203" s="235"/>
      <c r="Z203" s="235"/>
      <c r="AA203" s="235"/>
      <c r="AB203" s="235"/>
      <c r="AC203" s="236"/>
    </row>
    <row r="204" spans="1:29" ht="26.25" customHeight="1" x14ac:dyDescent="0.55000000000000004">
      <c r="A204" s="17">
        <v>4</v>
      </c>
      <c r="B204" s="22" t="s">
        <v>34</v>
      </c>
      <c r="C204" s="25" t="str">
        <f t="shared" si="12"/>
        <v>金</v>
      </c>
      <c r="D204" s="85"/>
      <c r="E204" s="86"/>
      <c r="F204" s="205"/>
      <c r="G204" s="178"/>
      <c r="H204" s="18" t="s">
        <v>31</v>
      </c>
      <c r="I204" s="178"/>
      <c r="J204" s="178"/>
      <c r="K204" s="22" t="s">
        <v>32</v>
      </c>
      <c r="L204" s="89" t="str">
        <f t="shared" si="13"/>
        <v/>
      </c>
      <c r="M204" s="90"/>
      <c r="N204" s="22" t="s">
        <v>33</v>
      </c>
      <c r="O204" s="85"/>
      <c r="P204" s="86"/>
      <c r="Q204" s="85"/>
      <c r="R204" s="86"/>
      <c r="S204" s="85"/>
      <c r="T204" s="86"/>
      <c r="U204" s="85"/>
      <c r="V204" s="86"/>
      <c r="W204" s="120"/>
      <c r="X204" s="121"/>
      <c r="Y204" s="121"/>
      <c r="Z204" s="121"/>
      <c r="AA204" s="121"/>
      <c r="AB204" s="121"/>
      <c r="AC204" s="122"/>
    </row>
    <row r="205" spans="1:29" ht="26.25" customHeight="1" x14ac:dyDescent="0.55000000000000004">
      <c r="A205" s="17">
        <v>5</v>
      </c>
      <c r="B205" s="22" t="s">
        <v>34</v>
      </c>
      <c r="C205" s="25" t="str">
        <f t="shared" si="12"/>
        <v>土</v>
      </c>
      <c r="D205" s="85"/>
      <c r="E205" s="86"/>
      <c r="F205" s="205"/>
      <c r="G205" s="178"/>
      <c r="H205" s="18" t="s">
        <v>31</v>
      </c>
      <c r="I205" s="178"/>
      <c r="J205" s="178"/>
      <c r="K205" s="22" t="s">
        <v>32</v>
      </c>
      <c r="L205" s="89" t="str">
        <f t="shared" si="13"/>
        <v/>
      </c>
      <c r="M205" s="90"/>
      <c r="N205" s="22" t="s">
        <v>33</v>
      </c>
      <c r="O205" s="85"/>
      <c r="P205" s="86"/>
      <c r="Q205" s="85"/>
      <c r="R205" s="86"/>
      <c r="S205" s="85"/>
      <c r="T205" s="86"/>
      <c r="U205" s="85"/>
      <c r="V205" s="86"/>
      <c r="W205" s="120"/>
      <c r="X205" s="121"/>
      <c r="Y205" s="121"/>
      <c r="Z205" s="121"/>
      <c r="AA205" s="121"/>
      <c r="AB205" s="121"/>
      <c r="AC205" s="122"/>
    </row>
    <row r="206" spans="1:29" ht="26.25" customHeight="1" x14ac:dyDescent="0.55000000000000004">
      <c r="A206" s="17">
        <v>6</v>
      </c>
      <c r="B206" s="22" t="s">
        <v>34</v>
      </c>
      <c r="C206" s="25" t="str">
        <f t="shared" si="12"/>
        <v>日</v>
      </c>
      <c r="D206" s="85"/>
      <c r="E206" s="86"/>
      <c r="F206" s="205"/>
      <c r="G206" s="178"/>
      <c r="H206" s="18" t="s">
        <v>31</v>
      </c>
      <c r="I206" s="178"/>
      <c r="J206" s="178"/>
      <c r="K206" s="22" t="s">
        <v>32</v>
      </c>
      <c r="L206" s="89" t="str">
        <f t="shared" si="13"/>
        <v/>
      </c>
      <c r="M206" s="90"/>
      <c r="N206" s="22" t="s">
        <v>33</v>
      </c>
      <c r="O206" s="85"/>
      <c r="P206" s="86"/>
      <c r="Q206" s="85"/>
      <c r="R206" s="86"/>
      <c r="S206" s="85"/>
      <c r="T206" s="86"/>
      <c r="U206" s="85"/>
      <c r="V206" s="86"/>
      <c r="W206" s="120"/>
      <c r="X206" s="121"/>
      <c r="Y206" s="121"/>
      <c r="Z206" s="121"/>
      <c r="AA206" s="121"/>
      <c r="AB206" s="121"/>
      <c r="AC206" s="122"/>
    </row>
    <row r="207" spans="1:29" ht="26.25" customHeight="1" x14ac:dyDescent="0.55000000000000004">
      <c r="A207" s="17">
        <v>7</v>
      </c>
      <c r="B207" s="22" t="s">
        <v>34</v>
      </c>
      <c r="C207" s="25" t="str">
        <f t="shared" si="12"/>
        <v>月</v>
      </c>
      <c r="D207" s="85"/>
      <c r="E207" s="86"/>
      <c r="F207" s="205"/>
      <c r="G207" s="178"/>
      <c r="H207" s="18" t="s">
        <v>31</v>
      </c>
      <c r="I207" s="178"/>
      <c r="J207" s="178"/>
      <c r="K207" s="22" t="s">
        <v>32</v>
      </c>
      <c r="L207" s="89" t="str">
        <f t="shared" si="13"/>
        <v/>
      </c>
      <c r="M207" s="90"/>
      <c r="N207" s="22" t="s">
        <v>33</v>
      </c>
      <c r="O207" s="85"/>
      <c r="P207" s="86"/>
      <c r="Q207" s="85"/>
      <c r="R207" s="86"/>
      <c r="S207" s="85"/>
      <c r="T207" s="86"/>
      <c r="U207" s="85"/>
      <c r="V207" s="86"/>
      <c r="W207" s="120"/>
      <c r="X207" s="121"/>
      <c r="Y207" s="121"/>
      <c r="Z207" s="121"/>
      <c r="AA207" s="121"/>
      <c r="AB207" s="121"/>
      <c r="AC207" s="122"/>
    </row>
    <row r="208" spans="1:29" ht="26.25" customHeight="1" x14ac:dyDescent="0.55000000000000004">
      <c r="A208" s="17">
        <v>8</v>
      </c>
      <c r="B208" s="22" t="s">
        <v>34</v>
      </c>
      <c r="C208" s="25" t="str">
        <f t="shared" si="12"/>
        <v>火</v>
      </c>
      <c r="D208" s="85"/>
      <c r="E208" s="86"/>
      <c r="F208" s="205"/>
      <c r="G208" s="178"/>
      <c r="H208" s="18" t="s">
        <v>31</v>
      </c>
      <c r="I208" s="178"/>
      <c r="J208" s="178"/>
      <c r="K208" s="22" t="s">
        <v>32</v>
      </c>
      <c r="L208" s="89" t="str">
        <f t="shared" si="13"/>
        <v/>
      </c>
      <c r="M208" s="90"/>
      <c r="N208" s="22" t="s">
        <v>33</v>
      </c>
      <c r="O208" s="85"/>
      <c r="P208" s="86"/>
      <c r="Q208" s="85"/>
      <c r="R208" s="86"/>
      <c r="S208" s="85"/>
      <c r="T208" s="86"/>
      <c r="U208" s="85"/>
      <c r="V208" s="86"/>
      <c r="W208" s="120"/>
      <c r="X208" s="121"/>
      <c r="Y208" s="121"/>
      <c r="Z208" s="121"/>
      <c r="AA208" s="121"/>
      <c r="AB208" s="121"/>
      <c r="AC208" s="122"/>
    </row>
    <row r="209" spans="1:29" ht="26.25" customHeight="1" x14ac:dyDescent="0.55000000000000004">
      <c r="A209" s="17">
        <v>9</v>
      </c>
      <c r="B209" s="22" t="s">
        <v>34</v>
      </c>
      <c r="C209" s="25" t="str">
        <f t="shared" si="12"/>
        <v>水</v>
      </c>
      <c r="D209" s="85"/>
      <c r="E209" s="86"/>
      <c r="F209" s="205"/>
      <c r="G209" s="178"/>
      <c r="H209" s="18" t="s">
        <v>31</v>
      </c>
      <c r="I209" s="178"/>
      <c r="J209" s="178"/>
      <c r="K209" s="22" t="s">
        <v>32</v>
      </c>
      <c r="L209" s="89" t="str">
        <f t="shared" si="13"/>
        <v/>
      </c>
      <c r="M209" s="90"/>
      <c r="N209" s="22" t="s">
        <v>33</v>
      </c>
      <c r="O209" s="85"/>
      <c r="P209" s="86"/>
      <c r="Q209" s="85"/>
      <c r="R209" s="86"/>
      <c r="S209" s="85"/>
      <c r="T209" s="86"/>
      <c r="U209" s="85"/>
      <c r="V209" s="86"/>
      <c r="W209" s="120"/>
      <c r="X209" s="121"/>
      <c r="Y209" s="121"/>
      <c r="Z209" s="121"/>
      <c r="AA209" s="121"/>
      <c r="AB209" s="121"/>
      <c r="AC209" s="122"/>
    </row>
    <row r="210" spans="1:29" ht="26.25" customHeight="1" x14ac:dyDescent="0.55000000000000004">
      <c r="A210" s="17">
        <v>10</v>
      </c>
      <c r="B210" s="22" t="s">
        <v>34</v>
      </c>
      <c r="C210" s="25" t="str">
        <f t="shared" si="12"/>
        <v>木</v>
      </c>
      <c r="D210" s="85"/>
      <c r="E210" s="86"/>
      <c r="F210" s="205"/>
      <c r="G210" s="178"/>
      <c r="H210" s="18" t="s">
        <v>31</v>
      </c>
      <c r="I210" s="178"/>
      <c r="J210" s="178"/>
      <c r="K210" s="22" t="s">
        <v>32</v>
      </c>
      <c r="L210" s="89" t="str">
        <f t="shared" si="13"/>
        <v/>
      </c>
      <c r="M210" s="90"/>
      <c r="N210" s="22" t="s">
        <v>33</v>
      </c>
      <c r="O210" s="85"/>
      <c r="P210" s="86"/>
      <c r="Q210" s="85"/>
      <c r="R210" s="86"/>
      <c r="S210" s="85"/>
      <c r="T210" s="86"/>
      <c r="U210" s="85"/>
      <c r="V210" s="86"/>
      <c r="W210" s="120"/>
      <c r="X210" s="121"/>
      <c r="Y210" s="121"/>
      <c r="Z210" s="121"/>
      <c r="AA210" s="121"/>
      <c r="AB210" s="121"/>
      <c r="AC210" s="122"/>
    </row>
    <row r="211" spans="1:29" ht="26.25" customHeight="1" x14ac:dyDescent="0.55000000000000004">
      <c r="A211" s="17">
        <v>11</v>
      </c>
      <c r="B211" s="22" t="s">
        <v>34</v>
      </c>
      <c r="C211" s="25" t="str">
        <f t="shared" si="12"/>
        <v>金</v>
      </c>
      <c r="D211" s="85"/>
      <c r="E211" s="86"/>
      <c r="F211" s="205"/>
      <c r="G211" s="178"/>
      <c r="H211" s="18" t="s">
        <v>31</v>
      </c>
      <c r="I211" s="178"/>
      <c r="J211" s="178"/>
      <c r="K211" s="22" t="s">
        <v>32</v>
      </c>
      <c r="L211" s="89" t="str">
        <f t="shared" si="13"/>
        <v/>
      </c>
      <c r="M211" s="90"/>
      <c r="N211" s="22" t="s">
        <v>33</v>
      </c>
      <c r="O211" s="85"/>
      <c r="P211" s="86"/>
      <c r="Q211" s="85"/>
      <c r="R211" s="86"/>
      <c r="S211" s="85"/>
      <c r="T211" s="86"/>
      <c r="U211" s="85"/>
      <c r="V211" s="86"/>
      <c r="W211" s="120"/>
      <c r="X211" s="121"/>
      <c r="Y211" s="121"/>
      <c r="Z211" s="121"/>
      <c r="AA211" s="121"/>
      <c r="AB211" s="121"/>
      <c r="AC211" s="122"/>
    </row>
    <row r="212" spans="1:29" ht="26.25" customHeight="1" x14ac:dyDescent="0.55000000000000004">
      <c r="A212" s="17">
        <v>12</v>
      </c>
      <c r="B212" s="22" t="s">
        <v>34</v>
      </c>
      <c r="C212" s="25" t="str">
        <f t="shared" si="12"/>
        <v>土</v>
      </c>
      <c r="D212" s="85"/>
      <c r="E212" s="86"/>
      <c r="F212" s="205"/>
      <c r="G212" s="178"/>
      <c r="H212" s="18" t="s">
        <v>31</v>
      </c>
      <c r="I212" s="178"/>
      <c r="J212" s="178"/>
      <c r="K212" s="22" t="s">
        <v>32</v>
      </c>
      <c r="L212" s="89" t="str">
        <f t="shared" si="13"/>
        <v/>
      </c>
      <c r="M212" s="90"/>
      <c r="N212" s="22" t="s">
        <v>33</v>
      </c>
      <c r="O212" s="85"/>
      <c r="P212" s="86"/>
      <c r="Q212" s="85"/>
      <c r="R212" s="86"/>
      <c r="S212" s="85"/>
      <c r="T212" s="86"/>
      <c r="U212" s="85"/>
      <c r="V212" s="86"/>
      <c r="W212" s="120"/>
      <c r="X212" s="121"/>
      <c r="Y212" s="121"/>
      <c r="Z212" s="121"/>
      <c r="AA212" s="121"/>
      <c r="AB212" s="121"/>
      <c r="AC212" s="122"/>
    </row>
    <row r="213" spans="1:29" ht="26.25" customHeight="1" x14ac:dyDescent="0.55000000000000004">
      <c r="A213" s="17">
        <v>13</v>
      </c>
      <c r="B213" s="22" t="s">
        <v>34</v>
      </c>
      <c r="C213" s="25" t="str">
        <f t="shared" si="12"/>
        <v>日</v>
      </c>
      <c r="D213" s="85"/>
      <c r="E213" s="86"/>
      <c r="F213" s="205"/>
      <c r="G213" s="178"/>
      <c r="H213" s="18" t="s">
        <v>31</v>
      </c>
      <c r="I213" s="178"/>
      <c r="J213" s="178"/>
      <c r="K213" s="22" t="s">
        <v>32</v>
      </c>
      <c r="L213" s="89" t="str">
        <f t="shared" si="13"/>
        <v/>
      </c>
      <c r="M213" s="90"/>
      <c r="N213" s="22" t="s">
        <v>33</v>
      </c>
      <c r="O213" s="85"/>
      <c r="P213" s="86"/>
      <c r="Q213" s="85"/>
      <c r="R213" s="86"/>
      <c r="S213" s="85"/>
      <c r="T213" s="86"/>
      <c r="U213" s="85"/>
      <c r="V213" s="86"/>
      <c r="W213" s="120"/>
      <c r="X213" s="121"/>
      <c r="Y213" s="121"/>
      <c r="Z213" s="121"/>
      <c r="AA213" s="121"/>
      <c r="AB213" s="121"/>
      <c r="AC213" s="122"/>
    </row>
    <row r="214" spans="1:29" ht="26.25" customHeight="1" x14ac:dyDescent="0.55000000000000004">
      <c r="A214" s="17">
        <v>14</v>
      </c>
      <c r="B214" s="22" t="s">
        <v>34</v>
      </c>
      <c r="C214" s="25" t="str">
        <f t="shared" si="12"/>
        <v>月</v>
      </c>
      <c r="D214" s="85"/>
      <c r="E214" s="86"/>
      <c r="F214" s="205"/>
      <c r="G214" s="178"/>
      <c r="H214" s="18" t="s">
        <v>31</v>
      </c>
      <c r="I214" s="178"/>
      <c r="J214" s="178"/>
      <c r="K214" s="22" t="s">
        <v>32</v>
      </c>
      <c r="L214" s="89" t="str">
        <f t="shared" si="13"/>
        <v/>
      </c>
      <c r="M214" s="90"/>
      <c r="N214" s="22" t="s">
        <v>33</v>
      </c>
      <c r="O214" s="85"/>
      <c r="P214" s="86"/>
      <c r="Q214" s="85"/>
      <c r="R214" s="86"/>
      <c r="S214" s="85"/>
      <c r="T214" s="86"/>
      <c r="U214" s="85"/>
      <c r="V214" s="86"/>
      <c r="W214" s="120"/>
      <c r="X214" s="121"/>
      <c r="Y214" s="121"/>
      <c r="Z214" s="121"/>
      <c r="AA214" s="121"/>
      <c r="AB214" s="121"/>
      <c r="AC214" s="122"/>
    </row>
    <row r="215" spans="1:29" ht="26.25" customHeight="1" x14ac:dyDescent="0.55000000000000004">
      <c r="A215" s="17">
        <v>15</v>
      </c>
      <c r="B215" s="22" t="s">
        <v>34</v>
      </c>
      <c r="C215" s="25" t="str">
        <f t="shared" si="12"/>
        <v>火</v>
      </c>
      <c r="D215" s="85"/>
      <c r="E215" s="86"/>
      <c r="F215" s="205"/>
      <c r="G215" s="178"/>
      <c r="H215" s="18" t="s">
        <v>31</v>
      </c>
      <c r="I215" s="178"/>
      <c r="J215" s="178"/>
      <c r="K215" s="22" t="s">
        <v>32</v>
      </c>
      <c r="L215" s="89" t="str">
        <f t="shared" si="13"/>
        <v/>
      </c>
      <c r="M215" s="90"/>
      <c r="N215" s="22" t="s">
        <v>33</v>
      </c>
      <c r="O215" s="85"/>
      <c r="P215" s="86"/>
      <c r="Q215" s="85"/>
      <c r="R215" s="86"/>
      <c r="S215" s="85"/>
      <c r="T215" s="86"/>
      <c r="U215" s="85"/>
      <c r="V215" s="86"/>
      <c r="W215" s="120"/>
      <c r="X215" s="121"/>
      <c r="Y215" s="121"/>
      <c r="Z215" s="121"/>
      <c r="AA215" s="121"/>
      <c r="AB215" s="121"/>
      <c r="AC215" s="122"/>
    </row>
    <row r="216" spans="1:29" ht="26.25" customHeight="1" x14ac:dyDescent="0.55000000000000004">
      <c r="A216" s="17">
        <v>16</v>
      </c>
      <c r="B216" s="22" t="s">
        <v>34</v>
      </c>
      <c r="C216" s="25" t="str">
        <f t="shared" si="12"/>
        <v>水</v>
      </c>
      <c r="D216" s="85"/>
      <c r="E216" s="86"/>
      <c r="F216" s="205"/>
      <c r="G216" s="178"/>
      <c r="H216" s="18" t="s">
        <v>31</v>
      </c>
      <c r="I216" s="178"/>
      <c r="J216" s="178"/>
      <c r="K216" s="22" t="s">
        <v>32</v>
      </c>
      <c r="L216" s="89" t="str">
        <f t="shared" si="13"/>
        <v/>
      </c>
      <c r="M216" s="90"/>
      <c r="N216" s="22" t="s">
        <v>33</v>
      </c>
      <c r="O216" s="85"/>
      <c r="P216" s="86"/>
      <c r="Q216" s="85"/>
      <c r="R216" s="86"/>
      <c r="S216" s="85"/>
      <c r="T216" s="86"/>
      <c r="U216" s="85"/>
      <c r="V216" s="86"/>
      <c r="W216" s="120"/>
      <c r="X216" s="121"/>
      <c r="Y216" s="121"/>
      <c r="Z216" s="121"/>
      <c r="AA216" s="121"/>
      <c r="AB216" s="121"/>
      <c r="AC216" s="122"/>
    </row>
    <row r="217" spans="1:29" ht="26.25" customHeight="1" x14ac:dyDescent="0.55000000000000004">
      <c r="A217" s="17">
        <v>17</v>
      </c>
      <c r="B217" s="22" t="s">
        <v>34</v>
      </c>
      <c r="C217" s="25" t="str">
        <f t="shared" si="12"/>
        <v>木</v>
      </c>
      <c r="D217" s="85"/>
      <c r="E217" s="86"/>
      <c r="F217" s="205"/>
      <c r="G217" s="178"/>
      <c r="H217" s="18" t="s">
        <v>31</v>
      </c>
      <c r="I217" s="178"/>
      <c r="J217" s="178"/>
      <c r="K217" s="22" t="s">
        <v>32</v>
      </c>
      <c r="L217" s="89" t="str">
        <f t="shared" si="13"/>
        <v/>
      </c>
      <c r="M217" s="90"/>
      <c r="N217" s="22" t="s">
        <v>33</v>
      </c>
      <c r="O217" s="85"/>
      <c r="P217" s="86"/>
      <c r="Q217" s="85"/>
      <c r="R217" s="86"/>
      <c r="S217" s="85"/>
      <c r="T217" s="86"/>
      <c r="U217" s="85"/>
      <c r="V217" s="86"/>
      <c r="W217" s="120"/>
      <c r="X217" s="121"/>
      <c r="Y217" s="121"/>
      <c r="Z217" s="121"/>
      <c r="AA217" s="121"/>
      <c r="AB217" s="121"/>
      <c r="AC217" s="122"/>
    </row>
    <row r="218" spans="1:29" ht="26.25" customHeight="1" x14ac:dyDescent="0.55000000000000004">
      <c r="A218" s="17">
        <v>18</v>
      </c>
      <c r="B218" s="22" t="s">
        <v>34</v>
      </c>
      <c r="C218" s="25" t="str">
        <f t="shared" si="12"/>
        <v>金</v>
      </c>
      <c r="D218" s="85"/>
      <c r="E218" s="86"/>
      <c r="F218" s="205"/>
      <c r="G218" s="178"/>
      <c r="H218" s="18" t="s">
        <v>31</v>
      </c>
      <c r="I218" s="178"/>
      <c r="J218" s="178"/>
      <c r="K218" s="22" t="s">
        <v>32</v>
      </c>
      <c r="L218" s="89" t="str">
        <f t="shared" si="13"/>
        <v/>
      </c>
      <c r="M218" s="90"/>
      <c r="N218" s="22" t="s">
        <v>33</v>
      </c>
      <c r="O218" s="85"/>
      <c r="P218" s="86"/>
      <c r="Q218" s="85"/>
      <c r="R218" s="86"/>
      <c r="S218" s="85"/>
      <c r="T218" s="86"/>
      <c r="U218" s="85"/>
      <c r="V218" s="86"/>
      <c r="W218" s="120"/>
      <c r="X218" s="121"/>
      <c r="Y218" s="121"/>
      <c r="Z218" s="121"/>
      <c r="AA218" s="121"/>
      <c r="AB218" s="121"/>
      <c r="AC218" s="122"/>
    </row>
    <row r="219" spans="1:29" ht="26.25" customHeight="1" x14ac:dyDescent="0.55000000000000004">
      <c r="A219" s="17">
        <v>19</v>
      </c>
      <c r="B219" s="22" t="s">
        <v>34</v>
      </c>
      <c r="C219" s="25" t="str">
        <f t="shared" si="12"/>
        <v>土</v>
      </c>
      <c r="D219" s="85"/>
      <c r="E219" s="86"/>
      <c r="F219" s="205"/>
      <c r="G219" s="178"/>
      <c r="H219" s="18" t="s">
        <v>31</v>
      </c>
      <c r="I219" s="178"/>
      <c r="J219" s="178"/>
      <c r="K219" s="22" t="s">
        <v>32</v>
      </c>
      <c r="L219" s="89" t="str">
        <f t="shared" si="13"/>
        <v/>
      </c>
      <c r="M219" s="90"/>
      <c r="N219" s="22" t="s">
        <v>33</v>
      </c>
      <c r="O219" s="85"/>
      <c r="P219" s="86"/>
      <c r="Q219" s="85"/>
      <c r="R219" s="86"/>
      <c r="S219" s="85"/>
      <c r="T219" s="86"/>
      <c r="U219" s="85"/>
      <c r="V219" s="86"/>
      <c r="W219" s="120"/>
      <c r="X219" s="121"/>
      <c r="Y219" s="121"/>
      <c r="Z219" s="121"/>
      <c r="AA219" s="121"/>
      <c r="AB219" s="121"/>
      <c r="AC219" s="122"/>
    </row>
    <row r="220" spans="1:29" ht="26.25" customHeight="1" x14ac:dyDescent="0.55000000000000004">
      <c r="A220" s="17">
        <v>20</v>
      </c>
      <c r="B220" s="22" t="s">
        <v>34</v>
      </c>
      <c r="C220" s="25" t="str">
        <f t="shared" si="12"/>
        <v>日</v>
      </c>
      <c r="D220" s="85"/>
      <c r="E220" s="86"/>
      <c r="F220" s="205"/>
      <c r="G220" s="178"/>
      <c r="H220" s="18" t="s">
        <v>31</v>
      </c>
      <c r="I220" s="178"/>
      <c r="J220" s="178"/>
      <c r="K220" s="22" t="s">
        <v>32</v>
      </c>
      <c r="L220" s="89" t="str">
        <f t="shared" si="13"/>
        <v/>
      </c>
      <c r="M220" s="90"/>
      <c r="N220" s="22" t="s">
        <v>33</v>
      </c>
      <c r="O220" s="85"/>
      <c r="P220" s="86"/>
      <c r="Q220" s="85"/>
      <c r="R220" s="86"/>
      <c r="S220" s="85"/>
      <c r="T220" s="86"/>
      <c r="U220" s="85"/>
      <c r="V220" s="86"/>
      <c r="W220" s="120"/>
      <c r="X220" s="121"/>
      <c r="Y220" s="121"/>
      <c r="Z220" s="121"/>
      <c r="AA220" s="121"/>
      <c r="AB220" s="121"/>
      <c r="AC220" s="122"/>
    </row>
    <row r="221" spans="1:29" ht="26.25" customHeight="1" x14ac:dyDescent="0.55000000000000004">
      <c r="A221" s="17">
        <v>21</v>
      </c>
      <c r="B221" s="22" t="s">
        <v>34</v>
      </c>
      <c r="C221" s="25" t="str">
        <f t="shared" si="12"/>
        <v>月</v>
      </c>
      <c r="D221" s="85"/>
      <c r="E221" s="86"/>
      <c r="F221" s="205"/>
      <c r="G221" s="178"/>
      <c r="H221" s="18" t="s">
        <v>31</v>
      </c>
      <c r="I221" s="178"/>
      <c r="J221" s="178"/>
      <c r="K221" s="22" t="s">
        <v>32</v>
      </c>
      <c r="L221" s="89" t="str">
        <f t="shared" si="13"/>
        <v/>
      </c>
      <c r="M221" s="90"/>
      <c r="N221" s="22" t="s">
        <v>33</v>
      </c>
      <c r="O221" s="85"/>
      <c r="P221" s="86"/>
      <c r="Q221" s="85"/>
      <c r="R221" s="86"/>
      <c r="S221" s="85"/>
      <c r="T221" s="86"/>
      <c r="U221" s="85"/>
      <c r="V221" s="86"/>
      <c r="W221" s="120"/>
      <c r="X221" s="121"/>
      <c r="Y221" s="121"/>
      <c r="Z221" s="121"/>
      <c r="AA221" s="121"/>
      <c r="AB221" s="121"/>
      <c r="AC221" s="122"/>
    </row>
    <row r="222" spans="1:29" ht="26.25" customHeight="1" x14ac:dyDescent="0.55000000000000004">
      <c r="A222" s="17">
        <v>22</v>
      </c>
      <c r="B222" s="22" t="s">
        <v>34</v>
      </c>
      <c r="C222" s="25" t="str">
        <f t="shared" si="12"/>
        <v>火</v>
      </c>
      <c r="D222" s="85"/>
      <c r="E222" s="86"/>
      <c r="F222" s="205"/>
      <c r="G222" s="178"/>
      <c r="H222" s="18" t="s">
        <v>31</v>
      </c>
      <c r="I222" s="178"/>
      <c r="J222" s="178"/>
      <c r="K222" s="22" t="s">
        <v>32</v>
      </c>
      <c r="L222" s="89" t="str">
        <f t="shared" si="13"/>
        <v/>
      </c>
      <c r="M222" s="90"/>
      <c r="N222" s="22" t="s">
        <v>33</v>
      </c>
      <c r="O222" s="85"/>
      <c r="P222" s="86"/>
      <c r="Q222" s="85"/>
      <c r="R222" s="86"/>
      <c r="S222" s="85"/>
      <c r="T222" s="86"/>
      <c r="U222" s="85"/>
      <c r="V222" s="86"/>
      <c r="W222" s="120"/>
      <c r="X222" s="121"/>
      <c r="Y222" s="121"/>
      <c r="Z222" s="121"/>
      <c r="AA222" s="121"/>
      <c r="AB222" s="121"/>
      <c r="AC222" s="122"/>
    </row>
    <row r="223" spans="1:29" ht="26.25" customHeight="1" x14ac:dyDescent="0.55000000000000004">
      <c r="A223" s="17">
        <v>23</v>
      </c>
      <c r="B223" s="22" t="s">
        <v>34</v>
      </c>
      <c r="C223" s="25" t="str">
        <f t="shared" si="12"/>
        <v>水</v>
      </c>
      <c r="D223" s="85"/>
      <c r="E223" s="86"/>
      <c r="F223" s="205"/>
      <c r="G223" s="178"/>
      <c r="H223" s="18" t="s">
        <v>31</v>
      </c>
      <c r="I223" s="178"/>
      <c r="J223" s="178"/>
      <c r="K223" s="22" t="s">
        <v>32</v>
      </c>
      <c r="L223" s="89" t="str">
        <f t="shared" si="13"/>
        <v/>
      </c>
      <c r="M223" s="90"/>
      <c r="N223" s="22" t="s">
        <v>33</v>
      </c>
      <c r="O223" s="85"/>
      <c r="P223" s="86"/>
      <c r="Q223" s="85"/>
      <c r="R223" s="86"/>
      <c r="S223" s="85"/>
      <c r="T223" s="86"/>
      <c r="U223" s="85"/>
      <c r="V223" s="86"/>
      <c r="W223" s="120"/>
      <c r="X223" s="121"/>
      <c r="Y223" s="121"/>
      <c r="Z223" s="121"/>
      <c r="AA223" s="121"/>
      <c r="AB223" s="121"/>
      <c r="AC223" s="122"/>
    </row>
    <row r="224" spans="1:29" ht="26.25" customHeight="1" x14ac:dyDescent="0.55000000000000004">
      <c r="A224" s="17">
        <v>24</v>
      </c>
      <c r="B224" s="22" t="s">
        <v>34</v>
      </c>
      <c r="C224" s="25" t="str">
        <f t="shared" si="12"/>
        <v>木</v>
      </c>
      <c r="D224" s="85"/>
      <c r="E224" s="86"/>
      <c r="F224" s="205"/>
      <c r="G224" s="178"/>
      <c r="H224" s="18" t="s">
        <v>31</v>
      </c>
      <c r="I224" s="178"/>
      <c r="J224" s="178"/>
      <c r="K224" s="22" t="s">
        <v>32</v>
      </c>
      <c r="L224" s="89" t="str">
        <f t="shared" si="13"/>
        <v/>
      </c>
      <c r="M224" s="90"/>
      <c r="N224" s="22" t="s">
        <v>33</v>
      </c>
      <c r="O224" s="85"/>
      <c r="P224" s="86"/>
      <c r="Q224" s="85"/>
      <c r="R224" s="86"/>
      <c r="S224" s="85"/>
      <c r="T224" s="86"/>
      <c r="U224" s="85"/>
      <c r="V224" s="86"/>
      <c r="W224" s="120"/>
      <c r="X224" s="121"/>
      <c r="Y224" s="121"/>
      <c r="Z224" s="121"/>
      <c r="AA224" s="121"/>
      <c r="AB224" s="121"/>
      <c r="AC224" s="122"/>
    </row>
    <row r="225" spans="1:29" ht="26.25" customHeight="1" x14ac:dyDescent="0.55000000000000004">
      <c r="A225" s="17">
        <v>25</v>
      </c>
      <c r="B225" s="22" t="s">
        <v>34</v>
      </c>
      <c r="C225" s="25" t="str">
        <f t="shared" si="12"/>
        <v>金</v>
      </c>
      <c r="D225" s="85"/>
      <c r="E225" s="86"/>
      <c r="F225" s="205"/>
      <c r="G225" s="178"/>
      <c r="H225" s="18" t="s">
        <v>31</v>
      </c>
      <c r="I225" s="178"/>
      <c r="J225" s="178"/>
      <c r="K225" s="22" t="s">
        <v>32</v>
      </c>
      <c r="L225" s="89" t="str">
        <f t="shared" si="13"/>
        <v/>
      </c>
      <c r="M225" s="90"/>
      <c r="N225" s="22" t="s">
        <v>33</v>
      </c>
      <c r="O225" s="85"/>
      <c r="P225" s="86"/>
      <c r="Q225" s="85"/>
      <c r="R225" s="86"/>
      <c r="S225" s="85"/>
      <c r="T225" s="86"/>
      <c r="U225" s="85"/>
      <c r="V225" s="86"/>
      <c r="W225" s="120"/>
      <c r="X225" s="121"/>
      <c r="Y225" s="121"/>
      <c r="Z225" s="121"/>
      <c r="AA225" s="121"/>
      <c r="AB225" s="121"/>
      <c r="AC225" s="122"/>
    </row>
    <row r="226" spans="1:29" ht="26.25" customHeight="1" x14ac:dyDescent="0.55000000000000004">
      <c r="A226" s="17">
        <v>26</v>
      </c>
      <c r="B226" s="22" t="s">
        <v>34</v>
      </c>
      <c r="C226" s="25" t="str">
        <f t="shared" si="12"/>
        <v>土</v>
      </c>
      <c r="D226" s="85"/>
      <c r="E226" s="86"/>
      <c r="F226" s="205"/>
      <c r="G226" s="178"/>
      <c r="H226" s="18" t="s">
        <v>31</v>
      </c>
      <c r="I226" s="178"/>
      <c r="J226" s="178"/>
      <c r="K226" s="22" t="s">
        <v>32</v>
      </c>
      <c r="L226" s="89" t="str">
        <f t="shared" si="13"/>
        <v/>
      </c>
      <c r="M226" s="90"/>
      <c r="N226" s="22" t="s">
        <v>33</v>
      </c>
      <c r="O226" s="85"/>
      <c r="P226" s="86"/>
      <c r="Q226" s="85"/>
      <c r="R226" s="86"/>
      <c r="S226" s="85"/>
      <c r="T226" s="86"/>
      <c r="U226" s="85"/>
      <c r="V226" s="86"/>
      <c r="W226" s="120"/>
      <c r="X226" s="121"/>
      <c r="Y226" s="121"/>
      <c r="Z226" s="121"/>
      <c r="AA226" s="121"/>
      <c r="AB226" s="121"/>
      <c r="AC226" s="122"/>
    </row>
    <row r="227" spans="1:29" ht="26.25" customHeight="1" x14ac:dyDescent="0.55000000000000004">
      <c r="A227" s="17">
        <v>27</v>
      </c>
      <c r="B227" s="22" t="s">
        <v>34</v>
      </c>
      <c r="C227" s="25" t="str">
        <f t="shared" si="12"/>
        <v>日</v>
      </c>
      <c r="D227" s="85"/>
      <c r="E227" s="86"/>
      <c r="F227" s="205"/>
      <c r="G227" s="178"/>
      <c r="H227" s="18" t="s">
        <v>31</v>
      </c>
      <c r="I227" s="178"/>
      <c r="J227" s="178"/>
      <c r="K227" s="22" t="s">
        <v>32</v>
      </c>
      <c r="L227" s="89" t="str">
        <f t="shared" si="13"/>
        <v/>
      </c>
      <c r="M227" s="90"/>
      <c r="N227" s="22" t="s">
        <v>33</v>
      </c>
      <c r="O227" s="85"/>
      <c r="P227" s="86"/>
      <c r="Q227" s="85"/>
      <c r="R227" s="86"/>
      <c r="S227" s="85"/>
      <c r="T227" s="86"/>
      <c r="U227" s="85"/>
      <c r="V227" s="86"/>
      <c r="W227" s="120"/>
      <c r="X227" s="121"/>
      <c r="Y227" s="121"/>
      <c r="Z227" s="121"/>
      <c r="AA227" s="121"/>
      <c r="AB227" s="121"/>
      <c r="AC227" s="122"/>
    </row>
    <row r="228" spans="1:29" ht="26.25" customHeight="1" x14ac:dyDescent="0.55000000000000004">
      <c r="A228" s="17">
        <v>28</v>
      </c>
      <c r="B228" s="22" t="s">
        <v>34</v>
      </c>
      <c r="C228" s="25" t="str">
        <f t="shared" si="12"/>
        <v>月</v>
      </c>
      <c r="D228" s="85"/>
      <c r="E228" s="86"/>
      <c r="F228" s="205"/>
      <c r="G228" s="178"/>
      <c r="H228" s="18" t="s">
        <v>31</v>
      </c>
      <c r="I228" s="178"/>
      <c r="J228" s="178"/>
      <c r="K228" s="22" t="s">
        <v>32</v>
      </c>
      <c r="L228" s="89" t="str">
        <f t="shared" si="13"/>
        <v/>
      </c>
      <c r="M228" s="90"/>
      <c r="N228" s="22" t="s">
        <v>33</v>
      </c>
      <c r="O228" s="85"/>
      <c r="P228" s="86"/>
      <c r="Q228" s="85"/>
      <c r="R228" s="86"/>
      <c r="S228" s="85"/>
      <c r="T228" s="86"/>
      <c r="U228" s="85"/>
      <c r="V228" s="86"/>
      <c r="W228" s="120"/>
      <c r="X228" s="121"/>
      <c r="Y228" s="121"/>
      <c r="Z228" s="121"/>
      <c r="AA228" s="121"/>
      <c r="AB228" s="121"/>
      <c r="AC228" s="122"/>
    </row>
    <row r="229" spans="1:29" ht="26.25" customHeight="1" x14ac:dyDescent="0.55000000000000004">
      <c r="A229" s="17">
        <v>29</v>
      </c>
      <c r="B229" s="22" t="s">
        <v>34</v>
      </c>
      <c r="C229" s="25" t="str">
        <f t="shared" si="12"/>
        <v>火</v>
      </c>
      <c r="D229" s="85"/>
      <c r="E229" s="86"/>
      <c r="F229" s="205"/>
      <c r="G229" s="178"/>
      <c r="H229" s="18" t="s">
        <v>31</v>
      </c>
      <c r="I229" s="178"/>
      <c r="J229" s="178"/>
      <c r="K229" s="22" t="s">
        <v>32</v>
      </c>
      <c r="L229" s="89" t="str">
        <f t="shared" si="13"/>
        <v/>
      </c>
      <c r="M229" s="90"/>
      <c r="N229" s="22" t="s">
        <v>33</v>
      </c>
      <c r="O229" s="85"/>
      <c r="P229" s="86"/>
      <c r="Q229" s="85"/>
      <c r="R229" s="86"/>
      <c r="S229" s="85"/>
      <c r="T229" s="86"/>
      <c r="U229" s="85"/>
      <c r="V229" s="86"/>
      <c r="W229" s="120"/>
      <c r="X229" s="121"/>
      <c r="Y229" s="121"/>
      <c r="Z229" s="121"/>
      <c r="AA229" s="121"/>
      <c r="AB229" s="121"/>
      <c r="AC229" s="122"/>
    </row>
    <row r="230" spans="1:29" ht="26.25" customHeight="1" x14ac:dyDescent="0.55000000000000004">
      <c r="A230" s="17">
        <v>30</v>
      </c>
      <c r="B230" s="22" t="s">
        <v>34</v>
      </c>
      <c r="C230" s="25" t="str">
        <f t="shared" si="12"/>
        <v>水</v>
      </c>
      <c r="D230" s="85"/>
      <c r="E230" s="86"/>
      <c r="F230" s="205"/>
      <c r="G230" s="178"/>
      <c r="H230" s="18" t="s">
        <v>31</v>
      </c>
      <c r="I230" s="178"/>
      <c r="J230" s="178"/>
      <c r="K230" s="22" t="s">
        <v>32</v>
      </c>
      <c r="L230" s="89" t="str">
        <f t="shared" si="13"/>
        <v/>
      </c>
      <c r="M230" s="90"/>
      <c r="N230" s="22" t="s">
        <v>33</v>
      </c>
      <c r="O230" s="85"/>
      <c r="P230" s="86"/>
      <c r="Q230" s="85"/>
      <c r="R230" s="86"/>
      <c r="S230" s="85"/>
      <c r="T230" s="86"/>
      <c r="U230" s="85"/>
      <c r="V230" s="86"/>
      <c r="W230" s="120"/>
      <c r="X230" s="121"/>
      <c r="Y230" s="121"/>
      <c r="Z230" s="121"/>
      <c r="AA230" s="121"/>
      <c r="AB230" s="121"/>
      <c r="AC230" s="122"/>
    </row>
    <row r="231" spans="1:29" ht="26.25" customHeight="1" x14ac:dyDescent="0.55000000000000004">
      <c r="A231" s="19">
        <v>31</v>
      </c>
      <c r="B231" s="23" t="s">
        <v>4</v>
      </c>
      <c r="C231" s="26" t="str">
        <f t="shared" si="12"/>
        <v>木</v>
      </c>
      <c r="D231" s="218"/>
      <c r="E231" s="219"/>
      <c r="F231" s="226"/>
      <c r="G231" s="227"/>
      <c r="H231" s="20" t="s">
        <v>31</v>
      </c>
      <c r="I231" s="227"/>
      <c r="J231" s="227"/>
      <c r="K231" s="23" t="s">
        <v>32</v>
      </c>
      <c r="L231" s="89" t="str">
        <f t="shared" ref="L231" si="14">IF(OR(F231="",I231=""),"",MIN(MAX(ROUNDDOWN((I231-F231)*24*2,0)/2,0),$E$198))</f>
        <v/>
      </c>
      <c r="M231" s="90"/>
      <c r="N231" s="23" t="s">
        <v>33</v>
      </c>
      <c r="O231" s="218"/>
      <c r="P231" s="219"/>
      <c r="Q231" s="218"/>
      <c r="R231" s="219"/>
      <c r="S231" s="218"/>
      <c r="T231" s="219"/>
      <c r="U231" s="218"/>
      <c r="V231" s="219"/>
      <c r="W231" s="208"/>
      <c r="X231" s="209"/>
      <c r="Y231" s="209"/>
      <c r="Z231" s="209"/>
      <c r="AA231" s="209"/>
      <c r="AB231" s="209"/>
      <c r="AC231" s="210"/>
    </row>
    <row r="232" spans="1:29" ht="26.25" customHeight="1" x14ac:dyDescent="0.55000000000000004">
      <c r="A232" s="126" t="s">
        <v>35</v>
      </c>
      <c r="B232" s="127"/>
      <c r="C232" s="127"/>
      <c r="D232" s="27">
        <f>COUNTIF(L201:M231,"&gt;0")</f>
        <v>0</v>
      </c>
      <c r="E232" s="224" t="s">
        <v>36</v>
      </c>
      <c r="F232" s="224"/>
      <c r="G232" s="224"/>
      <c r="H232" s="224"/>
      <c r="I232" s="27">
        <f>COUNTIF(D201:E231,"○")</f>
        <v>0</v>
      </c>
      <c r="J232" s="28" t="s">
        <v>16</v>
      </c>
      <c r="K232" s="126" t="s">
        <v>101</v>
      </c>
      <c r="L232" s="127"/>
      <c r="M232" s="127"/>
      <c r="N232" s="27" t="s">
        <v>99</v>
      </c>
      <c r="O232" s="27">
        <f>COUNTIF(Q201:R231,"○")</f>
        <v>0</v>
      </c>
      <c r="P232" s="27" t="s">
        <v>38</v>
      </c>
      <c r="Q232" s="225" t="s">
        <v>100</v>
      </c>
      <c r="R232" s="225"/>
      <c r="S232" s="27">
        <f>COUNTIF(S201:T231,"○")</f>
        <v>0</v>
      </c>
      <c r="T232" s="27" t="s">
        <v>38</v>
      </c>
      <c r="U232" s="27"/>
      <c r="V232" s="27"/>
      <c r="W232" s="28"/>
      <c r="X232" s="212" t="s">
        <v>37</v>
      </c>
      <c r="Y232" s="213"/>
      <c r="Z232" s="213"/>
      <c r="AA232" s="44"/>
      <c r="AB232" s="44"/>
      <c r="AC232" s="216" t="str">
        <f>IF(W199="３．要支援家庭のこども加算","●","×")</f>
        <v>×</v>
      </c>
    </row>
    <row r="233" spans="1:29" ht="26.25" customHeight="1" x14ac:dyDescent="0.55000000000000004">
      <c r="A233" s="126" t="s">
        <v>91</v>
      </c>
      <c r="B233" s="127"/>
      <c r="C233" s="27">
        <f>COUNTIF(O201:P231,"○")</f>
        <v>0</v>
      </c>
      <c r="D233" s="105" t="s">
        <v>38</v>
      </c>
      <c r="E233" s="105"/>
      <c r="F233" s="103" t="s">
        <v>107</v>
      </c>
      <c r="G233" s="104"/>
      <c r="H233" s="104"/>
      <c r="I233" s="27">
        <f>COUNTIF(U201:V231,"○")</f>
        <v>0</v>
      </c>
      <c r="J233" s="28" t="s">
        <v>38</v>
      </c>
      <c r="K233" s="211" t="s">
        <v>60</v>
      </c>
      <c r="L233" s="113"/>
      <c r="M233" s="113"/>
      <c r="N233" s="42">
        <f>IF(SUM(L201:M231)&gt;E198, E198, SUM(L201:M231))</f>
        <v>0</v>
      </c>
      <c r="O233" s="111" t="s">
        <v>58</v>
      </c>
      <c r="P233" s="111"/>
      <c r="Q233" s="111"/>
      <c r="R233" s="111"/>
      <c r="S233" s="42">
        <f>SUMIFS(L201:M231,D201:E231,"○")</f>
        <v>0</v>
      </c>
      <c r="T233" s="42" t="s">
        <v>59</v>
      </c>
      <c r="U233" s="115"/>
      <c r="V233" s="115"/>
      <c r="W233" s="45"/>
      <c r="X233" s="214"/>
      <c r="Y233" s="215"/>
      <c r="Z233" s="215"/>
      <c r="AA233" s="49"/>
      <c r="AB233" s="49"/>
      <c r="AC233" s="217"/>
    </row>
    <row r="234" spans="1:29" ht="26.25" customHeight="1" x14ac:dyDescent="0.55000000000000004">
      <c r="A234" s="29"/>
      <c r="B234" s="29"/>
      <c r="C234" s="29"/>
      <c r="D234" s="32"/>
      <c r="E234" s="32"/>
      <c r="F234" s="29"/>
      <c r="G234" s="29"/>
      <c r="H234" s="29"/>
      <c r="I234" s="32"/>
      <c r="J234" s="32"/>
      <c r="K234" s="51"/>
      <c r="L234" s="51"/>
      <c r="M234" s="51"/>
      <c r="N234" s="32"/>
      <c r="O234" s="52"/>
      <c r="P234" s="52"/>
      <c r="Q234" s="52"/>
      <c r="R234" s="52"/>
      <c r="S234" s="32"/>
      <c r="T234" s="32"/>
      <c r="U234" s="53"/>
      <c r="V234" s="53"/>
      <c r="W234" s="32"/>
      <c r="X234" s="29"/>
      <c r="Y234" s="29"/>
      <c r="Z234" s="29"/>
      <c r="AA234" s="29"/>
      <c r="AB234" s="29"/>
      <c r="AC234" s="29"/>
    </row>
    <row r="235" spans="1:29" ht="26.25" customHeight="1" x14ac:dyDescent="0.55000000000000004">
      <c r="A235" s="100" t="str">
        <f>"（別紙）中野区乳児等通園支援事業　利用状況報告書（"&amp;$N$2&amp;"年"&amp;$P$2&amp;"月分）"</f>
        <v>（別紙）中野区乳児等通園支援事業　利用状況報告書（2026年12月分）</v>
      </c>
      <c r="B235" s="100"/>
      <c r="C235" s="100"/>
      <c r="D235" s="100"/>
      <c r="E235" s="100"/>
      <c r="F235" s="100"/>
      <c r="G235" s="100"/>
      <c r="H235" s="100"/>
      <c r="I235" s="100"/>
      <c r="J235" s="100"/>
      <c r="K235" s="100"/>
      <c r="L235" s="100"/>
      <c r="M235" s="100"/>
      <c r="N235" s="100"/>
      <c r="O235" s="100"/>
      <c r="P235" s="100"/>
      <c r="Q235" s="100"/>
      <c r="R235" s="100"/>
      <c r="S235" s="100"/>
      <c r="T235" s="100"/>
      <c r="U235" s="100"/>
      <c r="V235" s="100"/>
      <c r="W235" s="100"/>
      <c r="X235" s="100"/>
      <c r="Y235" s="100"/>
      <c r="Z235" s="100"/>
      <c r="AA235" s="100"/>
      <c r="AB235" s="100"/>
      <c r="AC235" s="100"/>
    </row>
    <row r="236" spans="1:29" ht="26.25" customHeight="1" x14ac:dyDescent="0.55000000000000004">
      <c r="A236" s="101" t="s">
        <v>23</v>
      </c>
      <c r="B236" s="101"/>
      <c r="C236" s="101"/>
      <c r="D236" s="110"/>
      <c r="E236" s="110"/>
      <c r="F236" s="110"/>
      <c r="G236" s="110"/>
      <c r="H236" s="110"/>
      <c r="I236" s="110"/>
      <c r="J236" s="114" t="s">
        <v>43</v>
      </c>
      <c r="K236" s="114"/>
      <c r="L236" s="114"/>
      <c r="O236" s="29" t="s">
        <v>0</v>
      </c>
      <c r="P236" s="13"/>
      <c r="Q236" s="29" t="s">
        <v>3</v>
      </c>
      <c r="S236" s="29" t="s">
        <v>4</v>
      </c>
      <c r="T236" s="29" t="s">
        <v>19</v>
      </c>
      <c r="U236" s="32" t="s">
        <v>40</v>
      </c>
      <c r="V236" s="32"/>
      <c r="W236" s="110"/>
      <c r="X236" s="110"/>
      <c r="Y236" s="110"/>
      <c r="Z236" s="110"/>
      <c r="AA236" s="110"/>
      <c r="AB236" s="110"/>
      <c r="AC236" s="32" t="s">
        <v>19</v>
      </c>
    </row>
    <row r="237" spans="1:29" ht="26.25" customHeight="1" x14ac:dyDescent="0.55000000000000004">
      <c r="A237" s="101" t="s">
        <v>24</v>
      </c>
      <c r="B237" s="101"/>
      <c r="C237" s="101"/>
      <c r="D237" s="32" t="s">
        <v>87</v>
      </c>
      <c r="E237" s="32" cm="1">
        <f t="array" ref="E237">_xlfn.IFS(W236="０歳児クラス相当",$L$12,W236="１歳児クラス相当",$L$13,W236="２歳児クラス相当（３歳未満）",$L$14,W236="２歳児クラス相当（３歳誕生月）",$L$14,W236="",0)</f>
        <v>0</v>
      </c>
      <c r="F237" s="114" t="s">
        <v>11</v>
      </c>
      <c r="G237" s="114"/>
      <c r="H237" s="29"/>
      <c r="I237" s="32"/>
      <c r="J237" s="114"/>
      <c r="K237" s="114"/>
      <c r="L237" s="32"/>
      <c r="M237" s="114"/>
      <c r="N237" s="114"/>
      <c r="O237" s="32"/>
      <c r="P237" s="157" t="s">
        <v>62</v>
      </c>
      <c r="Q237" s="157"/>
      <c r="R237" s="157"/>
      <c r="S237" s="110"/>
      <c r="T237" s="110"/>
      <c r="U237" s="110"/>
      <c r="V237" s="157" t="s">
        <v>65</v>
      </c>
      <c r="W237" s="157"/>
      <c r="X237" s="110"/>
      <c r="Y237" s="110"/>
      <c r="Z237" s="110"/>
      <c r="AA237" s="110"/>
      <c r="AB237" s="110"/>
      <c r="AC237" s="32" t="s">
        <v>19</v>
      </c>
    </row>
    <row r="238" spans="1:29" ht="26.25" customHeight="1" x14ac:dyDescent="0.55000000000000004">
      <c r="A238" s="32"/>
      <c r="B238" s="114" t="s">
        <v>66</v>
      </c>
      <c r="C238" s="114"/>
      <c r="D238" s="114"/>
      <c r="E238" s="114" t="s">
        <v>94</v>
      </c>
      <c r="F238" s="114"/>
      <c r="G238" s="114"/>
      <c r="H238" s="114"/>
      <c r="I238" s="29" t="s">
        <v>19</v>
      </c>
      <c r="J238" s="113" t="s">
        <v>93</v>
      </c>
      <c r="K238" s="113"/>
      <c r="L238" s="113"/>
      <c r="M238" s="113"/>
      <c r="N238" s="113"/>
      <c r="O238" s="110"/>
      <c r="P238" s="110"/>
      <c r="Q238" s="110"/>
      <c r="R238" s="110"/>
      <c r="S238" s="110"/>
      <c r="T238" s="32"/>
      <c r="U238" s="111" t="s">
        <v>86</v>
      </c>
      <c r="V238" s="111"/>
      <c r="W238" s="228"/>
      <c r="X238" s="228"/>
      <c r="Y238" s="228"/>
      <c r="Z238" s="228"/>
      <c r="AA238" s="228"/>
      <c r="AB238" s="228"/>
    </row>
    <row r="239" spans="1:29" ht="26.25" customHeight="1" x14ac:dyDescent="0.55000000000000004">
      <c r="A239" s="123" t="s">
        <v>25</v>
      </c>
      <c r="B239" s="123"/>
      <c r="C239" s="14" t="s">
        <v>26</v>
      </c>
      <c r="D239" s="123" t="s">
        <v>90</v>
      </c>
      <c r="E239" s="123"/>
      <c r="F239" s="123" t="s">
        <v>27</v>
      </c>
      <c r="G239" s="123"/>
      <c r="H239" s="123"/>
      <c r="I239" s="123"/>
      <c r="J239" s="123"/>
      <c r="K239" s="123"/>
      <c r="L239" s="177" t="s">
        <v>28</v>
      </c>
      <c r="M239" s="177"/>
      <c r="N239" s="177"/>
      <c r="O239" s="123" t="s">
        <v>29</v>
      </c>
      <c r="P239" s="123"/>
      <c r="Q239" s="116" t="s">
        <v>98</v>
      </c>
      <c r="R239" s="116"/>
      <c r="S239" s="116" t="s">
        <v>45</v>
      </c>
      <c r="T239" s="116"/>
      <c r="U239" s="124" t="s">
        <v>55</v>
      </c>
      <c r="V239" s="125"/>
      <c r="W239" s="126" t="s">
        <v>30</v>
      </c>
      <c r="X239" s="127"/>
      <c r="Y239" s="127"/>
      <c r="Z239" s="127"/>
      <c r="AA239" s="127"/>
      <c r="AB239" s="127"/>
      <c r="AC239" s="128"/>
    </row>
    <row r="240" spans="1:29" ht="26.25" customHeight="1" x14ac:dyDescent="0.55000000000000004">
      <c r="A240" s="15">
        <v>1</v>
      </c>
      <c r="B240" s="21" t="s">
        <v>4</v>
      </c>
      <c r="C240" s="24" t="str">
        <f>TEXT(DATE($N$2,$P$2,A240),"aaa")</f>
        <v>火</v>
      </c>
      <c r="D240" s="106"/>
      <c r="E240" s="107"/>
      <c r="F240" s="108"/>
      <c r="G240" s="109"/>
      <c r="H240" s="16" t="s">
        <v>31</v>
      </c>
      <c r="I240" s="109"/>
      <c r="J240" s="109"/>
      <c r="K240" s="21" t="s">
        <v>32</v>
      </c>
      <c r="L240" s="89" t="str">
        <f>IF(OR(F240="",I240=""),"",MIN(MAX(ROUNDDOWN((I240-F240)*24*2,0)/2,0),$E$237))</f>
        <v/>
      </c>
      <c r="M240" s="90"/>
      <c r="N240" s="43" t="s">
        <v>33</v>
      </c>
      <c r="O240" s="106"/>
      <c r="P240" s="107"/>
      <c r="Q240" s="106"/>
      <c r="R240" s="107"/>
      <c r="S240" s="106"/>
      <c r="T240" s="107"/>
      <c r="U240" s="106"/>
      <c r="V240" s="107"/>
      <c r="W240" s="231"/>
      <c r="X240" s="232"/>
      <c r="Y240" s="232"/>
      <c r="Z240" s="232"/>
      <c r="AA240" s="232"/>
      <c r="AB240" s="232"/>
      <c r="AC240" s="233"/>
    </row>
    <row r="241" spans="1:29" ht="26.25" customHeight="1" x14ac:dyDescent="0.55000000000000004">
      <c r="A241" s="17">
        <v>2</v>
      </c>
      <c r="B241" s="22" t="s">
        <v>4</v>
      </c>
      <c r="C241" s="25" t="str">
        <f>TEXT(DATE($N$2,$P$2,A241),"aaa")</f>
        <v>水</v>
      </c>
      <c r="D241" s="85"/>
      <c r="E241" s="86"/>
      <c r="F241" s="205"/>
      <c r="G241" s="178"/>
      <c r="H241" s="18" t="s">
        <v>31</v>
      </c>
      <c r="I241" s="178"/>
      <c r="J241" s="178"/>
      <c r="K241" s="22" t="s">
        <v>32</v>
      </c>
      <c r="L241" s="89" t="str">
        <f>IF(OR(F241="",I241=""),"",MIN(MAX(ROUNDDOWN((I241-F241)*24*2,0)/2,0),$E$237))</f>
        <v/>
      </c>
      <c r="M241" s="90"/>
      <c r="N241" s="22" t="s">
        <v>33</v>
      </c>
      <c r="O241" s="85"/>
      <c r="P241" s="86"/>
      <c r="Q241" s="85"/>
      <c r="R241" s="86"/>
      <c r="S241" s="85"/>
      <c r="T241" s="86"/>
      <c r="U241" s="85"/>
      <c r="V241" s="86"/>
      <c r="W241" s="120"/>
      <c r="X241" s="121"/>
      <c r="Y241" s="121"/>
      <c r="Z241" s="121"/>
      <c r="AA241" s="121"/>
      <c r="AB241" s="121"/>
      <c r="AC241" s="122"/>
    </row>
    <row r="242" spans="1:29" ht="26.25" customHeight="1" x14ac:dyDescent="0.55000000000000004">
      <c r="A242" s="17">
        <v>3</v>
      </c>
      <c r="B242" s="22" t="s">
        <v>34</v>
      </c>
      <c r="C242" s="25" t="str">
        <f t="shared" ref="C242:C270" si="15">TEXT(DATE($N$2,$P$2,A242),"aaa")</f>
        <v>木</v>
      </c>
      <c r="D242" s="85"/>
      <c r="E242" s="86"/>
      <c r="F242" s="205"/>
      <c r="G242" s="178"/>
      <c r="H242" s="18" t="s">
        <v>31</v>
      </c>
      <c r="I242" s="178"/>
      <c r="J242" s="178"/>
      <c r="K242" s="22" t="s">
        <v>32</v>
      </c>
      <c r="L242" s="89" t="str">
        <f t="shared" ref="L242:L269" si="16">IF(OR(F242="",I242=""),"",MIN(MAX(ROUNDDOWN((I242-F242)*24*2,0)/2,0),$E$237))</f>
        <v/>
      </c>
      <c r="M242" s="90"/>
      <c r="N242" s="22" t="s">
        <v>33</v>
      </c>
      <c r="O242" s="85"/>
      <c r="P242" s="86"/>
      <c r="Q242" s="85"/>
      <c r="R242" s="86"/>
      <c r="S242" s="85"/>
      <c r="T242" s="86"/>
      <c r="U242" s="85"/>
      <c r="V242" s="86"/>
      <c r="W242" s="234"/>
      <c r="X242" s="235"/>
      <c r="Y242" s="235"/>
      <c r="Z242" s="235"/>
      <c r="AA242" s="235"/>
      <c r="AB242" s="235"/>
      <c r="AC242" s="236"/>
    </row>
    <row r="243" spans="1:29" ht="26.25" customHeight="1" x14ac:dyDescent="0.55000000000000004">
      <c r="A243" s="17">
        <v>4</v>
      </c>
      <c r="B243" s="22" t="s">
        <v>34</v>
      </c>
      <c r="C243" s="25" t="str">
        <f t="shared" si="15"/>
        <v>金</v>
      </c>
      <c r="D243" s="85"/>
      <c r="E243" s="86"/>
      <c r="F243" s="205"/>
      <c r="G243" s="178"/>
      <c r="H243" s="18" t="s">
        <v>31</v>
      </c>
      <c r="I243" s="178"/>
      <c r="J243" s="178"/>
      <c r="K243" s="22" t="s">
        <v>32</v>
      </c>
      <c r="L243" s="89" t="str">
        <f>IF(OR(F243="",I243=""),"",MIN(MAX(ROUNDDOWN((I243-F243)*24*2,0)/2,0),$E$237))</f>
        <v/>
      </c>
      <c r="M243" s="90"/>
      <c r="N243" s="22" t="s">
        <v>33</v>
      </c>
      <c r="O243" s="85"/>
      <c r="P243" s="86"/>
      <c r="Q243" s="85"/>
      <c r="R243" s="86"/>
      <c r="S243" s="85"/>
      <c r="T243" s="86"/>
      <c r="U243" s="85"/>
      <c r="V243" s="86"/>
      <c r="W243" s="120"/>
      <c r="X243" s="121"/>
      <c r="Y243" s="121"/>
      <c r="Z243" s="121"/>
      <c r="AA243" s="121"/>
      <c r="AB243" s="121"/>
      <c r="AC243" s="122"/>
    </row>
    <row r="244" spans="1:29" ht="26.25" customHeight="1" x14ac:dyDescent="0.55000000000000004">
      <c r="A244" s="17">
        <v>5</v>
      </c>
      <c r="B244" s="22" t="s">
        <v>34</v>
      </c>
      <c r="C244" s="25" t="str">
        <f t="shared" si="15"/>
        <v>土</v>
      </c>
      <c r="D244" s="85"/>
      <c r="E244" s="86"/>
      <c r="F244" s="205"/>
      <c r="G244" s="178"/>
      <c r="H244" s="18" t="s">
        <v>31</v>
      </c>
      <c r="I244" s="178"/>
      <c r="J244" s="178"/>
      <c r="K244" s="22" t="s">
        <v>32</v>
      </c>
      <c r="L244" s="89" t="str">
        <f t="shared" si="16"/>
        <v/>
      </c>
      <c r="M244" s="90"/>
      <c r="N244" s="22" t="s">
        <v>33</v>
      </c>
      <c r="O244" s="85"/>
      <c r="P244" s="86"/>
      <c r="Q244" s="85"/>
      <c r="R244" s="86"/>
      <c r="S244" s="85"/>
      <c r="T244" s="86"/>
      <c r="U244" s="85"/>
      <c r="V244" s="86"/>
      <c r="W244" s="120"/>
      <c r="X244" s="121"/>
      <c r="Y244" s="121"/>
      <c r="Z244" s="121"/>
      <c r="AA244" s="121"/>
      <c r="AB244" s="121"/>
      <c r="AC244" s="122"/>
    </row>
    <row r="245" spans="1:29" ht="26.25" customHeight="1" x14ac:dyDescent="0.55000000000000004">
      <c r="A245" s="17">
        <v>6</v>
      </c>
      <c r="B245" s="22" t="s">
        <v>34</v>
      </c>
      <c r="C245" s="25" t="str">
        <f t="shared" si="15"/>
        <v>日</v>
      </c>
      <c r="D245" s="85"/>
      <c r="E245" s="86"/>
      <c r="F245" s="205"/>
      <c r="G245" s="178"/>
      <c r="H245" s="18" t="s">
        <v>31</v>
      </c>
      <c r="I245" s="178"/>
      <c r="J245" s="178"/>
      <c r="K245" s="22" t="s">
        <v>32</v>
      </c>
      <c r="L245" s="89" t="str">
        <f t="shared" si="16"/>
        <v/>
      </c>
      <c r="M245" s="90"/>
      <c r="N245" s="22" t="s">
        <v>33</v>
      </c>
      <c r="O245" s="85"/>
      <c r="P245" s="86"/>
      <c r="Q245" s="85"/>
      <c r="R245" s="86"/>
      <c r="S245" s="85"/>
      <c r="T245" s="86"/>
      <c r="U245" s="85"/>
      <c r="V245" s="86"/>
      <c r="W245" s="120"/>
      <c r="X245" s="121"/>
      <c r="Y245" s="121"/>
      <c r="Z245" s="121"/>
      <c r="AA245" s="121"/>
      <c r="AB245" s="121"/>
      <c r="AC245" s="122"/>
    </row>
    <row r="246" spans="1:29" ht="26.25" customHeight="1" x14ac:dyDescent="0.55000000000000004">
      <c r="A246" s="17">
        <v>7</v>
      </c>
      <c r="B246" s="22" t="s">
        <v>34</v>
      </c>
      <c r="C246" s="25" t="str">
        <f t="shared" si="15"/>
        <v>月</v>
      </c>
      <c r="D246" s="85"/>
      <c r="E246" s="86"/>
      <c r="F246" s="205"/>
      <c r="G246" s="178"/>
      <c r="H246" s="18" t="s">
        <v>31</v>
      </c>
      <c r="I246" s="178"/>
      <c r="J246" s="178"/>
      <c r="K246" s="22" t="s">
        <v>32</v>
      </c>
      <c r="L246" s="89" t="str">
        <f t="shared" si="16"/>
        <v/>
      </c>
      <c r="M246" s="90"/>
      <c r="N246" s="22" t="s">
        <v>33</v>
      </c>
      <c r="O246" s="85"/>
      <c r="P246" s="86"/>
      <c r="Q246" s="85"/>
      <c r="R246" s="86"/>
      <c r="S246" s="85"/>
      <c r="T246" s="86"/>
      <c r="U246" s="85"/>
      <c r="V246" s="86"/>
      <c r="W246" s="120"/>
      <c r="X246" s="121"/>
      <c r="Y246" s="121"/>
      <c r="Z246" s="121"/>
      <c r="AA246" s="121"/>
      <c r="AB246" s="121"/>
      <c r="AC246" s="122"/>
    </row>
    <row r="247" spans="1:29" ht="26.25" customHeight="1" x14ac:dyDescent="0.55000000000000004">
      <c r="A247" s="17">
        <v>8</v>
      </c>
      <c r="B247" s="22" t="s">
        <v>34</v>
      </c>
      <c r="C247" s="25" t="str">
        <f t="shared" si="15"/>
        <v>火</v>
      </c>
      <c r="D247" s="85"/>
      <c r="E247" s="86"/>
      <c r="F247" s="205"/>
      <c r="G247" s="178"/>
      <c r="H247" s="18" t="s">
        <v>31</v>
      </c>
      <c r="I247" s="178"/>
      <c r="J247" s="178"/>
      <c r="K247" s="22" t="s">
        <v>32</v>
      </c>
      <c r="L247" s="89" t="str">
        <f t="shared" si="16"/>
        <v/>
      </c>
      <c r="M247" s="90"/>
      <c r="N247" s="22" t="s">
        <v>33</v>
      </c>
      <c r="O247" s="85"/>
      <c r="P247" s="86"/>
      <c r="Q247" s="85"/>
      <c r="R247" s="86"/>
      <c r="S247" s="85"/>
      <c r="T247" s="86"/>
      <c r="U247" s="85"/>
      <c r="V247" s="86"/>
      <c r="W247" s="120"/>
      <c r="X247" s="121"/>
      <c r="Y247" s="121"/>
      <c r="Z247" s="121"/>
      <c r="AA247" s="121"/>
      <c r="AB247" s="121"/>
      <c r="AC247" s="122"/>
    </row>
    <row r="248" spans="1:29" ht="26.25" customHeight="1" x14ac:dyDescent="0.55000000000000004">
      <c r="A248" s="17">
        <v>9</v>
      </c>
      <c r="B248" s="22" t="s">
        <v>34</v>
      </c>
      <c r="C248" s="25" t="str">
        <f t="shared" si="15"/>
        <v>水</v>
      </c>
      <c r="D248" s="85"/>
      <c r="E248" s="86"/>
      <c r="F248" s="205"/>
      <c r="G248" s="178"/>
      <c r="H248" s="18" t="s">
        <v>31</v>
      </c>
      <c r="I248" s="178"/>
      <c r="J248" s="178"/>
      <c r="K248" s="22" t="s">
        <v>32</v>
      </c>
      <c r="L248" s="89" t="str">
        <f t="shared" si="16"/>
        <v/>
      </c>
      <c r="M248" s="90"/>
      <c r="N248" s="22" t="s">
        <v>33</v>
      </c>
      <c r="O248" s="85"/>
      <c r="P248" s="86"/>
      <c r="Q248" s="85"/>
      <c r="R248" s="86"/>
      <c r="S248" s="85"/>
      <c r="T248" s="86"/>
      <c r="U248" s="85"/>
      <c r="V248" s="86"/>
      <c r="W248" s="120"/>
      <c r="X248" s="121"/>
      <c r="Y248" s="121"/>
      <c r="Z248" s="121"/>
      <c r="AA248" s="121"/>
      <c r="AB248" s="121"/>
      <c r="AC248" s="122"/>
    </row>
    <row r="249" spans="1:29" ht="26.25" customHeight="1" x14ac:dyDescent="0.55000000000000004">
      <c r="A249" s="17">
        <v>10</v>
      </c>
      <c r="B249" s="22" t="s">
        <v>34</v>
      </c>
      <c r="C249" s="25" t="str">
        <f t="shared" si="15"/>
        <v>木</v>
      </c>
      <c r="D249" s="85"/>
      <c r="E249" s="86"/>
      <c r="F249" s="205"/>
      <c r="G249" s="178"/>
      <c r="H249" s="18" t="s">
        <v>31</v>
      </c>
      <c r="I249" s="178"/>
      <c r="J249" s="178"/>
      <c r="K249" s="22" t="s">
        <v>32</v>
      </c>
      <c r="L249" s="89" t="str">
        <f t="shared" si="16"/>
        <v/>
      </c>
      <c r="M249" s="90"/>
      <c r="N249" s="22" t="s">
        <v>33</v>
      </c>
      <c r="O249" s="85"/>
      <c r="P249" s="86"/>
      <c r="Q249" s="85"/>
      <c r="R249" s="86"/>
      <c r="S249" s="85"/>
      <c r="T249" s="86"/>
      <c r="U249" s="85"/>
      <c r="V249" s="86"/>
      <c r="W249" s="120"/>
      <c r="X249" s="121"/>
      <c r="Y249" s="121"/>
      <c r="Z249" s="121"/>
      <c r="AA249" s="121"/>
      <c r="AB249" s="121"/>
      <c r="AC249" s="122"/>
    </row>
    <row r="250" spans="1:29" ht="26.25" customHeight="1" x14ac:dyDescent="0.55000000000000004">
      <c r="A250" s="17">
        <v>11</v>
      </c>
      <c r="B250" s="22" t="s">
        <v>34</v>
      </c>
      <c r="C250" s="25" t="str">
        <f t="shared" si="15"/>
        <v>金</v>
      </c>
      <c r="D250" s="85"/>
      <c r="E250" s="86"/>
      <c r="F250" s="205"/>
      <c r="G250" s="178"/>
      <c r="H250" s="18" t="s">
        <v>31</v>
      </c>
      <c r="I250" s="178"/>
      <c r="J250" s="178"/>
      <c r="K250" s="22" t="s">
        <v>32</v>
      </c>
      <c r="L250" s="89" t="str">
        <f t="shared" si="16"/>
        <v/>
      </c>
      <c r="M250" s="90"/>
      <c r="N250" s="22" t="s">
        <v>33</v>
      </c>
      <c r="O250" s="85"/>
      <c r="P250" s="86"/>
      <c r="Q250" s="85"/>
      <c r="R250" s="86"/>
      <c r="S250" s="85"/>
      <c r="T250" s="86"/>
      <c r="U250" s="85"/>
      <c r="V250" s="86"/>
      <c r="W250" s="120"/>
      <c r="X250" s="121"/>
      <c r="Y250" s="121"/>
      <c r="Z250" s="121"/>
      <c r="AA250" s="121"/>
      <c r="AB250" s="121"/>
      <c r="AC250" s="122"/>
    </row>
    <row r="251" spans="1:29" ht="26.25" customHeight="1" x14ac:dyDescent="0.55000000000000004">
      <c r="A251" s="17">
        <v>12</v>
      </c>
      <c r="B251" s="22" t="s">
        <v>34</v>
      </c>
      <c r="C251" s="25" t="str">
        <f t="shared" si="15"/>
        <v>土</v>
      </c>
      <c r="D251" s="85"/>
      <c r="E251" s="86"/>
      <c r="F251" s="205"/>
      <c r="G251" s="178"/>
      <c r="H251" s="18" t="s">
        <v>31</v>
      </c>
      <c r="I251" s="178"/>
      <c r="J251" s="178"/>
      <c r="K251" s="22" t="s">
        <v>32</v>
      </c>
      <c r="L251" s="89" t="str">
        <f t="shared" si="16"/>
        <v/>
      </c>
      <c r="M251" s="90"/>
      <c r="N251" s="22" t="s">
        <v>33</v>
      </c>
      <c r="O251" s="85"/>
      <c r="P251" s="86"/>
      <c r="Q251" s="85"/>
      <c r="R251" s="86"/>
      <c r="S251" s="85"/>
      <c r="T251" s="86"/>
      <c r="U251" s="85"/>
      <c r="V251" s="86"/>
      <c r="W251" s="120"/>
      <c r="X251" s="121"/>
      <c r="Y251" s="121"/>
      <c r="Z251" s="121"/>
      <c r="AA251" s="121"/>
      <c r="AB251" s="121"/>
      <c r="AC251" s="122"/>
    </row>
    <row r="252" spans="1:29" ht="26.25" customHeight="1" x14ac:dyDescent="0.55000000000000004">
      <c r="A252" s="17">
        <v>13</v>
      </c>
      <c r="B252" s="22" t="s">
        <v>34</v>
      </c>
      <c r="C252" s="25" t="str">
        <f t="shared" si="15"/>
        <v>日</v>
      </c>
      <c r="D252" s="85"/>
      <c r="E252" s="86"/>
      <c r="F252" s="205"/>
      <c r="G252" s="178"/>
      <c r="H252" s="18" t="s">
        <v>31</v>
      </c>
      <c r="I252" s="178"/>
      <c r="J252" s="178"/>
      <c r="K252" s="22" t="s">
        <v>32</v>
      </c>
      <c r="L252" s="89" t="str">
        <f t="shared" si="16"/>
        <v/>
      </c>
      <c r="M252" s="90"/>
      <c r="N252" s="22" t="s">
        <v>33</v>
      </c>
      <c r="O252" s="85"/>
      <c r="P252" s="86"/>
      <c r="Q252" s="85"/>
      <c r="R252" s="86"/>
      <c r="S252" s="85"/>
      <c r="T252" s="86"/>
      <c r="U252" s="85"/>
      <c r="V252" s="86"/>
      <c r="W252" s="120"/>
      <c r="X252" s="121"/>
      <c r="Y252" s="121"/>
      <c r="Z252" s="121"/>
      <c r="AA252" s="121"/>
      <c r="AB252" s="121"/>
      <c r="AC252" s="122"/>
    </row>
    <row r="253" spans="1:29" ht="26.25" customHeight="1" x14ac:dyDescent="0.55000000000000004">
      <c r="A253" s="17">
        <v>14</v>
      </c>
      <c r="B253" s="22" t="s">
        <v>34</v>
      </c>
      <c r="C253" s="25" t="str">
        <f t="shared" si="15"/>
        <v>月</v>
      </c>
      <c r="D253" s="85"/>
      <c r="E253" s="86"/>
      <c r="F253" s="205"/>
      <c r="G253" s="178"/>
      <c r="H253" s="18" t="s">
        <v>31</v>
      </c>
      <c r="I253" s="178"/>
      <c r="J253" s="178"/>
      <c r="K253" s="22" t="s">
        <v>32</v>
      </c>
      <c r="L253" s="89" t="str">
        <f t="shared" si="16"/>
        <v/>
      </c>
      <c r="M253" s="90"/>
      <c r="N253" s="22" t="s">
        <v>33</v>
      </c>
      <c r="O253" s="85"/>
      <c r="P253" s="86"/>
      <c r="Q253" s="85"/>
      <c r="R253" s="86"/>
      <c r="S253" s="85"/>
      <c r="T253" s="86"/>
      <c r="U253" s="85"/>
      <c r="V253" s="86"/>
      <c r="W253" s="120"/>
      <c r="X253" s="121"/>
      <c r="Y253" s="121"/>
      <c r="Z253" s="121"/>
      <c r="AA253" s="121"/>
      <c r="AB253" s="121"/>
      <c r="AC253" s="122"/>
    </row>
    <row r="254" spans="1:29" ht="26.25" customHeight="1" x14ac:dyDescent="0.55000000000000004">
      <c r="A254" s="17">
        <v>15</v>
      </c>
      <c r="B254" s="22" t="s">
        <v>34</v>
      </c>
      <c r="C254" s="25" t="str">
        <f t="shared" si="15"/>
        <v>火</v>
      </c>
      <c r="D254" s="85"/>
      <c r="E254" s="86"/>
      <c r="F254" s="205"/>
      <c r="G254" s="178"/>
      <c r="H254" s="18" t="s">
        <v>31</v>
      </c>
      <c r="I254" s="178"/>
      <c r="J254" s="178"/>
      <c r="K254" s="22" t="s">
        <v>32</v>
      </c>
      <c r="L254" s="89" t="str">
        <f t="shared" si="16"/>
        <v/>
      </c>
      <c r="M254" s="90"/>
      <c r="N254" s="22" t="s">
        <v>33</v>
      </c>
      <c r="O254" s="85"/>
      <c r="P254" s="86"/>
      <c r="Q254" s="85"/>
      <c r="R254" s="86"/>
      <c r="S254" s="85"/>
      <c r="T254" s="86"/>
      <c r="U254" s="85"/>
      <c r="V254" s="86"/>
      <c r="W254" s="120"/>
      <c r="X254" s="121"/>
      <c r="Y254" s="121"/>
      <c r="Z254" s="121"/>
      <c r="AA254" s="121"/>
      <c r="AB254" s="121"/>
      <c r="AC254" s="122"/>
    </row>
    <row r="255" spans="1:29" ht="26.25" customHeight="1" x14ac:dyDescent="0.55000000000000004">
      <c r="A255" s="17">
        <v>16</v>
      </c>
      <c r="B255" s="22" t="s">
        <v>34</v>
      </c>
      <c r="C255" s="25" t="str">
        <f t="shared" si="15"/>
        <v>水</v>
      </c>
      <c r="D255" s="85"/>
      <c r="E255" s="86"/>
      <c r="F255" s="205"/>
      <c r="G255" s="178"/>
      <c r="H255" s="18" t="s">
        <v>31</v>
      </c>
      <c r="I255" s="178"/>
      <c r="J255" s="178"/>
      <c r="K255" s="22" t="s">
        <v>32</v>
      </c>
      <c r="L255" s="89" t="str">
        <f t="shared" si="16"/>
        <v/>
      </c>
      <c r="M255" s="90"/>
      <c r="N255" s="22" t="s">
        <v>33</v>
      </c>
      <c r="O255" s="85"/>
      <c r="P255" s="86"/>
      <c r="Q255" s="85"/>
      <c r="R255" s="86"/>
      <c r="S255" s="85"/>
      <c r="T255" s="86"/>
      <c r="U255" s="85"/>
      <c r="V255" s="86"/>
      <c r="W255" s="120"/>
      <c r="X255" s="121"/>
      <c r="Y255" s="121"/>
      <c r="Z255" s="121"/>
      <c r="AA255" s="121"/>
      <c r="AB255" s="121"/>
      <c r="AC255" s="122"/>
    </row>
    <row r="256" spans="1:29" ht="26.25" customHeight="1" x14ac:dyDescent="0.55000000000000004">
      <c r="A256" s="17">
        <v>17</v>
      </c>
      <c r="B256" s="22" t="s">
        <v>34</v>
      </c>
      <c r="C256" s="25" t="str">
        <f t="shared" si="15"/>
        <v>木</v>
      </c>
      <c r="D256" s="85"/>
      <c r="E256" s="86"/>
      <c r="F256" s="205"/>
      <c r="G256" s="178"/>
      <c r="H256" s="18" t="s">
        <v>31</v>
      </c>
      <c r="I256" s="178"/>
      <c r="J256" s="178"/>
      <c r="K256" s="22" t="s">
        <v>32</v>
      </c>
      <c r="L256" s="89" t="str">
        <f t="shared" si="16"/>
        <v/>
      </c>
      <c r="M256" s="90"/>
      <c r="N256" s="22" t="s">
        <v>33</v>
      </c>
      <c r="O256" s="85"/>
      <c r="P256" s="86"/>
      <c r="Q256" s="85"/>
      <c r="R256" s="86"/>
      <c r="S256" s="85"/>
      <c r="T256" s="86"/>
      <c r="U256" s="85"/>
      <c r="V256" s="86"/>
      <c r="W256" s="120"/>
      <c r="X256" s="121"/>
      <c r="Y256" s="121"/>
      <c r="Z256" s="121"/>
      <c r="AA256" s="121"/>
      <c r="AB256" s="121"/>
      <c r="AC256" s="122"/>
    </row>
    <row r="257" spans="1:29" ht="26.25" customHeight="1" x14ac:dyDescent="0.55000000000000004">
      <c r="A257" s="17">
        <v>18</v>
      </c>
      <c r="B257" s="22" t="s">
        <v>34</v>
      </c>
      <c r="C257" s="25" t="str">
        <f t="shared" si="15"/>
        <v>金</v>
      </c>
      <c r="D257" s="85"/>
      <c r="E257" s="86"/>
      <c r="F257" s="205"/>
      <c r="G257" s="178"/>
      <c r="H257" s="18" t="s">
        <v>31</v>
      </c>
      <c r="I257" s="178"/>
      <c r="J257" s="178"/>
      <c r="K257" s="22" t="s">
        <v>32</v>
      </c>
      <c r="L257" s="89" t="str">
        <f t="shared" si="16"/>
        <v/>
      </c>
      <c r="M257" s="90"/>
      <c r="N257" s="22" t="s">
        <v>33</v>
      </c>
      <c r="O257" s="85"/>
      <c r="P257" s="86"/>
      <c r="Q257" s="85"/>
      <c r="R257" s="86"/>
      <c r="S257" s="85"/>
      <c r="T257" s="86"/>
      <c r="U257" s="85"/>
      <c r="V257" s="86"/>
      <c r="W257" s="120"/>
      <c r="X257" s="121"/>
      <c r="Y257" s="121"/>
      <c r="Z257" s="121"/>
      <c r="AA257" s="121"/>
      <c r="AB257" s="121"/>
      <c r="AC257" s="122"/>
    </row>
    <row r="258" spans="1:29" ht="26.25" customHeight="1" x14ac:dyDescent="0.55000000000000004">
      <c r="A258" s="17">
        <v>19</v>
      </c>
      <c r="B258" s="22" t="s">
        <v>34</v>
      </c>
      <c r="C258" s="25" t="str">
        <f t="shared" si="15"/>
        <v>土</v>
      </c>
      <c r="D258" s="85"/>
      <c r="E258" s="86"/>
      <c r="F258" s="205"/>
      <c r="G258" s="178"/>
      <c r="H258" s="18" t="s">
        <v>31</v>
      </c>
      <c r="I258" s="178"/>
      <c r="J258" s="178"/>
      <c r="K258" s="22" t="s">
        <v>32</v>
      </c>
      <c r="L258" s="89" t="str">
        <f t="shared" si="16"/>
        <v/>
      </c>
      <c r="M258" s="90"/>
      <c r="N258" s="22" t="s">
        <v>33</v>
      </c>
      <c r="O258" s="85"/>
      <c r="P258" s="86"/>
      <c r="Q258" s="85"/>
      <c r="R258" s="86"/>
      <c r="S258" s="85"/>
      <c r="T258" s="86"/>
      <c r="U258" s="85"/>
      <c r="V258" s="86"/>
      <c r="W258" s="120"/>
      <c r="X258" s="121"/>
      <c r="Y258" s="121"/>
      <c r="Z258" s="121"/>
      <c r="AA258" s="121"/>
      <c r="AB258" s="121"/>
      <c r="AC258" s="122"/>
    </row>
    <row r="259" spans="1:29" ht="26.25" customHeight="1" x14ac:dyDescent="0.55000000000000004">
      <c r="A259" s="17">
        <v>20</v>
      </c>
      <c r="B259" s="22" t="s">
        <v>34</v>
      </c>
      <c r="C259" s="25" t="str">
        <f t="shared" si="15"/>
        <v>日</v>
      </c>
      <c r="D259" s="85"/>
      <c r="E259" s="86"/>
      <c r="F259" s="205"/>
      <c r="G259" s="178"/>
      <c r="H259" s="18" t="s">
        <v>31</v>
      </c>
      <c r="I259" s="178"/>
      <c r="J259" s="178"/>
      <c r="K259" s="22" t="s">
        <v>32</v>
      </c>
      <c r="L259" s="89" t="str">
        <f t="shared" si="16"/>
        <v/>
      </c>
      <c r="M259" s="90"/>
      <c r="N259" s="22" t="s">
        <v>33</v>
      </c>
      <c r="O259" s="85"/>
      <c r="P259" s="86"/>
      <c r="Q259" s="85"/>
      <c r="R259" s="86"/>
      <c r="S259" s="85"/>
      <c r="T259" s="86"/>
      <c r="U259" s="85"/>
      <c r="V259" s="86"/>
      <c r="W259" s="120"/>
      <c r="X259" s="121"/>
      <c r="Y259" s="121"/>
      <c r="Z259" s="121"/>
      <c r="AA259" s="121"/>
      <c r="AB259" s="121"/>
      <c r="AC259" s="122"/>
    </row>
    <row r="260" spans="1:29" ht="26.25" customHeight="1" x14ac:dyDescent="0.55000000000000004">
      <c r="A260" s="17">
        <v>21</v>
      </c>
      <c r="B260" s="22" t="s">
        <v>34</v>
      </c>
      <c r="C260" s="25" t="str">
        <f t="shared" si="15"/>
        <v>月</v>
      </c>
      <c r="D260" s="85"/>
      <c r="E260" s="86"/>
      <c r="F260" s="205"/>
      <c r="G260" s="178"/>
      <c r="H260" s="18" t="s">
        <v>31</v>
      </c>
      <c r="I260" s="178"/>
      <c r="J260" s="178"/>
      <c r="K260" s="22" t="s">
        <v>32</v>
      </c>
      <c r="L260" s="89" t="str">
        <f t="shared" si="16"/>
        <v/>
      </c>
      <c r="M260" s="90"/>
      <c r="N260" s="22" t="s">
        <v>33</v>
      </c>
      <c r="O260" s="85"/>
      <c r="P260" s="86"/>
      <c r="Q260" s="85"/>
      <c r="R260" s="86"/>
      <c r="S260" s="85"/>
      <c r="T260" s="86"/>
      <c r="U260" s="85"/>
      <c r="V260" s="86"/>
      <c r="W260" s="120"/>
      <c r="X260" s="121"/>
      <c r="Y260" s="121"/>
      <c r="Z260" s="121"/>
      <c r="AA260" s="121"/>
      <c r="AB260" s="121"/>
      <c r="AC260" s="122"/>
    </row>
    <row r="261" spans="1:29" ht="26.25" customHeight="1" x14ac:dyDescent="0.55000000000000004">
      <c r="A261" s="17">
        <v>22</v>
      </c>
      <c r="B261" s="22" t="s">
        <v>34</v>
      </c>
      <c r="C261" s="25" t="str">
        <f t="shared" si="15"/>
        <v>火</v>
      </c>
      <c r="D261" s="85"/>
      <c r="E261" s="86"/>
      <c r="F261" s="205"/>
      <c r="G261" s="178"/>
      <c r="H261" s="18" t="s">
        <v>31</v>
      </c>
      <c r="I261" s="178"/>
      <c r="J261" s="178"/>
      <c r="K261" s="22" t="s">
        <v>32</v>
      </c>
      <c r="L261" s="89" t="str">
        <f t="shared" si="16"/>
        <v/>
      </c>
      <c r="M261" s="90"/>
      <c r="N261" s="22" t="s">
        <v>33</v>
      </c>
      <c r="O261" s="85"/>
      <c r="P261" s="86"/>
      <c r="Q261" s="85"/>
      <c r="R261" s="86"/>
      <c r="S261" s="85"/>
      <c r="T261" s="86"/>
      <c r="U261" s="85"/>
      <c r="V261" s="86"/>
      <c r="W261" s="120"/>
      <c r="X261" s="121"/>
      <c r="Y261" s="121"/>
      <c r="Z261" s="121"/>
      <c r="AA261" s="121"/>
      <c r="AB261" s="121"/>
      <c r="AC261" s="122"/>
    </row>
    <row r="262" spans="1:29" ht="26.25" customHeight="1" x14ac:dyDescent="0.55000000000000004">
      <c r="A262" s="17">
        <v>23</v>
      </c>
      <c r="B262" s="22" t="s">
        <v>34</v>
      </c>
      <c r="C262" s="25" t="str">
        <f t="shared" si="15"/>
        <v>水</v>
      </c>
      <c r="D262" s="85"/>
      <c r="E262" s="86"/>
      <c r="F262" s="205"/>
      <c r="G262" s="178"/>
      <c r="H262" s="18" t="s">
        <v>31</v>
      </c>
      <c r="I262" s="178"/>
      <c r="J262" s="178"/>
      <c r="K262" s="22" t="s">
        <v>32</v>
      </c>
      <c r="L262" s="89" t="str">
        <f t="shared" si="16"/>
        <v/>
      </c>
      <c r="M262" s="90"/>
      <c r="N262" s="22" t="s">
        <v>33</v>
      </c>
      <c r="O262" s="85"/>
      <c r="P262" s="86"/>
      <c r="Q262" s="85"/>
      <c r="R262" s="86"/>
      <c r="S262" s="85"/>
      <c r="T262" s="86"/>
      <c r="U262" s="85"/>
      <c r="V262" s="86"/>
      <c r="W262" s="120"/>
      <c r="X262" s="121"/>
      <c r="Y262" s="121"/>
      <c r="Z262" s="121"/>
      <c r="AA262" s="121"/>
      <c r="AB262" s="121"/>
      <c r="AC262" s="122"/>
    </row>
    <row r="263" spans="1:29" ht="26.25" customHeight="1" x14ac:dyDescent="0.55000000000000004">
      <c r="A263" s="17">
        <v>24</v>
      </c>
      <c r="B263" s="22" t="s">
        <v>34</v>
      </c>
      <c r="C263" s="25" t="str">
        <f t="shared" si="15"/>
        <v>木</v>
      </c>
      <c r="D263" s="85"/>
      <c r="E263" s="86"/>
      <c r="F263" s="205"/>
      <c r="G263" s="178"/>
      <c r="H263" s="18" t="s">
        <v>31</v>
      </c>
      <c r="I263" s="178"/>
      <c r="J263" s="178"/>
      <c r="K263" s="22" t="s">
        <v>32</v>
      </c>
      <c r="L263" s="89" t="str">
        <f t="shared" si="16"/>
        <v/>
      </c>
      <c r="M263" s="90"/>
      <c r="N263" s="22" t="s">
        <v>33</v>
      </c>
      <c r="O263" s="85"/>
      <c r="P263" s="86"/>
      <c r="Q263" s="85"/>
      <c r="R263" s="86"/>
      <c r="S263" s="85"/>
      <c r="T263" s="86"/>
      <c r="U263" s="85"/>
      <c r="V263" s="86"/>
      <c r="W263" s="120"/>
      <c r="X263" s="121"/>
      <c r="Y263" s="121"/>
      <c r="Z263" s="121"/>
      <c r="AA263" s="121"/>
      <c r="AB263" s="121"/>
      <c r="AC263" s="122"/>
    </row>
    <row r="264" spans="1:29" ht="26.25" customHeight="1" x14ac:dyDescent="0.55000000000000004">
      <c r="A264" s="17">
        <v>25</v>
      </c>
      <c r="B264" s="22" t="s">
        <v>34</v>
      </c>
      <c r="C264" s="25" t="str">
        <f t="shared" si="15"/>
        <v>金</v>
      </c>
      <c r="D264" s="85"/>
      <c r="E264" s="86"/>
      <c r="F264" s="205"/>
      <c r="G264" s="178"/>
      <c r="H264" s="18" t="s">
        <v>31</v>
      </c>
      <c r="I264" s="178"/>
      <c r="J264" s="178"/>
      <c r="K264" s="22" t="s">
        <v>32</v>
      </c>
      <c r="L264" s="89" t="str">
        <f t="shared" si="16"/>
        <v/>
      </c>
      <c r="M264" s="90"/>
      <c r="N264" s="22" t="s">
        <v>33</v>
      </c>
      <c r="O264" s="85"/>
      <c r="P264" s="86"/>
      <c r="Q264" s="85"/>
      <c r="R264" s="86"/>
      <c r="S264" s="85"/>
      <c r="T264" s="86"/>
      <c r="U264" s="85"/>
      <c r="V264" s="86"/>
      <c r="W264" s="120"/>
      <c r="X264" s="121"/>
      <c r="Y264" s="121"/>
      <c r="Z264" s="121"/>
      <c r="AA264" s="121"/>
      <c r="AB264" s="121"/>
      <c r="AC264" s="122"/>
    </row>
    <row r="265" spans="1:29" ht="26.25" customHeight="1" x14ac:dyDescent="0.55000000000000004">
      <c r="A265" s="17">
        <v>26</v>
      </c>
      <c r="B265" s="22" t="s">
        <v>34</v>
      </c>
      <c r="C265" s="25" t="str">
        <f t="shared" si="15"/>
        <v>土</v>
      </c>
      <c r="D265" s="85"/>
      <c r="E265" s="86"/>
      <c r="F265" s="205"/>
      <c r="G265" s="178"/>
      <c r="H265" s="18" t="s">
        <v>31</v>
      </c>
      <c r="I265" s="178"/>
      <c r="J265" s="178"/>
      <c r="K265" s="22" t="s">
        <v>32</v>
      </c>
      <c r="L265" s="89" t="str">
        <f t="shared" si="16"/>
        <v/>
      </c>
      <c r="M265" s="90"/>
      <c r="N265" s="22" t="s">
        <v>33</v>
      </c>
      <c r="O265" s="85"/>
      <c r="P265" s="86"/>
      <c r="Q265" s="85"/>
      <c r="R265" s="86"/>
      <c r="S265" s="85"/>
      <c r="T265" s="86"/>
      <c r="U265" s="85"/>
      <c r="V265" s="86"/>
      <c r="W265" s="120"/>
      <c r="X265" s="121"/>
      <c r="Y265" s="121"/>
      <c r="Z265" s="121"/>
      <c r="AA265" s="121"/>
      <c r="AB265" s="121"/>
      <c r="AC265" s="122"/>
    </row>
    <row r="266" spans="1:29" ht="26.25" customHeight="1" x14ac:dyDescent="0.55000000000000004">
      <c r="A266" s="17">
        <v>27</v>
      </c>
      <c r="B266" s="22" t="s">
        <v>34</v>
      </c>
      <c r="C266" s="25" t="str">
        <f t="shared" si="15"/>
        <v>日</v>
      </c>
      <c r="D266" s="85"/>
      <c r="E266" s="86"/>
      <c r="F266" s="205"/>
      <c r="G266" s="178"/>
      <c r="H266" s="18" t="s">
        <v>31</v>
      </c>
      <c r="I266" s="178"/>
      <c r="J266" s="178"/>
      <c r="K266" s="22" t="s">
        <v>32</v>
      </c>
      <c r="L266" s="89" t="str">
        <f t="shared" si="16"/>
        <v/>
      </c>
      <c r="M266" s="90"/>
      <c r="N266" s="22" t="s">
        <v>33</v>
      </c>
      <c r="O266" s="85"/>
      <c r="P266" s="86"/>
      <c r="Q266" s="85"/>
      <c r="R266" s="86"/>
      <c r="S266" s="85"/>
      <c r="T266" s="86"/>
      <c r="U266" s="85"/>
      <c r="V266" s="86"/>
      <c r="W266" s="120"/>
      <c r="X266" s="121"/>
      <c r="Y266" s="121"/>
      <c r="Z266" s="121"/>
      <c r="AA266" s="121"/>
      <c r="AB266" s="121"/>
      <c r="AC266" s="122"/>
    </row>
    <row r="267" spans="1:29" ht="26.25" customHeight="1" x14ac:dyDescent="0.55000000000000004">
      <c r="A267" s="17">
        <v>28</v>
      </c>
      <c r="B267" s="22" t="s">
        <v>34</v>
      </c>
      <c r="C267" s="25" t="str">
        <f t="shared" si="15"/>
        <v>月</v>
      </c>
      <c r="D267" s="85"/>
      <c r="E267" s="86"/>
      <c r="F267" s="205"/>
      <c r="G267" s="178"/>
      <c r="H267" s="18" t="s">
        <v>31</v>
      </c>
      <c r="I267" s="178"/>
      <c r="J267" s="178"/>
      <c r="K267" s="22" t="s">
        <v>32</v>
      </c>
      <c r="L267" s="89" t="str">
        <f t="shared" si="16"/>
        <v/>
      </c>
      <c r="M267" s="90"/>
      <c r="N267" s="22" t="s">
        <v>33</v>
      </c>
      <c r="O267" s="85"/>
      <c r="P267" s="86"/>
      <c r="Q267" s="85"/>
      <c r="R267" s="86"/>
      <c r="S267" s="85"/>
      <c r="T267" s="86"/>
      <c r="U267" s="85"/>
      <c r="V267" s="86"/>
      <c r="W267" s="120"/>
      <c r="X267" s="121"/>
      <c r="Y267" s="121"/>
      <c r="Z267" s="121"/>
      <c r="AA267" s="121"/>
      <c r="AB267" s="121"/>
      <c r="AC267" s="122"/>
    </row>
    <row r="268" spans="1:29" ht="26.25" customHeight="1" x14ac:dyDescent="0.55000000000000004">
      <c r="A268" s="17">
        <v>29</v>
      </c>
      <c r="B268" s="22" t="s">
        <v>34</v>
      </c>
      <c r="C268" s="25" t="str">
        <f t="shared" si="15"/>
        <v>火</v>
      </c>
      <c r="D268" s="85"/>
      <c r="E268" s="86"/>
      <c r="F268" s="205"/>
      <c r="G268" s="178"/>
      <c r="H268" s="18" t="s">
        <v>31</v>
      </c>
      <c r="I268" s="178"/>
      <c r="J268" s="178"/>
      <c r="K268" s="22" t="s">
        <v>32</v>
      </c>
      <c r="L268" s="89" t="str">
        <f t="shared" si="16"/>
        <v/>
      </c>
      <c r="M268" s="90"/>
      <c r="N268" s="22" t="s">
        <v>33</v>
      </c>
      <c r="O268" s="85"/>
      <c r="P268" s="86"/>
      <c r="Q268" s="85"/>
      <c r="R268" s="86"/>
      <c r="S268" s="85"/>
      <c r="T268" s="86"/>
      <c r="U268" s="85"/>
      <c r="V268" s="86"/>
      <c r="W268" s="120"/>
      <c r="X268" s="121"/>
      <c r="Y268" s="121"/>
      <c r="Z268" s="121"/>
      <c r="AA268" s="121"/>
      <c r="AB268" s="121"/>
      <c r="AC268" s="122"/>
    </row>
    <row r="269" spans="1:29" ht="26.25" customHeight="1" x14ac:dyDescent="0.55000000000000004">
      <c r="A269" s="17">
        <v>30</v>
      </c>
      <c r="B269" s="22" t="s">
        <v>34</v>
      </c>
      <c r="C269" s="25" t="str">
        <f t="shared" si="15"/>
        <v>水</v>
      </c>
      <c r="D269" s="85"/>
      <c r="E269" s="86"/>
      <c r="F269" s="205"/>
      <c r="G269" s="178"/>
      <c r="H269" s="18" t="s">
        <v>31</v>
      </c>
      <c r="I269" s="178"/>
      <c r="J269" s="178"/>
      <c r="K269" s="22" t="s">
        <v>32</v>
      </c>
      <c r="L269" s="89" t="str">
        <f t="shared" si="16"/>
        <v/>
      </c>
      <c r="M269" s="90"/>
      <c r="N269" s="22" t="s">
        <v>33</v>
      </c>
      <c r="O269" s="85"/>
      <c r="P269" s="86"/>
      <c r="Q269" s="85"/>
      <c r="R269" s="86"/>
      <c r="S269" s="85"/>
      <c r="T269" s="86"/>
      <c r="U269" s="85"/>
      <c r="V269" s="86"/>
      <c r="W269" s="120"/>
      <c r="X269" s="121"/>
      <c r="Y269" s="121"/>
      <c r="Z269" s="121"/>
      <c r="AA269" s="121"/>
      <c r="AB269" s="121"/>
      <c r="AC269" s="122"/>
    </row>
    <row r="270" spans="1:29" ht="26.25" customHeight="1" x14ac:dyDescent="0.55000000000000004">
      <c r="A270" s="19">
        <v>31</v>
      </c>
      <c r="B270" s="23" t="s">
        <v>4</v>
      </c>
      <c r="C270" s="26" t="str">
        <f t="shared" si="15"/>
        <v>木</v>
      </c>
      <c r="D270" s="218"/>
      <c r="E270" s="219"/>
      <c r="F270" s="226"/>
      <c r="G270" s="227"/>
      <c r="H270" s="20" t="s">
        <v>31</v>
      </c>
      <c r="I270" s="227"/>
      <c r="J270" s="227"/>
      <c r="K270" s="23" t="s">
        <v>32</v>
      </c>
      <c r="L270" s="89" t="str">
        <f t="shared" ref="L270" si="17">IF(OR(F270="",I270=""),"",MIN(MAX(ROUNDDOWN((I270-F270)*24*2,0)/2,0),$E$237))</f>
        <v/>
      </c>
      <c r="M270" s="90"/>
      <c r="N270" s="23" t="s">
        <v>33</v>
      </c>
      <c r="O270" s="218"/>
      <c r="P270" s="219"/>
      <c r="Q270" s="218"/>
      <c r="R270" s="219"/>
      <c r="S270" s="218"/>
      <c r="T270" s="219"/>
      <c r="U270" s="218"/>
      <c r="V270" s="219"/>
      <c r="W270" s="208"/>
      <c r="X270" s="209"/>
      <c r="Y270" s="209"/>
      <c r="Z270" s="209"/>
      <c r="AA270" s="209"/>
      <c r="AB270" s="209"/>
      <c r="AC270" s="210"/>
    </row>
    <row r="271" spans="1:29" ht="26.25" customHeight="1" x14ac:dyDescent="0.55000000000000004">
      <c r="A271" s="126" t="s">
        <v>35</v>
      </c>
      <c r="B271" s="127"/>
      <c r="C271" s="127"/>
      <c r="D271" s="27">
        <f>COUNTIF(L240:M270,"&gt;0")</f>
        <v>0</v>
      </c>
      <c r="E271" s="224" t="s">
        <v>36</v>
      </c>
      <c r="F271" s="224"/>
      <c r="G271" s="224"/>
      <c r="H271" s="224"/>
      <c r="I271" s="27">
        <f>COUNTIF(D240:E270,"○")</f>
        <v>0</v>
      </c>
      <c r="J271" s="28" t="s">
        <v>16</v>
      </c>
      <c r="K271" s="126" t="s">
        <v>101</v>
      </c>
      <c r="L271" s="127"/>
      <c r="M271" s="127"/>
      <c r="N271" s="27" t="s">
        <v>99</v>
      </c>
      <c r="O271" s="27">
        <f>COUNTIF(Q240:R270,"○")</f>
        <v>0</v>
      </c>
      <c r="P271" s="27" t="s">
        <v>38</v>
      </c>
      <c r="Q271" s="225" t="s">
        <v>100</v>
      </c>
      <c r="R271" s="225"/>
      <c r="S271" s="27">
        <f>COUNTIF(S240:T270,"○")</f>
        <v>0</v>
      </c>
      <c r="T271" s="27" t="s">
        <v>38</v>
      </c>
      <c r="U271" s="27"/>
      <c r="V271" s="27"/>
      <c r="W271" s="28"/>
      <c r="X271" s="212" t="s">
        <v>37</v>
      </c>
      <c r="Y271" s="213"/>
      <c r="Z271" s="213"/>
      <c r="AA271" s="44"/>
      <c r="AB271" s="44"/>
      <c r="AC271" s="216" t="str">
        <f>IF(W238="３．要支援家庭のこども加算","●","×")</f>
        <v>×</v>
      </c>
    </row>
    <row r="272" spans="1:29" ht="26.25" customHeight="1" x14ac:dyDescent="0.55000000000000004">
      <c r="A272" s="126" t="s">
        <v>91</v>
      </c>
      <c r="B272" s="127"/>
      <c r="C272" s="27">
        <f>COUNTIF(O240:P270,"○")</f>
        <v>0</v>
      </c>
      <c r="D272" s="105" t="s">
        <v>38</v>
      </c>
      <c r="E272" s="105"/>
      <c r="F272" s="103" t="s">
        <v>107</v>
      </c>
      <c r="G272" s="104"/>
      <c r="H272" s="104"/>
      <c r="I272" s="27">
        <f>COUNTIF(U240:V270,"○")</f>
        <v>0</v>
      </c>
      <c r="J272" s="28" t="s">
        <v>38</v>
      </c>
      <c r="K272" s="211" t="s">
        <v>60</v>
      </c>
      <c r="L272" s="113"/>
      <c r="M272" s="113"/>
      <c r="N272" s="42">
        <f>IF(SUM(L240:M270)&gt;E237, E237, SUM(L240:M270))</f>
        <v>0</v>
      </c>
      <c r="O272" s="111" t="s">
        <v>58</v>
      </c>
      <c r="P272" s="111"/>
      <c r="Q272" s="111"/>
      <c r="R272" s="111"/>
      <c r="S272" s="42">
        <f>SUMIFS(L240:M270,D240:E270,"○")</f>
        <v>0</v>
      </c>
      <c r="T272" s="42" t="s">
        <v>59</v>
      </c>
      <c r="U272" s="115"/>
      <c r="V272" s="115"/>
      <c r="W272" s="45"/>
      <c r="X272" s="214"/>
      <c r="Y272" s="215"/>
      <c r="Z272" s="215"/>
      <c r="AA272" s="49"/>
      <c r="AB272" s="49"/>
      <c r="AC272" s="217"/>
    </row>
    <row r="273" spans="1:29" ht="26.25" customHeight="1" x14ac:dyDescent="0.55000000000000004">
      <c r="A273" s="29"/>
      <c r="B273" s="29"/>
      <c r="C273" s="29"/>
      <c r="D273" s="32"/>
      <c r="E273" s="32"/>
      <c r="F273" s="29"/>
      <c r="G273" s="29"/>
      <c r="H273" s="29"/>
      <c r="I273" s="32"/>
      <c r="J273" s="32"/>
      <c r="K273" s="51"/>
      <c r="L273" s="51"/>
      <c r="M273" s="51"/>
      <c r="N273" s="32"/>
      <c r="O273" s="52"/>
      <c r="P273" s="52"/>
      <c r="Q273" s="52"/>
      <c r="R273" s="52"/>
      <c r="S273" s="32"/>
      <c r="T273" s="32"/>
      <c r="U273" s="53"/>
      <c r="V273" s="53"/>
      <c r="W273" s="32"/>
      <c r="X273" s="29"/>
      <c r="Y273" s="29"/>
      <c r="Z273" s="29"/>
      <c r="AA273" s="29"/>
      <c r="AB273" s="29"/>
      <c r="AC273" s="29"/>
    </row>
  </sheetData>
  <sheetProtection sheet="1" selectLockedCells="1"/>
  <mergeCells count="1983">
    <mergeCell ref="O272:R272"/>
    <mergeCell ref="U272:V272"/>
    <mergeCell ref="A271:C271"/>
    <mergeCell ref="E271:H271"/>
    <mergeCell ref="K271:M271"/>
    <mergeCell ref="Q271:R271"/>
    <mergeCell ref="X271:Z272"/>
    <mergeCell ref="AC271:AC272"/>
    <mergeCell ref="A272:B272"/>
    <mergeCell ref="D272:E272"/>
    <mergeCell ref="F272:H272"/>
    <mergeCell ref="K272:M272"/>
    <mergeCell ref="W269:AC269"/>
    <mergeCell ref="D270:E270"/>
    <mergeCell ref="F270:G270"/>
    <mergeCell ref="I270:J270"/>
    <mergeCell ref="L270:M270"/>
    <mergeCell ref="O270:P270"/>
    <mergeCell ref="Q270:R270"/>
    <mergeCell ref="S270:T270"/>
    <mergeCell ref="U270:V270"/>
    <mergeCell ref="W270:AC270"/>
    <mergeCell ref="U268:V268"/>
    <mergeCell ref="W268:AC268"/>
    <mergeCell ref="D269:E269"/>
    <mergeCell ref="F269:G269"/>
    <mergeCell ref="I269:J269"/>
    <mergeCell ref="L269:M269"/>
    <mergeCell ref="O269:P269"/>
    <mergeCell ref="Q269:R269"/>
    <mergeCell ref="S269:T269"/>
    <mergeCell ref="U269:V269"/>
    <mergeCell ref="S267:T267"/>
    <mergeCell ref="U267:V267"/>
    <mergeCell ref="W267:AC267"/>
    <mergeCell ref="D268:E268"/>
    <mergeCell ref="F268:G268"/>
    <mergeCell ref="I268:J268"/>
    <mergeCell ref="L268:M268"/>
    <mergeCell ref="O268:P268"/>
    <mergeCell ref="Q268:R268"/>
    <mergeCell ref="S268:T268"/>
    <mergeCell ref="D267:E267"/>
    <mergeCell ref="F267:G267"/>
    <mergeCell ref="I267:J267"/>
    <mergeCell ref="L267:M267"/>
    <mergeCell ref="O267:P267"/>
    <mergeCell ref="Q267:R267"/>
    <mergeCell ref="W265:AC265"/>
    <mergeCell ref="D266:E266"/>
    <mergeCell ref="F266:G266"/>
    <mergeCell ref="I266:J266"/>
    <mergeCell ref="L266:M266"/>
    <mergeCell ref="O266:P266"/>
    <mergeCell ref="Q266:R266"/>
    <mergeCell ref="S266:T266"/>
    <mergeCell ref="U266:V266"/>
    <mergeCell ref="W266:AC266"/>
    <mergeCell ref="U264:V264"/>
    <mergeCell ref="W264:AC264"/>
    <mergeCell ref="D265:E265"/>
    <mergeCell ref="F265:G265"/>
    <mergeCell ref="I265:J265"/>
    <mergeCell ref="L265:M265"/>
    <mergeCell ref="O265:P265"/>
    <mergeCell ref="Q265:R265"/>
    <mergeCell ref="S265:T265"/>
    <mergeCell ref="U265:V265"/>
    <mergeCell ref="S263:T263"/>
    <mergeCell ref="U263:V263"/>
    <mergeCell ref="W263:AC263"/>
    <mergeCell ref="D264:E264"/>
    <mergeCell ref="F264:G264"/>
    <mergeCell ref="I264:J264"/>
    <mergeCell ref="L264:M264"/>
    <mergeCell ref="O264:P264"/>
    <mergeCell ref="Q264:R264"/>
    <mergeCell ref="S264:T264"/>
    <mergeCell ref="D263:E263"/>
    <mergeCell ref="F263:G263"/>
    <mergeCell ref="I263:J263"/>
    <mergeCell ref="L263:M263"/>
    <mergeCell ref="O263:P263"/>
    <mergeCell ref="Q263:R263"/>
    <mergeCell ref="W261:AC261"/>
    <mergeCell ref="D262:E262"/>
    <mergeCell ref="F262:G262"/>
    <mergeCell ref="I262:J262"/>
    <mergeCell ref="L262:M262"/>
    <mergeCell ref="O262:P262"/>
    <mergeCell ref="Q262:R262"/>
    <mergeCell ref="S262:T262"/>
    <mergeCell ref="U262:V262"/>
    <mergeCell ref="W262:AC262"/>
    <mergeCell ref="U260:V260"/>
    <mergeCell ref="W260:AC260"/>
    <mergeCell ref="D261:E261"/>
    <mergeCell ref="F261:G261"/>
    <mergeCell ref="I261:J261"/>
    <mergeCell ref="L261:M261"/>
    <mergeCell ref="O261:P261"/>
    <mergeCell ref="Q261:R261"/>
    <mergeCell ref="S261:T261"/>
    <mergeCell ref="U261:V261"/>
    <mergeCell ref="S259:T259"/>
    <mergeCell ref="U259:V259"/>
    <mergeCell ref="W259:AC259"/>
    <mergeCell ref="D260:E260"/>
    <mergeCell ref="F260:G260"/>
    <mergeCell ref="I260:J260"/>
    <mergeCell ref="L260:M260"/>
    <mergeCell ref="O260:P260"/>
    <mergeCell ref="Q260:R260"/>
    <mergeCell ref="S260:T260"/>
    <mergeCell ref="D259:E259"/>
    <mergeCell ref="F259:G259"/>
    <mergeCell ref="I259:J259"/>
    <mergeCell ref="L259:M259"/>
    <mergeCell ref="O259:P259"/>
    <mergeCell ref="Q259:R259"/>
    <mergeCell ref="W257:AC257"/>
    <mergeCell ref="D258:E258"/>
    <mergeCell ref="F258:G258"/>
    <mergeCell ref="I258:J258"/>
    <mergeCell ref="L258:M258"/>
    <mergeCell ref="O258:P258"/>
    <mergeCell ref="Q258:R258"/>
    <mergeCell ref="S258:T258"/>
    <mergeCell ref="U258:V258"/>
    <mergeCell ref="W258:AC258"/>
    <mergeCell ref="U256:V256"/>
    <mergeCell ref="W256:AC256"/>
    <mergeCell ref="D257:E257"/>
    <mergeCell ref="F257:G257"/>
    <mergeCell ref="I257:J257"/>
    <mergeCell ref="L257:M257"/>
    <mergeCell ref="O257:P257"/>
    <mergeCell ref="Q257:R257"/>
    <mergeCell ref="S257:T257"/>
    <mergeCell ref="U257:V257"/>
    <mergeCell ref="S255:T255"/>
    <mergeCell ref="U255:V255"/>
    <mergeCell ref="W255:AC255"/>
    <mergeCell ref="D256:E256"/>
    <mergeCell ref="F256:G256"/>
    <mergeCell ref="I256:J256"/>
    <mergeCell ref="L256:M256"/>
    <mergeCell ref="O256:P256"/>
    <mergeCell ref="Q256:R256"/>
    <mergeCell ref="S256:T256"/>
    <mergeCell ref="D255:E255"/>
    <mergeCell ref="F255:G255"/>
    <mergeCell ref="I255:J255"/>
    <mergeCell ref="L255:M255"/>
    <mergeCell ref="O255:P255"/>
    <mergeCell ref="Q255:R255"/>
    <mergeCell ref="W253:AC253"/>
    <mergeCell ref="D254:E254"/>
    <mergeCell ref="F254:G254"/>
    <mergeCell ref="I254:J254"/>
    <mergeCell ref="L254:M254"/>
    <mergeCell ref="O254:P254"/>
    <mergeCell ref="Q254:R254"/>
    <mergeCell ref="S254:T254"/>
    <mergeCell ref="U254:V254"/>
    <mergeCell ref="W254:AC254"/>
    <mergeCell ref="U252:V252"/>
    <mergeCell ref="W252:AC252"/>
    <mergeCell ref="D253:E253"/>
    <mergeCell ref="F253:G253"/>
    <mergeCell ref="I253:J253"/>
    <mergeCell ref="L253:M253"/>
    <mergeCell ref="O253:P253"/>
    <mergeCell ref="Q253:R253"/>
    <mergeCell ref="S253:T253"/>
    <mergeCell ref="U253:V253"/>
    <mergeCell ref="S251:T251"/>
    <mergeCell ref="U251:V251"/>
    <mergeCell ref="W251:AC251"/>
    <mergeCell ref="D252:E252"/>
    <mergeCell ref="F252:G252"/>
    <mergeCell ref="I252:J252"/>
    <mergeCell ref="L252:M252"/>
    <mergeCell ref="O252:P252"/>
    <mergeCell ref="Q252:R252"/>
    <mergeCell ref="S252:T252"/>
    <mergeCell ref="D251:E251"/>
    <mergeCell ref="F251:G251"/>
    <mergeCell ref="I251:J251"/>
    <mergeCell ref="L251:M251"/>
    <mergeCell ref="O251:P251"/>
    <mergeCell ref="Q251:R251"/>
    <mergeCell ref="W249:AC249"/>
    <mergeCell ref="D250:E250"/>
    <mergeCell ref="F250:G250"/>
    <mergeCell ref="I250:J250"/>
    <mergeCell ref="L250:M250"/>
    <mergeCell ref="O250:P250"/>
    <mergeCell ref="Q250:R250"/>
    <mergeCell ref="S250:T250"/>
    <mergeCell ref="U250:V250"/>
    <mergeCell ref="W250:AC250"/>
    <mergeCell ref="U248:V248"/>
    <mergeCell ref="W248:AC248"/>
    <mergeCell ref="D249:E249"/>
    <mergeCell ref="F249:G249"/>
    <mergeCell ref="I249:J249"/>
    <mergeCell ref="L249:M249"/>
    <mergeCell ref="O249:P249"/>
    <mergeCell ref="Q249:R249"/>
    <mergeCell ref="S249:T249"/>
    <mergeCell ref="U249:V249"/>
    <mergeCell ref="S247:T247"/>
    <mergeCell ref="U247:V247"/>
    <mergeCell ref="W247:AC247"/>
    <mergeCell ref="D248:E248"/>
    <mergeCell ref="F248:G248"/>
    <mergeCell ref="I248:J248"/>
    <mergeCell ref="L248:M248"/>
    <mergeCell ref="O248:P248"/>
    <mergeCell ref="Q248:R248"/>
    <mergeCell ref="S248:T248"/>
    <mergeCell ref="D247:E247"/>
    <mergeCell ref="F247:G247"/>
    <mergeCell ref="I247:J247"/>
    <mergeCell ref="L247:M247"/>
    <mergeCell ref="O247:P247"/>
    <mergeCell ref="Q247:R247"/>
    <mergeCell ref="W245:AC245"/>
    <mergeCell ref="D246:E246"/>
    <mergeCell ref="F246:G246"/>
    <mergeCell ref="I246:J246"/>
    <mergeCell ref="L246:M246"/>
    <mergeCell ref="O246:P246"/>
    <mergeCell ref="Q246:R246"/>
    <mergeCell ref="S246:T246"/>
    <mergeCell ref="U246:V246"/>
    <mergeCell ref="W246:AC246"/>
    <mergeCell ref="U244:V244"/>
    <mergeCell ref="W244:AC244"/>
    <mergeCell ref="D245:E245"/>
    <mergeCell ref="F245:G245"/>
    <mergeCell ref="I245:J245"/>
    <mergeCell ref="L245:M245"/>
    <mergeCell ref="O245:P245"/>
    <mergeCell ref="Q245:R245"/>
    <mergeCell ref="S245:T245"/>
    <mergeCell ref="U245:V245"/>
    <mergeCell ref="S243:T243"/>
    <mergeCell ref="U243:V243"/>
    <mergeCell ref="W243:AC243"/>
    <mergeCell ref="D244:E244"/>
    <mergeCell ref="F244:G244"/>
    <mergeCell ref="I244:J244"/>
    <mergeCell ref="L244:M244"/>
    <mergeCell ref="O244:P244"/>
    <mergeCell ref="Q244:R244"/>
    <mergeCell ref="S244:T244"/>
    <mergeCell ref="D243:E243"/>
    <mergeCell ref="F243:G243"/>
    <mergeCell ref="I243:J243"/>
    <mergeCell ref="L243:M243"/>
    <mergeCell ref="O243:P243"/>
    <mergeCell ref="Q243:R243"/>
    <mergeCell ref="W241:AC241"/>
    <mergeCell ref="D242:E242"/>
    <mergeCell ref="F242:G242"/>
    <mergeCell ref="I242:J242"/>
    <mergeCell ref="L242:M242"/>
    <mergeCell ref="O242:P242"/>
    <mergeCell ref="Q242:R242"/>
    <mergeCell ref="S242:T242"/>
    <mergeCell ref="U242:V242"/>
    <mergeCell ref="W242:AC242"/>
    <mergeCell ref="U240:V240"/>
    <mergeCell ref="W240:AC240"/>
    <mergeCell ref="D241:E241"/>
    <mergeCell ref="F241:G241"/>
    <mergeCell ref="I241:J241"/>
    <mergeCell ref="L241:M241"/>
    <mergeCell ref="O241:P241"/>
    <mergeCell ref="Q241:R241"/>
    <mergeCell ref="S241:T241"/>
    <mergeCell ref="U241:V241"/>
    <mergeCell ref="S239:T239"/>
    <mergeCell ref="U239:V239"/>
    <mergeCell ref="W239:AC239"/>
    <mergeCell ref="D240:E240"/>
    <mergeCell ref="F240:G240"/>
    <mergeCell ref="I240:J240"/>
    <mergeCell ref="L240:M240"/>
    <mergeCell ref="O240:P240"/>
    <mergeCell ref="Q240:R240"/>
    <mergeCell ref="S240:T240"/>
    <mergeCell ref="A239:B239"/>
    <mergeCell ref="D239:E239"/>
    <mergeCell ref="F239:K239"/>
    <mergeCell ref="L239:N239"/>
    <mergeCell ref="O239:P239"/>
    <mergeCell ref="Q239:R239"/>
    <mergeCell ref="V237:W237"/>
    <mergeCell ref="X237:AB237"/>
    <mergeCell ref="B238:D238"/>
    <mergeCell ref="E238:H238"/>
    <mergeCell ref="J238:N238"/>
    <mergeCell ref="O238:S238"/>
    <mergeCell ref="U238:V238"/>
    <mergeCell ref="W238:AB238"/>
    <mergeCell ref="A237:C237"/>
    <mergeCell ref="F237:G237"/>
    <mergeCell ref="J237:K237"/>
    <mergeCell ref="M237:N237"/>
    <mergeCell ref="P237:R237"/>
    <mergeCell ref="S237:U237"/>
    <mergeCell ref="O233:R233"/>
    <mergeCell ref="U233:V233"/>
    <mergeCell ref="A235:AC235"/>
    <mergeCell ref="A236:C236"/>
    <mergeCell ref="D236:I236"/>
    <mergeCell ref="J236:L236"/>
    <mergeCell ref="W236:AB236"/>
    <mergeCell ref="A232:C232"/>
    <mergeCell ref="E232:H232"/>
    <mergeCell ref="K232:M232"/>
    <mergeCell ref="Q232:R232"/>
    <mergeCell ref="X232:Z233"/>
    <mergeCell ref="AC232:AC233"/>
    <mergeCell ref="A233:B233"/>
    <mergeCell ref="D233:E233"/>
    <mergeCell ref="F233:H233"/>
    <mergeCell ref="K233:M233"/>
    <mergeCell ref="W230:AC230"/>
    <mergeCell ref="D231:E231"/>
    <mergeCell ref="F231:G231"/>
    <mergeCell ref="I231:J231"/>
    <mergeCell ref="L231:M231"/>
    <mergeCell ref="O231:P231"/>
    <mergeCell ref="Q231:R231"/>
    <mergeCell ref="S231:T231"/>
    <mergeCell ref="U231:V231"/>
    <mergeCell ref="W231:AC231"/>
    <mergeCell ref="U229:V229"/>
    <mergeCell ref="W229:AC229"/>
    <mergeCell ref="D230:E230"/>
    <mergeCell ref="F230:G230"/>
    <mergeCell ref="I230:J230"/>
    <mergeCell ref="L230:M230"/>
    <mergeCell ref="O230:P230"/>
    <mergeCell ref="Q230:R230"/>
    <mergeCell ref="S230:T230"/>
    <mergeCell ref="U230:V230"/>
    <mergeCell ref="S228:T228"/>
    <mergeCell ref="U228:V228"/>
    <mergeCell ref="W228:AC228"/>
    <mergeCell ref="D229:E229"/>
    <mergeCell ref="F229:G229"/>
    <mergeCell ref="I229:J229"/>
    <mergeCell ref="L229:M229"/>
    <mergeCell ref="O229:P229"/>
    <mergeCell ref="Q229:R229"/>
    <mergeCell ref="S229:T229"/>
    <mergeCell ref="D228:E228"/>
    <mergeCell ref="F228:G228"/>
    <mergeCell ref="I228:J228"/>
    <mergeCell ref="L228:M228"/>
    <mergeCell ref="O228:P228"/>
    <mergeCell ref="Q228:R228"/>
    <mergeCell ref="W226:AC226"/>
    <mergeCell ref="D227:E227"/>
    <mergeCell ref="F227:G227"/>
    <mergeCell ref="I227:J227"/>
    <mergeCell ref="L227:M227"/>
    <mergeCell ref="O227:P227"/>
    <mergeCell ref="Q227:R227"/>
    <mergeCell ref="S227:T227"/>
    <mergeCell ref="U227:V227"/>
    <mergeCell ref="W227:AC227"/>
    <mergeCell ref="U225:V225"/>
    <mergeCell ref="W225:AC225"/>
    <mergeCell ref="D226:E226"/>
    <mergeCell ref="F226:G226"/>
    <mergeCell ref="I226:J226"/>
    <mergeCell ref="L226:M226"/>
    <mergeCell ref="O226:P226"/>
    <mergeCell ref="Q226:R226"/>
    <mergeCell ref="S226:T226"/>
    <mergeCell ref="U226:V226"/>
    <mergeCell ref="S224:T224"/>
    <mergeCell ref="U224:V224"/>
    <mergeCell ref="W224:AC224"/>
    <mergeCell ref="D225:E225"/>
    <mergeCell ref="F225:G225"/>
    <mergeCell ref="I225:J225"/>
    <mergeCell ref="L225:M225"/>
    <mergeCell ref="O225:P225"/>
    <mergeCell ref="Q225:R225"/>
    <mergeCell ref="S225:T225"/>
    <mergeCell ref="D224:E224"/>
    <mergeCell ref="F224:G224"/>
    <mergeCell ref="I224:J224"/>
    <mergeCell ref="L224:M224"/>
    <mergeCell ref="O224:P224"/>
    <mergeCell ref="Q224:R224"/>
    <mergeCell ref="W222:AC222"/>
    <mergeCell ref="D223:E223"/>
    <mergeCell ref="F223:G223"/>
    <mergeCell ref="I223:J223"/>
    <mergeCell ref="L223:M223"/>
    <mergeCell ref="O223:P223"/>
    <mergeCell ref="Q223:R223"/>
    <mergeCell ref="S223:T223"/>
    <mergeCell ref="U223:V223"/>
    <mergeCell ref="W223:AC223"/>
    <mergeCell ref="U221:V221"/>
    <mergeCell ref="W221:AC221"/>
    <mergeCell ref="D222:E222"/>
    <mergeCell ref="F222:G222"/>
    <mergeCell ref="I222:J222"/>
    <mergeCell ref="L222:M222"/>
    <mergeCell ref="O222:P222"/>
    <mergeCell ref="Q222:R222"/>
    <mergeCell ref="S222:T222"/>
    <mergeCell ref="U222:V222"/>
    <mergeCell ref="S220:T220"/>
    <mergeCell ref="U220:V220"/>
    <mergeCell ref="W220:AC220"/>
    <mergeCell ref="D221:E221"/>
    <mergeCell ref="F221:G221"/>
    <mergeCell ref="I221:J221"/>
    <mergeCell ref="L221:M221"/>
    <mergeCell ref="O221:P221"/>
    <mergeCell ref="Q221:R221"/>
    <mergeCell ref="S221:T221"/>
    <mergeCell ref="D220:E220"/>
    <mergeCell ref="F220:G220"/>
    <mergeCell ref="I220:J220"/>
    <mergeCell ref="L220:M220"/>
    <mergeCell ref="O220:P220"/>
    <mergeCell ref="Q220:R220"/>
    <mergeCell ref="W218:AC218"/>
    <mergeCell ref="D219:E219"/>
    <mergeCell ref="F219:G219"/>
    <mergeCell ref="I219:J219"/>
    <mergeCell ref="L219:M219"/>
    <mergeCell ref="O219:P219"/>
    <mergeCell ref="Q219:R219"/>
    <mergeCell ref="S219:T219"/>
    <mergeCell ref="U219:V219"/>
    <mergeCell ref="W219:AC219"/>
    <mergeCell ref="U217:V217"/>
    <mergeCell ref="W217:AC217"/>
    <mergeCell ref="D218:E218"/>
    <mergeCell ref="F218:G218"/>
    <mergeCell ref="I218:J218"/>
    <mergeCell ref="L218:M218"/>
    <mergeCell ref="O218:P218"/>
    <mergeCell ref="Q218:R218"/>
    <mergeCell ref="S218:T218"/>
    <mergeCell ref="U218:V218"/>
    <mergeCell ref="S216:T216"/>
    <mergeCell ref="U216:V216"/>
    <mergeCell ref="W216:AC216"/>
    <mergeCell ref="D217:E217"/>
    <mergeCell ref="F217:G217"/>
    <mergeCell ref="I217:J217"/>
    <mergeCell ref="L217:M217"/>
    <mergeCell ref="O217:P217"/>
    <mergeCell ref="Q217:R217"/>
    <mergeCell ref="S217:T217"/>
    <mergeCell ref="D216:E216"/>
    <mergeCell ref="F216:G216"/>
    <mergeCell ref="I216:J216"/>
    <mergeCell ref="L216:M216"/>
    <mergeCell ref="O216:P216"/>
    <mergeCell ref="Q216:R216"/>
    <mergeCell ref="W214:AC214"/>
    <mergeCell ref="D215:E215"/>
    <mergeCell ref="F215:G215"/>
    <mergeCell ref="I215:J215"/>
    <mergeCell ref="L215:M215"/>
    <mergeCell ref="O215:P215"/>
    <mergeCell ref="Q215:R215"/>
    <mergeCell ref="S215:T215"/>
    <mergeCell ref="U215:V215"/>
    <mergeCell ref="W215:AC215"/>
    <mergeCell ref="U213:V213"/>
    <mergeCell ref="W213:AC213"/>
    <mergeCell ref="D214:E214"/>
    <mergeCell ref="F214:G214"/>
    <mergeCell ref="I214:J214"/>
    <mergeCell ref="L214:M214"/>
    <mergeCell ref="O214:P214"/>
    <mergeCell ref="Q214:R214"/>
    <mergeCell ref="S214:T214"/>
    <mergeCell ref="U214:V214"/>
    <mergeCell ref="S212:T212"/>
    <mergeCell ref="U212:V212"/>
    <mergeCell ref="W212:AC212"/>
    <mergeCell ref="D213:E213"/>
    <mergeCell ref="F213:G213"/>
    <mergeCell ref="I213:J213"/>
    <mergeCell ref="L213:M213"/>
    <mergeCell ref="O213:P213"/>
    <mergeCell ref="Q213:R213"/>
    <mergeCell ref="S213:T213"/>
    <mergeCell ref="D212:E212"/>
    <mergeCell ref="F212:G212"/>
    <mergeCell ref="I212:J212"/>
    <mergeCell ref="L212:M212"/>
    <mergeCell ref="O212:P212"/>
    <mergeCell ref="Q212:R212"/>
    <mergeCell ref="W210:AC210"/>
    <mergeCell ref="D211:E211"/>
    <mergeCell ref="F211:G211"/>
    <mergeCell ref="I211:J211"/>
    <mergeCell ref="L211:M211"/>
    <mergeCell ref="O211:P211"/>
    <mergeCell ref="Q211:R211"/>
    <mergeCell ref="S211:T211"/>
    <mergeCell ref="U211:V211"/>
    <mergeCell ref="W211:AC211"/>
    <mergeCell ref="U209:V209"/>
    <mergeCell ref="W209:AC209"/>
    <mergeCell ref="D210:E210"/>
    <mergeCell ref="F210:G210"/>
    <mergeCell ref="I210:J210"/>
    <mergeCell ref="L210:M210"/>
    <mergeCell ref="O210:P210"/>
    <mergeCell ref="Q210:R210"/>
    <mergeCell ref="S210:T210"/>
    <mergeCell ref="U210:V210"/>
    <mergeCell ref="S208:T208"/>
    <mergeCell ref="U208:V208"/>
    <mergeCell ref="W208:AC208"/>
    <mergeCell ref="D209:E209"/>
    <mergeCell ref="F209:G209"/>
    <mergeCell ref="I209:J209"/>
    <mergeCell ref="L209:M209"/>
    <mergeCell ref="O209:P209"/>
    <mergeCell ref="Q209:R209"/>
    <mergeCell ref="S209:T209"/>
    <mergeCell ref="D208:E208"/>
    <mergeCell ref="F208:G208"/>
    <mergeCell ref="I208:J208"/>
    <mergeCell ref="L208:M208"/>
    <mergeCell ref="O208:P208"/>
    <mergeCell ref="Q208:R208"/>
    <mergeCell ref="W206:AC206"/>
    <mergeCell ref="D207:E207"/>
    <mergeCell ref="F207:G207"/>
    <mergeCell ref="I207:J207"/>
    <mergeCell ref="L207:M207"/>
    <mergeCell ref="O207:P207"/>
    <mergeCell ref="Q207:R207"/>
    <mergeCell ref="S207:T207"/>
    <mergeCell ref="U207:V207"/>
    <mergeCell ref="W207:AC207"/>
    <mergeCell ref="U205:V205"/>
    <mergeCell ref="W205:AC205"/>
    <mergeCell ref="D206:E206"/>
    <mergeCell ref="F206:G206"/>
    <mergeCell ref="I206:J206"/>
    <mergeCell ref="L206:M206"/>
    <mergeCell ref="O206:P206"/>
    <mergeCell ref="Q206:R206"/>
    <mergeCell ref="S206:T206"/>
    <mergeCell ref="U206:V206"/>
    <mergeCell ref="S204:T204"/>
    <mergeCell ref="U204:V204"/>
    <mergeCell ref="W204:AC204"/>
    <mergeCell ref="D205:E205"/>
    <mergeCell ref="F205:G205"/>
    <mergeCell ref="I205:J205"/>
    <mergeCell ref="L205:M205"/>
    <mergeCell ref="O205:P205"/>
    <mergeCell ref="Q205:R205"/>
    <mergeCell ref="S205:T205"/>
    <mergeCell ref="D204:E204"/>
    <mergeCell ref="F204:G204"/>
    <mergeCell ref="I204:J204"/>
    <mergeCell ref="L204:M204"/>
    <mergeCell ref="O204:P204"/>
    <mergeCell ref="Q204:R204"/>
    <mergeCell ref="W202:AC202"/>
    <mergeCell ref="D203:E203"/>
    <mergeCell ref="F203:G203"/>
    <mergeCell ref="I203:J203"/>
    <mergeCell ref="L203:M203"/>
    <mergeCell ref="O203:P203"/>
    <mergeCell ref="Q203:R203"/>
    <mergeCell ref="S203:T203"/>
    <mergeCell ref="U203:V203"/>
    <mergeCell ref="W203:AC203"/>
    <mergeCell ref="U201:V201"/>
    <mergeCell ref="W201:AC201"/>
    <mergeCell ref="D202:E202"/>
    <mergeCell ref="F202:G202"/>
    <mergeCell ref="I202:J202"/>
    <mergeCell ref="L202:M202"/>
    <mergeCell ref="O202:P202"/>
    <mergeCell ref="Q202:R202"/>
    <mergeCell ref="S202:T202"/>
    <mergeCell ref="U202:V202"/>
    <mergeCell ref="S200:T200"/>
    <mergeCell ref="U200:V200"/>
    <mergeCell ref="W200:AC200"/>
    <mergeCell ref="D201:E201"/>
    <mergeCell ref="F201:G201"/>
    <mergeCell ref="I201:J201"/>
    <mergeCell ref="L201:M201"/>
    <mergeCell ref="O201:P201"/>
    <mergeCell ref="Q201:R201"/>
    <mergeCell ref="S201:T201"/>
    <mergeCell ref="A200:B200"/>
    <mergeCell ref="D200:E200"/>
    <mergeCell ref="F200:K200"/>
    <mergeCell ref="L200:N200"/>
    <mergeCell ref="O200:P200"/>
    <mergeCell ref="Q200:R200"/>
    <mergeCell ref="V198:W198"/>
    <mergeCell ref="X198:AB198"/>
    <mergeCell ref="B199:D199"/>
    <mergeCell ref="E199:H199"/>
    <mergeCell ref="J199:N199"/>
    <mergeCell ref="O199:S199"/>
    <mergeCell ref="U199:V199"/>
    <mergeCell ref="W199:AB199"/>
    <mergeCell ref="A198:C198"/>
    <mergeCell ref="F198:G198"/>
    <mergeCell ref="J198:K198"/>
    <mergeCell ref="M198:N198"/>
    <mergeCell ref="P198:R198"/>
    <mergeCell ref="S198:U198"/>
    <mergeCell ref="O194:R194"/>
    <mergeCell ref="U194:V194"/>
    <mergeCell ref="A196:AC196"/>
    <mergeCell ref="A197:C197"/>
    <mergeCell ref="D197:I197"/>
    <mergeCell ref="J197:L197"/>
    <mergeCell ref="W197:AB197"/>
    <mergeCell ref="A193:C193"/>
    <mergeCell ref="E193:H193"/>
    <mergeCell ref="K193:M193"/>
    <mergeCell ref="Q193:R193"/>
    <mergeCell ref="X193:Z194"/>
    <mergeCell ref="AC193:AC194"/>
    <mergeCell ref="A194:B194"/>
    <mergeCell ref="D194:E194"/>
    <mergeCell ref="F194:H194"/>
    <mergeCell ref="K194:M194"/>
    <mergeCell ref="W191:AC191"/>
    <mergeCell ref="D192:E192"/>
    <mergeCell ref="F192:G192"/>
    <mergeCell ref="I192:J192"/>
    <mergeCell ref="L192:M192"/>
    <mergeCell ref="O192:P192"/>
    <mergeCell ref="Q192:R192"/>
    <mergeCell ref="S192:T192"/>
    <mergeCell ref="U192:V192"/>
    <mergeCell ref="W192:AC192"/>
    <mergeCell ref="U190:V190"/>
    <mergeCell ref="W190:AC190"/>
    <mergeCell ref="D191:E191"/>
    <mergeCell ref="F191:G191"/>
    <mergeCell ref="I191:J191"/>
    <mergeCell ref="L191:M191"/>
    <mergeCell ref="O191:P191"/>
    <mergeCell ref="Q191:R191"/>
    <mergeCell ref="S191:T191"/>
    <mergeCell ref="U191:V191"/>
    <mergeCell ref="S189:T189"/>
    <mergeCell ref="U189:V189"/>
    <mergeCell ref="W189:AC189"/>
    <mergeCell ref="D190:E190"/>
    <mergeCell ref="F190:G190"/>
    <mergeCell ref="I190:J190"/>
    <mergeCell ref="L190:M190"/>
    <mergeCell ref="O190:P190"/>
    <mergeCell ref="Q190:R190"/>
    <mergeCell ref="S190:T190"/>
    <mergeCell ref="D189:E189"/>
    <mergeCell ref="F189:G189"/>
    <mergeCell ref="I189:J189"/>
    <mergeCell ref="L189:M189"/>
    <mergeCell ref="O189:P189"/>
    <mergeCell ref="Q189:R189"/>
    <mergeCell ref="W187:AC187"/>
    <mergeCell ref="D188:E188"/>
    <mergeCell ref="F188:G188"/>
    <mergeCell ref="I188:J188"/>
    <mergeCell ref="L188:M188"/>
    <mergeCell ref="O188:P188"/>
    <mergeCell ref="Q188:R188"/>
    <mergeCell ref="S188:T188"/>
    <mergeCell ref="U188:V188"/>
    <mergeCell ref="W188:AC188"/>
    <mergeCell ref="U186:V186"/>
    <mergeCell ref="W186:AC186"/>
    <mergeCell ref="D187:E187"/>
    <mergeCell ref="F187:G187"/>
    <mergeCell ref="I187:J187"/>
    <mergeCell ref="L187:M187"/>
    <mergeCell ref="O187:P187"/>
    <mergeCell ref="Q187:R187"/>
    <mergeCell ref="S187:T187"/>
    <mergeCell ref="U187:V187"/>
    <mergeCell ref="S185:T185"/>
    <mergeCell ref="U185:V185"/>
    <mergeCell ref="W185:AC185"/>
    <mergeCell ref="D186:E186"/>
    <mergeCell ref="F186:G186"/>
    <mergeCell ref="I186:J186"/>
    <mergeCell ref="L186:M186"/>
    <mergeCell ref="O186:P186"/>
    <mergeCell ref="Q186:R186"/>
    <mergeCell ref="S186:T186"/>
    <mergeCell ref="D185:E185"/>
    <mergeCell ref="F185:G185"/>
    <mergeCell ref="I185:J185"/>
    <mergeCell ref="L185:M185"/>
    <mergeCell ref="O185:P185"/>
    <mergeCell ref="Q185:R185"/>
    <mergeCell ref="W183:AC183"/>
    <mergeCell ref="D184:E184"/>
    <mergeCell ref="F184:G184"/>
    <mergeCell ref="I184:J184"/>
    <mergeCell ref="L184:M184"/>
    <mergeCell ref="O184:P184"/>
    <mergeCell ref="Q184:R184"/>
    <mergeCell ref="S184:T184"/>
    <mergeCell ref="U184:V184"/>
    <mergeCell ref="W184:AC184"/>
    <mergeCell ref="U182:V182"/>
    <mergeCell ref="W182:AC182"/>
    <mergeCell ref="D183:E183"/>
    <mergeCell ref="F183:G183"/>
    <mergeCell ref="I183:J183"/>
    <mergeCell ref="L183:M183"/>
    <mergeCell ref="O183:P183"/>
    <mergeCell ref="Q183:R183"/>
    <mergeCell ref="S183:T183"/>
    <mergeCell ref="U183:V183"/>
    <mergeCell ref="S181:T181"/>
    <mergeCell ref="U181:V181"/>
    <mergeCell ref="W181:AC181"/>
    <mergeCell ref="D182:E182"/>
    <mergeCell ref="F182:G182"/>
    <mergeCell ref="I182:J182"/>
    <mergeCell ref="L182:M182"/>
    <mergeCell ref="O182:P182"/>
    <mergeCell ref="Q182:R182"/>
    <mergeCell ref="S182:T182"/>
    <mergeCell ref="D181:E181"/>
    <mergeCell ref="F181:G181"/>
    <mergeCell ref="I181:J181"/>
    <mergeCell ref="L181:M181"/>
    <mergeCell ref="O181:P181"/>
    <mergeCell ref="Q181:R181"/>
    <mergeCell ref="W179:AC179"/>
    <mergeCell ref="D180:E180"/>
    <mergeCell ref="F180:G180"/>
    <mergeCell ref="I180:J180"/>
    <mergeCell ref="L180:M180"/>
    <mergeCell ref="O180:P180"/>
    <mergeCell ref="Q180:R180"/>
    <mergeCell ref="S180:T180"/>
    <mergeCell ref="U180:V180"/>
    <mergeCell ref="W180:AC180"/>
    <mergeCell ref="U178:V178"/>
    <mergeCell ref="W178:AC178"/>
    <mergeCell ref="D179:E179"/>
    <mergeCell ref="F179:G179"/>
    <mergeCell ref="I179:J179"/>
    <mergeCell ref="L179:M179"/>
    <mergeCell ref="O179:P179"/>
    <mergeCell ref="Q179:R179"/>
    <mergeCell ref="S179:T179"/>
    <mergeCell ref="U179:V179"/>
    <mergeCell ref="S177:T177"/>
    <mergeCell ref="U177:V177"/>
    <mergeCell ref="W177:AC177"/>
    <mergeCell ref="D178:E178"/>
    <mergeCell ref="F178:G178"/>
    <mergeCell ref="I178:J178"/>
    <mergeCell ref="L178:M178"/>
    <mergeCell ref="O178:P178"/>
    <mergeCell ref="Q178:R178"/>
    <mergeCell ref="S178:T178"/>
    <mergeCell ref="D177:E177"/>
    <mergeCell ref="F177:G177"/>
    <mergeCell ref="I177:J177"/>
    <mergeCell ref="L177:M177"/>
    <mergeCell ref="O177:P177"/>
    <mergeCell ref="Q177:R177"/>
    <mergeCell ref="W175:AC175"/>
    <mergeCell ref="D176:E176"/>
    <mergeCell ref="F176:G176"/>
    <mergeCell ref="I176:J176"/>
    <mergeCell ref="L176:M176"/>
    <mergeCell ref="O176:P176"/>
    <mergeCell ref="Q176:R176"/>
    <mergeCell ref="S176:T176"/>
    <mergeCell ref="U176:V176"/>
    <mergeCell ref="W176:AC176"/>
    <mergeCell ref="U174:V174"/>
    <mergeCell ref="W174:AC174"/>
    <mergeCell ref="D175:E175"/>
    <mergeCell ref="F175:G175"/>
    <mergeCell ref="I175:J175"/>
    <mergeCell ref="L175:M175"/>
    <mergeCell ref="O175:P175"/>
    <mergeCell ref="Q175:R175"/>
    <mergeCell ref="S175:T175"/>
    <mergeCell ref="U175:V175"/>
    <mergeCell ref="S173:T173"/>
    <mergeCell ref="U173:V173"/>
    <mergeCell ref="W173:AC173"/>
    <mergeCell ref="D174:E174"/>
    <mergeCell ref="F174:G174"/>
    <mergeCell ref="I174:J174"/>
    <mergeCell ref="L174:M174"/>
    <mergeCell ref="O174:P174"/>
    <mergeCell ref="Q174:R174"/>
    <mergeCell ref="S174:T174"/>
    <mergeCell ref="D173:E173"/>
    <mergeCell ref="F173:G173"/>
    <mergeCell ref="I173:J173"/>
    <mergeCell ref="L173:M173"/>
    <mergeCell ref="O173:P173"/>
    <mergeCell ref="Q173:R173"/>
    <mergeCell ref="W171:AC171"/>
    <mergeCell ref="D172:E172"/>
    <mergeCell ref="F172:G172"/>
    <mergeCell ref="I172:J172"/>
    <mergeCell ref="L172:M172"/>
    <mergeCell ref="O172:P172"/>
    <mergeCell ref="Q172:R172"/>
    <mergeCell ref="S172:T172"/>
    <mergeCell ref="U172:V172"/>
    <mergeCell ref="W172:AC172"/>
    <mergeCell ref="U170:V170"/>
    <mergeCell ref="W170:AC170"/>
    <mergeCell ref="D171:E171"/>
    <mergeCell ref="F171:G171"/>
    <mergeCell ref="I171:J171"/>
    <mergeCell ref="L171:M171"/>
    <mergeCell ref="O171:P171"/>
    <mergeCell ref="Q171:R171"/>
    <mergeCell ref="S171:T171"/>
    <mergeCell ref="U171:V171"/>
    <mergeCell ref="S169:T169"/>
    <mergeCell ref="U169:V169"/>
    <mergeCell ref="W169:AC169"/>
    <mergeCell ref="D170:E170"/>
    <mergeCell ref="F170:G170"/>
    <mergeCell ref="I170:J170"/>
    <mergeCell ref="L170:M170"/>
    <mergeCell ref="O170:P170"/>
    <mergeCell ref="Q170:R170"/>
    <mergeCell ref="S170:T170"/>
    <mergeCell ref="D169:E169"/>
    <mergeCell ref="F169:G169"/>
    <mergeCell ref="I169:J169"/>
    <mergeCell ref="L169:M169"/>
    <mergeCell ref="O169:P169"/>
    <mergeCell ref="Q169:R169"/>
    <mergeCell ref="W167:AC167"/>
    <mergeCell ref="D168:E168"/>
    <mergeCell ref="F168:G168"/>
    <mergeCell ref="I168:J168"/>
    <mergeCell ref="L168:M168"/>
    <mergeCell ref="O168:P168"/>
    <mergeCell ref="Q168:R168"/>
    <mergeCell ref="S168:T168"/>
    <mergeCell ref="U168:V168"/>
    <mergeCell ref="W168:AC168"/>
    <mergeCell ref="U166:V166"/>
    <mergeCell ref="W166:AC166"/>
    <mergeCell ref="D167:E167"/>
    <mergeCell ref="F167:G167"/>
    <mergeCell ref="I167:J167"/>
    <mergeCell ref="L167:M167"/>
    <mergeCell ref="O167:P167"/>
    <mergeCell ref="Q167:R167"/>
    <mergeCell ref="S167:T167"/>
    <mergeCell ref="U167:V167"/>
    <mergeCell ref="S165:T165"/>
    <mergeCell ref="U165:V165"/>
    <mergeCell ref="W165:AC165"/>
    <mergeCell ref="D166:E166"/>
    <mergeCell ref="F166:G166"/>
    <mergeCell ref="I166:J166"/>
    <mergeCell ref="L166:M166"/>
    <mergeCell ref="O166:P166"/>
    <mergeCell ref="Q166:R166"/>
    <mergeCell ref="S166:T166"/>
    <mergeCell ref="D165:E165"/>
    <mergeCell ref="F165:G165"/>
    <mergeCell ref="I165:J165"/>
    <mergeCell ref="L165:M165"/>
    <mergeCell ref="O165:P165"/>
    <mergeCell ref="Q165:R165"/>
    <mergeCell ref="W163:AC163"/>
    <mergeCell ref="D164:E164"/>
    <mergeCell ref="F164:G164"/>
    <mergeCell ref="I164:J164"/>
    <mergeCell ref="L164:M164"/>
    <mergeCell ref="O164:P164"/>
    <mergeCell ref="Q164:R164"/>
    <mergeCell ref="S164:T164"/>
    <mergeCell ref="U164:V164"/>
    <mergeCell ref="W164:AC164"/>
    <mergeCell ref="U162:V162"/>
    <mergeCell ref="W162:AC162"/>
    <mergeCell ref="D163:E163"/>
    <mergeCell ref="F163:G163"/>
    <mergeCell ref="I163:J163"/>
    <mergeCell ref="L163:M163"/>
    <mergeCell ref="O163:P163"/>
    <mergeCell ref="Q163:R163"/>
    <mergeCell ref="S163:T163"/>
    <mergeCell ref="U163:V163"/>
    <mergeCell ref="S161:T161"/>
    <mergeCell ref="U161:V161"/>
    <mergeCell ref="W161:AC161"/>
    <mergeCell ref="D162:E162"/>
    <mergeCell ref="F162:G162"/>
    <mergeCell ref="I162:J162"/>
    <mergeCell ref="L162:M162"/>
    <mergeCell ref="O162:P162"/>
    <mergeCell ref="Q162:R162"/>
    <mergeCell ref="S162:T162"/>
    <mergeCell ref="A161:B161"/>
    <mergeCell ref="D161:E161"/>
    <mergeCell ref="F161:K161"/>
    <mergeCell ref="L161:N161"/>
    <mergeCell ref="O161:P161"/>
    <mergeCell ref="Q161:R161"/>
    <mergeCell ref="V159:W159"/>
    <mergeCell ref="X159:AB159"/>
    <mergeCell ref="B160:D160"/>
    <mergeCell ref="E160:H160"/>
    <mergeCell ref="J160:N160"/>
    <mergeCell ref="O160:S160"/>
    <mergeCell ref="U160:V160"/>
    <mergeCell ref="W160:AB160"/>
    <mergeCell ref="A159:C159"/>
    <mergeCell ref="F159:G159"/>
    <mergeCell ref="J159:K159"/>
    <mergeCell ref="M159:N159"/>
    <mergeCell ref="P159:R159"/>
    <mergeCell ref="S159:U159"/>
    <mergeCell ref="O155:R155"/>
    <mergeCell ref="U155:V155"/>
    <mergeCell ref="A157:AC157"/>
    <mergeCell ref="A158:C158"/>
    <mergeCell ref="D158:I158"/>
    <mergeCell ref="J158:L158"/>
    <mergeCell ref="W158:AB158"/>
    <mergeCell ref="A154:C154"/>
    <mergeCell ref="E154:H154"/>
    <mergeCell ref="K154:M154"/>
    <mergeCell ref="Q154:R154"/>
    <mergeCell ref="X154:Z155"/>
    <mergeCell ref="AC154:AC155"/>
    <mergeCell ref="A155:B155"/>
    <mergeCell ref="D155:E155"/>
    <mergeCell ref="F155:H155"/>
    <mergeCell ref="K155:M155"/>
    <mergeCell ref="W152:AC152"/>
    <mergeCell ref="D153:E153"/>
    <mergeCell ref="F153:G153"/>
    <mergeCell ref="I153:J153"/>
    <mergeCell ref="L153:M153"/>
    <mergeCell ref="O153:P153"/>
    <mergeCell ref="Q153:R153"/>
    <mergeCell ref="S153:T153"/>
    <mergeCell ref="U153:V153"/>
    <mergeCell ref="W153:AC153"/>
    <mergeCell ref="U151:V151"/>
    <mergeCell ref="W151:AC151"/>
    <mergeCell ref="D152:E152"/>
    <mergeCell ref="F152:G152"/>
    <mergeCell ref="I152:J152"/>
    <mergeCell ref="L152:M152"/>
    <mergeCell ref="O152:P152"/>
    <mergeCell ref="Q152:R152"/>
    <mergeCell ref="S152:T152"/>
    <mergeCell ref="U152:V152"/>
    <mergeCell ref="S150:T150"/>
    <mergeCell ref="U150:V150"/>
    <mergeCell ref="W150:AC150"/>
    <mergeCell ref="D151:E151"/>
    <mergeCell ref="F151:G151"/>
    <mergeCell ref="I151:J151"/>
    <mergeCell ref="L151:M151"/>
    <mergeCell ref="O151:P151"/>
    <mergeCell ref="Q151:R151"/>
    <mergeCell ref="S151:T151"/>
    <mergeCell ref="D150:E150"/>
    <mergeCell ref="F150:G150"/>
    <mergeCell ref="I150:J150"/>
    <mergeCell ref="L150:M150"/>
    <mergeCell ref="O150:P150"/>
    <mergeCell ref="Q150:R150"/>
    <mergeCell ref="W148:AC148"/>
    <mergeCell ref="D149:E149"/>
    <mergeCell ref="F149:G149"/>
    <mergeCell ref="I149:J149"/>
    <mergeCell ref="L149:M149"/>
    <mergeCell ref="O149:P149"/>
    <mergeCell ref="Q149:R149"/>
    <mergeCell ref="S149:T149"/>
    <mergeCell ref="U149:V149"/>
    <mergeCell ref="W149:AC149"/>
    <mergeCell ref="U147:V147"/>
    <mergeCell ref="W147:AC147"/>
    <mergeCell ref="D148:E148"/>
    <mergeCell ref="F148:G148"/>
    <mergeCell ref="I148:J148"/>
    <mergeCell ref="L148:M148"/>
    <mergeCell ref="O148:P148"/>
    <mergeCell ref="Q148:R148"/>
    <mergeCell ref="S148:T148"/>
    <mergeCell ref="U148:V148"/>
    <mergeCell ref="S146:T146"/>
    <mergeCell ref="U146:V146"/>
    <mergeCell ref="W146:AC146"/>
    <mergeCell ref="D147:E147"/>
    <mergeCell ref="F147:G147"/>
    <mergeCell ref="I147:J147"/>
    <mergeCell ref="L147:M147"/>
    <mergeCell ref="O147:P147"/>
    <mergeCell ref="Q147:R147"/>
    <mergeCell ref="S147:T147"/>
    <mergeCell ref="D146:E146"/>
    <mergeCell ref="F146:G146"/>
    <mergeCell ref="I146:J146"/>
    <mergeCell ref="L146:M146"/>
    <mergeCell ref="O146:P146"/>
    <mergeCell ref="Q146:R146"/>
    <mergeCell ref="W144:AC144"/>
    <mergeCell ref="D145:E145"/>
    <mergeCell ref="F145:G145"/>
    <mergeCell ref="I145:J145"/>
    <mergeCell ref="L145:M145"/>
    <mergeCell ref="O145:P145"/>
    <mergeCell ref="Q145:R145"/>
    <mergeCell ref="S145:T145"/>
    <mergeCell ref="U145:V145"/>
    <mergeCell ref="W145:AC145"/>
    <mergeCell ref="U143:V143"/>
    <mergeCell ref="W143:AC143"/>
    <mergeCell ref="D144:E144"/>
    <mergeCell ref="F144:G144"/>
    <mergeCell ref="I144:J144"/>
    <mergeCell ref="L144:M144"/>
    <mergeCell ref="O144:P144"/>
    <mergeCell ref="Q144:R144"/>
    <mergeCell ref="S144:T144"/>
    <mergeCell ref="U144:V144"/>
    <mergeCell ref="S142:T142"/>
    <mergeCell ref="U142:V142"/>
    <mergeCell ref="W142:AC142"/>
    <mergeCell ref="D143:E143"/>
    <mergeCell ref="F143:G143"/>
    <mergeCell ref="I143:J143"/>
    <mergeCell ref="L143:M143"/>
    <mergeCell ref="O143:P143"/>
    <mergeCell ref="Q143:R143"/>
    <mergeCell ref="S143:T143"/>
    <mergeCell ref="D142:E142"/>
    <mergeCell ref="F142:G142"/>
    <mergeCell ref="I142:J142"/>
    <mergeCell ref="L142:M142"/>
    <mergeCell ref="O142:P142"/>
    <mergeCell ref="Q142:R142"/>
    <mergeCell ref="W140:AC140"/>
    <mergeCell ref="D141:E141"/>
    <mergeCell ref="F141:G141"/>
    <mergeCell ref="I141:J141"/>
    <mergeCell ref="L141:M141"/>
    <mergeCell ref="O141:P141"/>
    <mergeCell ref="Q141:R141"/>
    <mergeCell ref="S141:T141"/>
    <mergeCell ref="U141:V141"/>
    <mergeCell ref="W141:AC141"/>
    <mergeCell ref="U139:V139"/>
    <mergeCell ref="W139:AC139"/>
    <mergeCell ref="D140:E140"/>
    <mergeCell ref="F140:G140"/>
    <mergeCell ref="I140:J140"/>
    <mergeCell ref="L140:M140"/>
    <mergeCell ref="O140:P140"/>
    <mergeCell ref="Q140:R140"/>
    <mergeCell ref="S140:T140"/>
    <mergeCell ref="U140:V140"/>
    <mergeCell ref="S138:T138"/>
    <mergeCell ref="U138:V138"/>
    <mergeCell ref="W138:AC138"/>
    <mergeCell ref="D139:E139"/>
    <mergeCell ref="F139:G139"/>
    <mergeCell ref="I139:J139"/>
    <mergeCell ref="L139:M139"/>
    <mergeCell ref="O139:P139"/>
    <mergeCell ref="Q139:R139"/>
    <mergeCell ref="S139:T139"/>
    <mergeCell ref="D138:E138"/>
    <mergeCell ref="F138:G138"/>
    <mergeCell ref="I138:J138"/>
    <mergeCell ref="L138:M138"/>
    <mergeCell ref="O138:P138"/>
    <mergeCell ref="Q138:R138"/>
    <mergeCell ref="W136:AC136"/>
    <mergeCell ref="D137:E137"/>
    <mergeCell ref="F137:G137"/>
    <mergeCell ref="I137:J137"/>
    <mergeCell ref="L137:M137"/>
    <mergeCell ref="O137:P137"/>
    <mergeCell ref="Q137:R137"/>
    <mergeCell ref="S137:T137"/>
    <mergeCell ref="U137:V137"/>
    <mergeCell ref="W137:AC137"/>
    <mergeCell ref="U135:V135"/>
    <mergeCell ref="W135:AC135"/>
    <mergeCell ref="D136:E136"/>
    <mergeCell ref="F136:G136"/>
    <mergeCell ref="I136:J136"/>
    <mergeCell ref="L136:M136"/>
    <mergeCell ref="O136:P136"/>
    <mergeCell ref="Q136:R136"/>
    <mergeCell ref="S136:T136"/>
    <mergeCell ref="U136:V136"/>
    <mergeCell ref="S134:T134"/>
    <mergeCell ref="U134:V134"/>
    <mergeCell ref="W134:AC134"/>
    <mergeCell ref="D135:E135"/>
    <mergeCell ref="F135:G135"/>
    <mergeCell ref="I135:J135"/>
    <mergeCell ref="L135:M135"/>
    <mergeCell ref="O135:P135"/>
    <mergeCell ref="Q135:R135"/>
    <mergeCell ref="S135:T135"/>
    <mergeCell ref="D134:E134"/>
    <mergeCell ref="F134:G134"/>
    <mergeCell ref="I134:J134"/>
    <mergeCell ref="L134:M134"/>
    <mergeCell ref="O134:P134"/>
    <mergeCell ref="Q134:R134"/>
    <mergeCell ref="W132:AC132"/>
    <mergeCell ref="D133:E133"/>
    <mergeCell ref="F133:G133"/>
    <mergeCell ref="I133:J133"/>
    <mergeCell ref="L133:M133"/>
    <mergeCell ref="O133:P133"/>
    <mergeCell ref="Q133:R133"/>
    <mergeCell ref="S133:T133"/>
    <mergeCell ref="U133:V133"/>
    <mergeCell ref="W133:AC133"/>
    <mergeCell ref="U131:V131"/>
    <mergeCell ref="W131:AC131"/>
    <mergeCell ref="D132:E132"/>
    <mergeCell ref="F132:G132"/>
    <mergeCell ref="I132:J132"/>
    <mergeCell ref="L132:M132"/>
    <mergeCell ref="O132:P132"/>
    <mergeCell ref="Q132:R132"/>
    <mergeCell ref="S132:T132"/>
    <mergeCell ref="U132:V132"/>
    <mergeCell ref="S130:T130"/>
    <mergeCell ref="U130:V130"/>
    <mergeCell ref="W130:AC130"/>
    <mergeCell ref="D131:E131"/>
    <mergeCell ref="F131:G131"/>
    <mergeCell ref="I131:J131"/>
    <mergeCell ref="L131:M131"/>
    <mergeCell ref="O131:P131"/>
    <mergeCell ref="Q131:R131"/>
    <mergeCell ref="S131:T131"/>
    <mergeCell ref="D130:E130"/>
    <mergeCell ref="F130:G130"/>
    <mergeCell ref="I130:J130"/>
    <mergeCell ref="L130:M130"/>
    <mergeCell ref="O130:P130"/>
    <mergeCell ref="Q130:R130"/>
    <mergeCell ref="W128:AC128"/>
    <mergeCell ref="D129:E129"/>
    <mergeCell ref="F129:G129"/>
    <mergeCell ref="I129:J129"/>
    <mergeCell ref="L129:M129"/>
    <mergeCell ref="O129:P129"/>
    <mergeCell ref="Q129:R129"/>
    <mergeCell ref="S129:T129"/>
    <mergeCell ref="U129:V129"/>
    <mergeCell ref="W129:AC129"/>
    <mergeCell ref="U127:V127"/>
    <mergeCell ref="W127:AC127"/>
    <mergeCell ref="D128:E128"/>
    <mergeCell ref="F128:G128"/>
    <mergeCell ref="I128:J128"/>
    <mergeCell ref="L128:M128"/>
    <mergeCell ref="O128:P128"/>
    <mergeCell ref="Q128:R128"/>
    <mergeCell ref="S128:T128"/>
    <mergeCell ref="U128:V128"/>
    <mergeCell ref="S126:T126"/>
    <mergeCell ref="U126:V126"/>
    <mergeCell ref="W126:AC126"/>
    <mergeCell ref="D127:E127"/>
    <mergeCell ref="F127:G127"/>
    <mergeCell ref="I127:J127"/>
    <mergeCell ref="L127:M127"/>
    <mergeCell ref="O127:P127"/>
    <mergeCell ref="Q127:R127"/>
    <mergeCell ref="S127:T127"/>
    <mergeCell ref="D126:E126"/>
    <mergeCell ref="F126:G126"/>
    <mergeCell ref="I126:J126"/>
    <mergeCell ref="L126:M126"/>
    <mergeCell ref="O126:P126"/>
    <mergeCell ref="Q126:R126"/>
    <mergeCell ref="W124:AC124"/>
    <mergeCell ref="D125:E125"/>
    <mergeCell ref="F125:G125"/>
    <mergeCell ref="I125:J125"/>
    <mergeCell ref="L125:M125"/>
    <mergeCell ref="O125:P125"/>
    <mergeCell ref="Q125:R125"/>
    <mergeCell ref="S125:T125"/>
    <mergeCell ref="U125:V125"/>
    <mergeCell ref="W125:AC125"/>
    <mergeCell ref="U123:V123"/>
    <mergeCell ref="W123:AC123"/>
    <mergeCell ref="D124:E124"/>
    <mergeCell ref="F124:G124"/>
    <mergeCell ref="I124:J124"/>
    <mergeCell ref="L124:M124"/>
    <mergeCell ref="O124:P124"/>
    <mergeCell ref="Q124:R124"/>
    <mergeCell ref="S124:T124"/>
    <mergeCell ref="U124:V124"/>
    <mergeCell ref="S122:T122"/>
    <mergeCell ref="U122:V122"/>
    <mergeCell ref="W122:AC122"/>
    <mergeCell ref="D123:E123"/>
    <mergeCell ref="F123:G123"/>
    <mergeCell ref="I123:J123"/>
    <mergeCell ref="L123:M123"/>
    <mergeCell ref="O123:P123"/>
    <mergeCell ref="Q123:R123"/>
    <mergeCell ref="S123:T123"/>
    <mergeCell ref="A122:B122"/>
    <mergeCell ref="D122:E122"/>
    <mergeCell ref="F122:K122"/>
    <mergeCell ref="L122:N122"/>
    <mergeCell ref="O122:P122"/>
    <mergeCell ref="Q122:R122"/>
    <mergeCell ref="V120:W120"/>
    <mergeCell ref="X120:AB120"/>
    <mergeCell ref="B121:D121"/>
    <mergeCell ref="E121:H121"/>
    <mergeCell ref="J121:N121"/>
    <mergeCell ref="O121:S121"/>
    <mergeCell ref="U121:V121"/>
    <mergeCell ref="W121:AB121"/>
    <mergeCell ref="A120:C120"/>
    <mergeCell ref="F120:G120"/>
    <mergeCell ref="J120:K120"/>
    <mergeCell ref="M120:N120"/>
    <mergeCell ref="P120:R120"/>
    <mergeCell ref="S120:U120"/>
    <mergeCell ref="O116:R116"/>
    <mergeCell ref="U116:V116"/>
    <mergeCell ref="A118:AC118"/>
    <mergeCell ref="A119:C119"/>
    <mergeCell ref="D119:I119"/>
    <mergeCell ref="J119:L119"/>
    <mergeCell ref="W119:AB119"/>
    <mergeCell ref="A115:C115"/>
    <mergeCell ref="E115:H115"/>
    <mergeCell ref="K115:M115"/>
    <mergeCell ref="Q115:R115"/>
    <mergeCell ref="X115:Z116"/>
    <mergeCell ref="AC115:AC116"/>
    <mergeCell ref="A116:B116"/>
    <mergeCell ref="D116:E116"/>
    <mergeCell ref="F116:H116"/>
    <mergeCell ref="K116:M116"/>
    <mergeCell ref="W113:AC113"/>
    <mergeCell ref="D114:E114"/>
    <mergeCell ref="F114:G114"/>
    <mergeCell ref="I114:J114"/>
    <mergeCell ref="L114:M114"/>
    <mergeCell ref="O114:P114"/>
    <mergeCell ref="Q114:R114"/>
    <mergeCell ref="S114:T114"/>
    <mergeCell ref="U114:V114"/>
    <mergeCell ref="W114:AC114"/>
    <mergeCell ref="U112:V112"/>
    <mergeCell ref="W112:AC112"/>
    <mergeCell ref="D113:E113"/>
    <mergeCell ref="F113:G113"/>
    <mergeCell ref="I113:J113"/>
    <mergeCell ref="L113:M113"/>
    <mergeCell ref="O113:P113"/>
    <mergeCell ref="Q113:R113"/>
    <mergeCell ref="S113:T113"/>
    <mergeCell ref="U113:V113"/>
    <mergeCell ref="S111:T111"/>
    <mergeCell ref="U111:V111"/>
    <mergeCell ref="W111:AC111"/>
    <mergeCell ref="D112:E112"/>
    <mergeCell ref="F112:G112"/>
    <mergeCell ref="I112:J112"/>
    <mergeCell ref="L112:M112"/>
    <mergeCell ref="O112:P112"/>
    <mergeCell ref="Q112:R112"/>
    <mergeCell ref="S112:T112"/>
    <mergeCell ref="D111:E111"/>
    <mergeCell ref="F111:G111"/>
    <mergeCell ref="I111:J111"/>
    <mergeCell ref="L111:M111"/>
    <mergeCell ref="O111:P111"/>
    <mergeCell ref="Q111:R111"/>
    <mergeCell ref="W109:AC109"/>
    <mergeCell ref="D110:E110"/>
    <mergeCell ref="F110:G110"/>
    <mergeCell ref="I110:J110"/>
    <mergeCell ref="L110:M110"/>
    <mergeCell ref="O110:P110"/>
    <mergeCell ref="Q110:R110"/>
    <mergeCell ref="S110:T110"/>
    <mergeCell ref="U110:V110"/>
    <mergeCell ref="W110:AC110"/>
    <mergeCell ref="U108:V108"/>
    <mergeCell ref="W108:AC108"/>
    <mergeCell ref="D109:E109"/>
    <mergeCell ref="F109:G109"/>
    <mergeCell ref="I109:J109"/>
    <mergeCell ref="L109:M109"/>
    <mergeCell ref="O109:P109"/>
    <mergeCell ref="Q109:R109"/>
    <mergeCell ref="S109:T109"/>
    <mergeCell ref="U109:V109"/>
    <mergeCell ref="S107:T107"/>
    <mergeCell ref="U107:V107"/>
    <mergeCell ref="W107:AC107"/>
    <mergeCell ref="D108:E108"/>
    <mergeCell ref="F108:G108"/>
    <mergeCell ref="I108:J108"/>
    <mergeCell ref="L108:M108"/>
    <mergeCell ref="O108:P108"/>
    <mergeCell ref="Q108:R108"/>
    <mergeCell ref="S108:T108"/>
    <mergeCell ref="D107:E107"/>
    <mergeCell ref="F107:G107"/>
    <mergeCell ref="I107:J107"/>
    <mergeCell ref="L107:M107"/>
    <mergeCell ref="O107:P107"/>
    <mergeCell ref="Q107:R107"/>
    <mergeCell ref="W105:AC105"/>
    <mergeCell ref="D106:E106"/>
    <mergeCell ref="F106:G106"/>
    <mergeCell ref="I106:J106"/>
    <mergeCell ref="L106:M106"/>
    <mergeCell ref="O106:P106"/>
    <mergeCell ref="Q106:R106"/>
    <mergeCell ref="S106:T106"/>
    <mergeCell ref="U106:V106"/>
    <mergeCell ref="W106:AC106"/>
    <mergeCell ref="U104:V104"/>
    <mergeCell ref="W104:AC104"/>
    <mergeCell ref="D105:E105"/>
    <mergeCell ref="F105:G105"/>
    <mergeCell ref="I105:J105"/>
    <mergeCell ref="L105:M105"/>
    <mergeCell ref="O105:P105"/>
    <mergeCell ref="Q105:R105"/>
    <mergeCell ref="S105:T105"/>
    <mergeCell ref="U105:V105"/>
    <mergeCell ref="S103:T103"/>
    <mergeCell ref="U103:V103"/>
    <mergeCell ref="W103:AC103"/>
    <mergeCell ref="D104:E104"/>
    <mergeCell ref="F104:G104"/>
    <mergeCell ref="I104:J104"/>
    <mergeCell ref="L104:M104"/>
    <mergeCell ref="O104:P104"/>
    <mergeCell ref="Q104:R104"/>
    <mergeCell ref="S104:T104"/>
    <mergeCell ref="D103:E103"/>
    <mergeCell ref="F103:G103"/>
    <mergeCell ref="I103:J103"/>
    <mergeCell ref="L103:M103"/>
    <mergeCell ref="O103:P103"/>
    <mergeCell ref="Q103:R103"/>
    <mergeCell ref="W101:AC101"/>
    <mergeCell ref="D102:E102"/>
    <mergeCell ref="F102:G102"/>
    <mergeCell ref="I102:J102"/>
    <mergeCell ref="L102:M102"/>
    <mergeCell ref="O102:P102"/>
    <mergeCell ref="Q102:R102"/>
    <mergeCell ref="S102:T102"/>
    <mergeCell ref="U102:V102"/>
    <mergeCell ref="W102:AC102"/>
    <mergeCell ref="U100:V100"/>
    <mergeCell ref="W100:AC100"/>
    <mergeCell ref="D101:E101"/>
    <mergeCell ref="F101:G101"/>
    <mergeCell ref="I101:J101"/>
    <mergeCell ref="L101:M101"/>
    <mergeCell ref="O101:P101"/>
    <mergeCell ref="Q101:R101"/>
    <mergeCell ref="S101:T101"/>
    <mergeCell ref="U101:V101"/>
    <mergeCell ref="S99:T99"/>
    <mergeCell ref="U99:V99"/>
    <mergeCell ref="W99:AC99"/>
    <mergeCell ref="D100:E100"/>
    <mergeCell ref="F100:G100"/>
    <mergeCell ref="I100:J100"/>
    <mergeCell ref="L100:M100"/>
    <mergeCell ref="O100:P100"/>
    <mergeCell ref="Q100:R100"/>
    <mergeCell ref="S100:T100"/>
    <mergeCell ref="D99:E99"/>
    <mergeCell ref="F99:G99"/>
    <mergeCell ref="I99:J99"/>
    <mergeCell ref="L99:M99"/>
    <mergeCell ref="O99:P99"/>
    <mergeCell ref="Q99:R99"/>
    <mergeCell ref="W97:AC97"/>
    <mergeCell ref="D98:E98"/>
    <mergeCell ref="F98:G98"/>
    <mergeCell ref="I98:J98"/>
    <mergeCell ref="L98:M98"/>
    <mergeCell ref="O98:P98"/>
    <mergeCell ref="Q98:R98"/>
    <mergeCell ref="S98:T98"/>
    <mergeCell ref="U98:V98"/>
    <mergeCell ref="W98:AC98"/>
    <mergeCell ref="U96:V96"/>
    <mergeCell ref="W96:AC96"/>
    <mergeCell ref="D97:E97"/>
    <mergeCell ref="F97:G97"/>
    <mergeCell ref="I97:J97"/>
    <mergeCell ref="L97:M97"/>
    <mergeCell ref="O97:P97"/>
    <mergeCell ref="Q97:R97"/>
    <mergeCell ref="S97:T97"/>
    <mergeCell ref="U97:V97"/>
    <mergeCell ref="S95:T95"/>
    <mergeCell ref="U95:V95"/>
    <mergeCell ref="W95:AC95"/>
    <mergeCell ref="D96:E96"/>
    <mergeCell ref="F96:G96"/>
    <mergeCell ref="I96:J96"/>
    <mergeCell ref="L96:M96"/>
    <mergeCell ref="O96:P96"/>
    <mergeCell ref="Q96:R96"/>
    <mergeCell ref="S96:T96"/>
    <mergeCell ref="D95:E95"/>
    <mergeCell ref="F95:G95"/>
    <mergeCell ref="I95:J95"/>
    <mergeCell ref="L95:M95"/>
    <mergeCell ref="O95:P95"/>
    <mergeCell ref="Q95:R95"/>
    <mergeCell ref="W93:AC93"/>
    <mergeCell ref="D94:E94"/>
    <mergeCell ref="F94:G94"/>
    <mergeCell ref="I94:J94"/>
    <mergeCell ref="L94:M94"/>
    <mergeCell ref="O94:P94"/>
    <mergeCell ref="Q94:R94"/>
    <mergeCell ref="S94:T94"/>
    <mergeCell ref="U94:V94"/>
    <mergeCell ref="W94:AC94"/>
    <mergeCell ref="U92:V92"/>
    <mergeCell ref="W92:AC92"/>
    <mergeCell ref="D93:E93"/>
    <mergeCell ref="F93:G93"/>
    <mergeCell ref="I93:J93"/>
    <mergeCell ref="L93:M93"/>
    <mergeCell ref="O93:P93"/>
    <mergeCell ref="Q93:R93"/>
    <mergeCell ref="S93:T93"/>
    <mergeCell ref="U93:V93"/>
    <mergeCell ref="S91:T91"/>
    <mergeCell ref="U91:V91"/>
    <mergeCell ref="W91:AC91"/>
    <mergeCell ref="D92:E92"/>
    <mergeCell ref="F92:G92"/>
    <mergeCell ref="I92:J92"/>
    <mergeCell ref="L92:M92"/>
    <mergeCell ref="O92:P92"/>
    <mergeCell ref="Q92:R92"/>
    <mergeCell ref="S92:T92"/>
    <mergeCell ref="D91:E91"/>
    <mergeCell ref="F91:G91"/>
    <mergeCell ref="I91:J91"/>
    <mergeCell ref="L91:M91"/>
    <mergeCell ref="O91:P91"/>
    <mergeCell ref="Q91:R91"/>
    <mergeCell ref="W89:AC89"/>
    <mergeCell ref="D90:E90"/>
    <mergeCell ref="F90:G90"/>
    <mergeCell ref="I90:J90"/>
    <mergeCell ref="L90:M90"/>
    <mergeCell ref="O90:P90"/>
    <mergeCell ref="Q90:R90"/>
    <mergeCell ref="S90:T90"/>
    <mergeCell ref="U90:V90"/>
    <mergeCell ref="W90:AC90"/>
    <mergeCell ref="U88:V88"/>
    <mergeCell ref="W88:AC88"/>
    <mergeCell ref="D89:E89"/>
    <mergeCell ref="F89:G89"/>
    <mergeCell ref="I89:J89"/>
    <mergeCell ref="L89:M89"/>
    <mergeCell ref="O89:P89"/>
    <mergeCell ref="Q89:R89"/>
    <mergeCell ref="S89:T89"/>
    <mergeCell ref="U89:V89"/>
    <mergeCell ref="S87:T87"/>
    <mergeCell ref="U87:V87"/>
    <mergeCell ref="W87:AC87"/>
    <mergeCell ref="D88:E88"/>
    <mergeCell ref="F88:G88"/>
    <mergeCell ref="I88:J88"/>
    <mergeCell ref="L88:M88"/>
    <mergeCell ref="O88:P88"/>
    <mergeCell ref="Q88:R88"/>
    <mergeCell ref="S88:T88"/>
    <mergeCell ref="D87:E87"/>
    <mergeCell ref="F87:G87"/>
    <mergeCell ref="I87:J87"/>
    <mergeCell ref="L87:M87"/>
    <mergeCell ref="O87:P87"/>
    <mergeCell ref="Q87:R87"/>
    <mergeCell ref="W85:AC85"/>
    <mergeCell ref="D86:E86"/>
    <mergeCell ref="F86:G86"/>
    <mergeCell ref="I86:J86"/>
    <mergeCell ref="L86:M86"/>
    <mergeCell ref="O86:P86"/>
    <mergeCell ref="Q86:R86"/>
    <mergeCell ref="S86:T86"/>
    <mergeCell ref="U86:V86"/>
    <mergeCell ref="W86:AC86"/>
    <mergeCell ref="U84:V84"/>
    <mergeCell ref="W84:AC84"/>
    <mergeCell ref="D85:E85"/>
    <mergeCell ref="F85:G85"/>
    <mergeCell ref="I85:J85"/>
    <mergeCell ref="L85:M85"/>
    <mergeCell ref="O85:P85"/>
    <mergeCell ref="Q85:R85"/>
    <mergeCell ref="S85:T85"/>
    <mergeCell ref="U85:V85"/>
    <mergeCell ref="S83:T83"/>
    <mergeCell ref="U83:V83"/>
    <mergeCell ref="W83:AC83"/>
    <mergeCell ref="D84:E84"/>
    <mergeCell ref="F84:G84"/>
    <mergeCell ref="I84:J84"/>
    <mergeCell ref="L84:M84"/>
    <mergeCell ref="O84:P84"/>
    <mergeCell ref="Q84:R84"/>
    <mergeCell ref="S84:T84"/>
    <mergeCell ref="A83:B83"/>
    <mergeCell ref="D83:E83"/>
    <mergeCell ref="F83:K83"/>
    <mergeCell ref="L83:N83"/>
    <mergeCell ref="O83:P83"/>
    <mergeCell ref="Q83:R83"/>
    <mergeCell ref="V81:W81"/>
    <mergeCell ref="X81:AB81"/>
    <mergeCell ref="B82:D82"/>
    <mergeCell ref="E82:H82"/>
    <mergeCell ref="J82:N82"/>
    <mergeCell ref="O82:S82"/>
    <mergeCell ref="U82:V82"/>
    <mergeCell ref="W82:AB82"/>
    <mergeCell ref="A81:C81"/>
    <mergeCell ref="F81:G81"/>
    <mergeCell ref="J81:K81"/>
    <mergeCell ref="M81:N81"/>
    <mergeCell ref="P81:R81"/>
    <mergeCell ref="S81:U81"/>
    <mergeCell ref="O77:R77"/>
    <mergeCell ref="U77:V77"/>
    <mergeCell ref="A79:AC79"/>
    <mergeCell ref="A80:C80"/>
    <mergeCell ref="D80:I80"/>
    <mergeCell ref="J80:L80"/>
    <mergeCell ref="W80:AB80"/>
    <mergeCell ref="A76:C76"/>
    <mergeCell ref="E76:H76"/>
    <mergeCell ref="K76:M76"/>
    <mergeCell ref="Q76:R76"/>
    <mergeCell ref="X76:Z77"/>
    <mergeCell ref="AC76:AC77"/>
    <mergeCell ref="A77:B77"/>
    <mergeCell ref="D77:E77"/>
    <mergeCell ref="F77:H77"/>
    <mergeCell ref="K77:M77"/>
    <mergeCell ref="W74:AC74"/>
    <mergeCell ref="D75:E75"/>
    <mergeCell ref="F75:G75"/>
    <mergeCell ref="I75:J75"/>
    <mergeCell ref="L75:M75"/>
    <mergeCell ref="O75:P75"/>
    <mergeCell ref="Q75:R75"/>
    <mergeCell ref="S75:T75"/>
    <mergeCell ref="U75:V75"/>
    <mergeCell ref="W75:AC75"/>
    <mergeCell ref="U73:V73"/>
    <mergeCell ref="W73:AC73"/>
    <mergeCell ref="D74:E74"/>
    <mergeCell ref="F74:G74"/>
    <mergeCell ref="I74:J74"/>
    <mergeCell ref="L74:M74"/>
    <mergeCell ref="O74:P74"/>
    <mergeCell ref="Q74:R74"/>
    <mergeCell ref="S74:T74"/>
    <mergeCell ref="U74:V74"/>
    <mergeCell ref="S72:T72"/>
    <mergeCell ref="U72:V72"/>
    <mergeCell ref="W72:AC72"/>
    <mergeCell ref="D73:E73"/>
    <mergeCell ref="F73:G73"/>
    <mergeCell ref="I73:J73"/>
    <mergeCell ref="L73:M73"/>
    <mergeCell ref="O73:P73"/>
    <mergeCell ref="Q73:R73"/>
    <mergeCell ref="S73:T73"/>
    <mergeCell ref="D72:E72"/>
    <mergeCell ref="F72:G72"/>
    <mergeCell ref="I72:J72"/>
    <mergeCell ref="L72:M72"/>
    <mergeCell ref="O72:P72"/>
    <mergeCell ref="Q72:R72"/>
    <mergeCell ref="W70:AC70"/>
    <mergeCell ref="D71:E71"/>
    <mergeCell ref="F71:G71"/>
    <mergeCell ref="I71:J71"/>
    <mergeCell ref="L71:M71"/>
    <mergeCell ref="O71:P71"/>
    <mergeCell ref="Q71:R71"/>
    <mergeCell ref="S71:T71"/>
    <mergeCell ref="U71:V71"/>
    <mergeCell ref="W71:AC71"/>
    <mergeCell ref="U69:V69"/>
    <mergeCell ref="W69:AC69"/>
    <mergeCell ref="D70:E70"/>
    <mergeCell ref="F70:G70"/>
    <mergeCell ref="I70:J70"/>
    <mergeCell ref="L70:M70"/>
    <mergeCell ref="O70:P70"/>
    <mergeCell ref="Q70:R70"/>
    <mergeCell ref="S70:T70"/>
    <mergeCell ref="U70:V70"/>
    <mergeCell ref="S68:T68"/>
    <mergeCell ref="U68:V68"/>
    <mergeCell ref="W68:AC68"/>
    <mergeCell ref="D69:E69"/>
    <mergeCell ref="F69:G69"/>
    <mergeCell ref="I69:J69"/>
    <mergeCell ref="L69:M69"/>
    <mergeCell ref="O69:P69"/>
    <mergeCell ref="Q69:R69"/>
    <mergeCell ref="S69:T69"/>
    <mergeCell ref="D68:E68"/>
    <mergeCell ref="F68:G68"/>
    <mergeCell ref="I68:J68"/>
    <mergeCell ref="L68:M68"/>
    <mergeCell ref="O68:P68"/>
    <mergeCell ref="Q68:R68"/>
    <mergeCell ref="W66:AC66"/>
    <mergeCell ref="D67:E67"/>
    <mergeCell ref="F67:G67"/>
    <mergeCell ref="I67:J67"/>
    <mergeCell ref="L67:M67"/>
    <mergeCell ref="O67:P67"/>
    <mergeCell ref="Q67:R67"/>
    <mergeCell ref="S67:T67"/>
    <mergeCell ref="U67:V67"/>
    <mergeCell ref="W67:AC67"/>
    <mergeCell ref="U65:V65"/>
    <mergeCell ref="W65:AC65"/>
    <mergeCell ref="D66:E66"/>
    <mergeCell ref="F66:G66"/>
    <mergeCell ref="I66:J66"/>
    <mergeCell ref="L66:M66"/>
    <mergeCell ref="O66:P66"/>
    <mergeCell ref="Q66:R66"/>
    <mergeCell ref="S66:T66"/>
    <mergeCell ref="U66:V66"/>
    <mergeCell ref="S64:T64"/>
    <mergeCell ref="U64:V64"/>
    <mergeCell ref="W64:AC64"/>
    <mergeCell ref="D65:E65"/>
    <mergeCell ref="F65:G65"/>
    <mergeCell ref="I65:J65"/>
    <mergeCell ref="L65:M65"/>
    <mergeCell ref="O65:P65"/>
    <mergeCell ref="Q65:R65"/>
    <mergeCell ref="S65:T65"/>
    <mergeCell ref="D64:E64"/>
    <mergeCell ref="F64:G64"/>
    <mergeCell ref="I64:J64"/>
    <mergeCell ref="L64:M64"/>
    <mergeCell ref="O64:P64"/>
    <mergeCell ref="Q64:R64"/>
    <mergeCell ref="W62:AC62"/>
    <mergeCell ref="D63:E63"/>
    <mergeCell ref="F63:G63"/>
    <mergeCell ref="I63:J63"/>
    <mergeCell ref="L63:M63"/>
    <mergeCell ref="O63:P63"/>
    <mergeCell ref="Q63:R63"/>
    <mergeCell ref="S63:T63"/>
    <mergeCell ref="U63:V63"/>
    <mergeCell ref="W63:AC63"/>
    <mergeCell ref="U61:V61"/>
    <mergeCell ref="W61:AC61"/>
    <mergeCell ref="D62:E62"/>
    <mergeCell ref="F62:G62"/>
    <mergeCell ref="I62:J62"/>
    <mergeCell ref="L62:M62"/>
    <mergeCell ref="O62:P62"/>
    <mergeCell ref="Q62:R62"/>
    <mergeCell ref="S62:T62"/>
    <mergeCell ref="U62:V62"/>
    <mergeCell ref="S60:T60"/>
    <mergeCell ref="U60:V60"/>
    <mergeCell ref="W60:AC60"/>
    <mergeCell ref="D61:E61"/>
    <mergeCell ref="F61:G61"/>
    <mergeCell ref="I61:J61"/>
    <mergeCell ref="L61:M61"/>
    <mergeCell ref="O61:P61"/>
    <mergeCell ref="Q61:R61"/>
    <mergeCell ref="S61:T61"/>
    <mergeCell ref="D60:E60"/>
    <mergeCell ref="F60:G60"/>
    <mergeCell ref="I60:J60"/>
    <mergeCell ref="L60:M60"/>
    <mergeCell ref="O60:P60"/>
    <mergeCell ref="Q60:R60"/>
    <mergeCell ref="W58:AC58"/>
    <mergeCell ref="D59:E59"/>
    <mergeCell ref="F59:G59"/>
    <mergeCell ref="I59:J59"/>
    <mergeCell ref="L59:M59"/>
    <mergeCell ref="O59:P59"/>
    <mergeCell ref="Q59:R59"/>
    <mergeCell ref="S59:T59"/>
    <mergeCell ref="U59:V59"/>
    <mergeCell ref="W59:AC59"/>
    <mergeCell ref="U57:V57"/>
    <mergeCell ref="W57:AC57"/>
    <mergeCell ref="D58:E58"/>
    <mergeCell ref="F58:G58"/>
    <mergeCell ref="I58:J58"/>
    <mergeCell ref="L58:M58"/>
    <mergeCell ref="O58:P58"/>
    <mergeCell ref="Q58:R58"/>
    <mergeCell ref="S58:T58"/>
    <mergeCell ref="U58:V58"/>
    <mergeCell ref="S56:T56"/>
    <mergeCell ref="U56:V56"/>
    <mergeCell ref="W56:AC56"/>
    <mergeCell ref="D57:E57"/>
    <mergeCell ref="F57:G57"/>
    <mergeCell ref="I57:J57"/>
    <mergeCell ref="L57:M57"/>
    <mergeCell ref="O57:P57"/>
    <mergeCell ref="Q57:R57"/>
    <mergeCell ref="S57:T57"/>
    <mergeCell ref="D56:E56"/>
    <mergeCell ref="F56:G56"/>
    <mergeCell ref="I56:J56"/>
    <mergeCell ref="L56:M56"/>
    <mergeCell ref="O56:P56"/>
    <mergeCell ref="Q56:R56"/>
    <mergeCell ref="W54:AC54"/>
    <mergeCell ref="D55:E55"/>
    <mergeCell ref="F55:G55"/>
    <mergeCell ref="I55:J55"/>
    <mergeCell ref="L55:M55"/>
    <mergeCell ref="O55:P55"/>
    <mergeCell ref="Q55:R55"/>
    <mergeCell ref="S55:T55"/>
    <mergeCell ref="U55:V55"/>
    <mergeCell ref="W55:AC55"/>
    <mergeCell ref="U53:V53"/>
    <mergeCell ref="W53:AC53"/>
    <mergeCell ref="D54:E54"/>
    <mergeCell ref="F54:G54"/>
    <mergeCell ref="I54:J54"/>
    <mergeCell ref="L54:M54"/>
    <mergeCell ref="O54:P54"/>
    <mergeCell ref="Q54:R54"/>
    <mergeCell ref="S54:T54"/>
    <mergeCell ref="U54:V54"/>
    <mergeCell ref="S52:T52"/>
    <mergeCell ref="U52:V52"/>
    <mergeCell ref="W52:AC52"/>
    <mergeCell ref="D53:E53"/>
    <mergeCell ref="F53:G53"/>
    <mergeCell ref="I53:J53"/>
    <mergeCell ref="L53:M53"/>
    <mergeCell ref="O53:P53"/>
    <mergeCell ref="Q53:R53"/>
    <mergeCell ref="S53:T53"/>
    <mergeCell ref="D52:E52"/>
    <mergeCell ref="F52:G52"/>
    <mergeCell ref="I52:J52"/>
    <mergeCell ref="L52:M52"/>
    <mergeCell ref="O52:P52"/>
    <mergeCell ref="Q52:R52"/>
    <mergeCell ref="W50:AC50"/>
    <mergeCell ref="D51:E51"/>
    <mergeCell ref="F51:G51"/>
    <mergeCell ref="I51:J51"/>
    <mergeCell ref="L51:M51"/>
    <mergeCell ref="O51:P51"/>
    <mergeCell ref="Q51:R51"/>
    <mergeCell ref="S51:T51"/>
    <mergeCell ref="U51:V51"/>
    <mergeCell ref="W51:AC51"/>
    <mergeCell ref="U49:V49"/>
    <mergeCell ref="W49:AC49"/>
    <mergeCell ref="D50:E50"/>
    <mergeCell ref="F50:G50"/>
    <mergeCell ref="I50:J50"/>
    <mergeCell ref="L50:M50"/>
    <mergeCell ref="O50:P50"/>
    <mergeCell ref="Q50:R50"/>
    <mergeCell ref="S50:T50"/>
    <mergeCell ref="U50:V50"/>
    <mergeCell ref="S48:T48"/>
    <mergeCell ref="U48:V48"/>
    <mergeCell ref="W48:AC48"/>
    <mergeCell ref="D49:E49"/>
    <mergeCell ref="F49:G49"/>
    <mergeCell ref="I49:J49"/>
    <mergeCell ref="L49:M49"/>
    <mergeCell ref="O49:P49"/>
    <mergeCell ref="Q49:R49"/>
    <mergeCell ref="S49:T49"/>
    <mergeCell ref="D48:E48"/>
    <mergeCell ref="F48:G48"/>
    <mergeCell ref="I48:J48"/>
    <mergeCell ref="L48:M48"/>
    <mergeCell ref="O48:P48"/>
    <mergeCell ref="Q48:R48"/>
    <mergeCell ref="W46:AC46"/>
    <mergeCell ref="D47:E47"/>
    <mergeCell ref="F47:G47"/>
    <mergeCell ref="I47:J47"/>
    <mergeCell ref="L47:M47"/>
    <mergeCell ref="O47:P47"/>
    <mergeCell ref="Q47:R47"/>
    <mergeCell ref="S47:T47"/>
    <mergeCell ref="U47:V47"/>
    <mergeCell ref="W47:AC47"/>
    <mergeCell ref="U45:V45"/>
    <mergeCell ref="W45:AC45"/>
    <mergeCell ref="D46:E46"/>
    <mergeCell ref="F46:G46"/>
    <mergeCell ref="I46:J46"/>
    <mergeCell ref="L46:M46"/>
    <mergeCell ref="O46:P46"/>
    <mergeCell ref="Q46:R46"/>
    <mergeCell ref="S46:T46"/>
    <mergeCell ref="U46:V46"/>
    <mergeCell ref="S44:T44"/>
    <mergeCell ref="U44:V44"/>
    <mergeCell ref="W44:AC44"/>
    <mergeCell ref="D45:E45"/>
    <mergeCell ref="F45:G45"/>
    <mergeCell ref="I45:J45"/>
    <mergeCell ref="L45:M45"/>
    <mergeCell ref="O45:P45"/>
    <mergeCell ref="Q45:R45"/>
    <mergeCell ref="S45:T45"/>
    <mergeCell ref="A44:B44"/>
    <mergeCell ref="D44:E44"/>
    <mergeCell ref="F44:K44"/>
    <mergeCell ref="L44:N44"/>
    <mergeCell ref="O44:P44"/>
    <mergeCell ref="Q44:R44"/>
    <mergeCell ref="V42:W42"/>
    <mergeCell ref="X42:AB42"/>
    <mergeCell ref="B43:D43"/>
    <mergeCell ref="E43:H43"/>
    <mergeCell ref="J43:N43"/>
    <mergeCell ref="O43:S43"/>
    <mergeCell ref="U43:V43"/>
    <mergeCell ref="W43:AB43"/>
    <mergeCell ref="A41:C41"/>
    <mergeCell ref="D41:I41"/>
    <mergeCell ref="J41:L41"/>
    <mergeCell ref="W41:AB41"/>
    <mergeCell ref="A42:C42"/>
    <mergeCell ref="F42:G42"/>
    <mergeCell ref="J42:K42"/>
    <mergeCell ref="M42:N42"/>
    <mergeCell ref="P42:R42"/>
    <mergeCell ref="S42:U42"/>
    <mergeCell ref="A32:D32"/>
    <mergeCell ref="F32:H32"/>
    <mergeCell ref="K32:AC32"/>
    <mergeCell ref="A34:AC34"/>
    <mergeCell ref="A35:AC37"/>
    <mergeCell ref="A40:AC40"/>
    <mergeCell ref="A30:D30"/>
    <mergeCell ref="F30:H30"/>
    <mergeCell ref="K30:AC30"/>
    <mergeCell ref="A31:D31"/>
    <mergeCell ref="F31:H31"/>
    <mergeCell ref="K31:AC31"/>
    <mergeCell ref="O26:Q26"/>
    <mergeCell ref="R26:S26"/>
    <mergeCell ref="U26:W26"/>
    <mergeCell ref="X26:Y26"/>
    <mergeCell ref="A29:D29"/>
    <mergeCell ref="F29:H29"/>
    <mergeCell ref="K29:AC29"/>
    <mergeCell ref="A25:D26"/>
    <mergeCell ref="E25:I25"/>
    <mergeCell ref="J25:K25"/>
    <mergeCell ref="E26:H26"/>
    <mergeCell ref="I26:K26"/>
    <mergeCell ref="L26:M26"/>
    <mergeCell ref="A20:AC21"/>
    <mergeCell ref="A22:D22"/>
    <mergeCell ref="E22:F22"/>
    <mergeCell ref="A23:D24"/>
    <mergeCell ref="E23:F23"/>
    <mergeCell ref="H23:J23"/>
    <mergeCell ref="K23:L23"/>
    <mergeCell ref="N23:Q23"/>
    <mergeCell ref="E24:F24"/>
    <mergeCell ref="G24:AB24"/>
    <mergeCell ref="A15:D17"/>
    <mergeCell ref="E15:H15"/>
    <mergeCell ref="E16:H16"/>
    <mergeCell ref="E17:H17"/>
    <mergeCell ref="M17:N17"/>
    <mergeCell ref="R17:T17"/>
    <mergeCell ref="A12:B14"/>
    <mergeCell ref="C12:D12"/>
    <mergeCell ref="E12:K12"/>
    <mergeCell ref="C13:D13"/>
    <mergeCell ref="E13:K13"/>
    <mergeCell ref="C14:D14"/>
    <mergeCell ref="E14:K14"/>
    <mergeCell ref="A10:D10"/>
    <mergeCell ref="F10:H10"/>
    <mergeCell ref="J10:L10"/>
    <mergeCell ref="N10:O10"/>
    <mergeCell ref="A11:D11"/>
    <mergeCell ref="F11:H11"/>
    <mergeCell ref="J11:L11"/>
    <mergeCell ref="N11:O11"/>
    <mergeCell ref="A7:D7"/>
    <mergeCell ref="E7:AC7"/>
    <mergeCell ref="A8:D8"/>
    <mergeCell ref="E8:AC8"/>
    <mergeCell ref="A9:D9"/>
    <mergeCell ref="H9:I9"/>
    <mergeCell ref="M9:N9"/>
    <mergeCell ref="A1:AC1"/>
    <mergeCell ref="J2:M2"/>
    <mergeCell ref="Q2:R2"/>
    <mergeCell ref="T4:W4"/>
    <mergeCell ref="A5:AC5"/>
    <mergeCell ref="A6:D6"/>
    <mergeCell ref="E6:AC6"/>
  </mergeCells>
  <phoneticPr fontId="1"/>
  <conditionalFormatting sqref="D45:G75 I45:J75">
    <cfRule type="expression" dxfId="307" priority="63">
      <formula>D45=""</formula>
    </cfRule>
  </conditionalFormatting>
  <conditionalFormatting sqref="D84:G114 I84:J114">
    <cfRule type="expression" dxfId="306" priority="53">
      <formula>D84=""</formula>
    </cfRule>
  </conditionalFormatting>
  <conditionalFormatting sqref="D123:G153 I123:J153">
    <cfRule type="expression" dxfId="305" priority="43">
      <formula>D123=""</formula>
    </cfRule>
  </conditionalFormatting>
  <conditionalFormatting sqref="D162:G192 I162:J192">
    <cfRule type="expression" dxfId="304" priority="33">
      <formula>D162=""</formula>
    </cfRule>
  </conditionalFormatting>
  <conditionalFormatting sqref="D201:G231 I201:J231">
    <cfRule type="expression" dxfId="303" priority="23">
      <formula>D201=""</formula>
    </cfRule>
  </conditionalFormatting>
  <conditionalFormatting sqref="D240:G270 I240:J270">
    <cfRule type="expression" dxfId="302" priority="13">
      <formula>D240=""</formula>
    </cfRule>
  </conditionalFormatting>
  <conditionalFormatting sqref="E6:E8 E22:E23">
    <cfRule type="expression" dxfId="301" priority="73">
      <formula>E6=""</formula>
    </cfRule>
  </conditionalFormatting>
  <conditionalFormatting sqref="E10:E11">
    <cfRule type="expression" dxfId="300" priority="76">
      <formula>E10=""</formula>
    </cfRule>
  </conditionalFormatting>
  <conditionalFormatting sqref="E43">
    <cfRule type="expression" dxfId="299" priority="59">
      <formula>E43=""</formula>
    </cfRule>
  </conditionalFormatting>
  <conditionalFormatting sqref="E82">
    <cfRule type="expression" dxfId="298" priority="49">
      <formula>E82=""</formula>
    </cfRule>
  </conditionalFormatting>
  <conditionalFormatting sqref="E121">
    <cfRule type="expression" dxfId="297" priority="39">
      <formula>E121=""</formula>
    </cfRule>
  </conditionalFormatting>
  <conditionalFormatting sqref="E160">
    <cfRule type="expression" dxfId="296" priority="29">
      <formula>E160=""</formula>
    </cfRule>
  </conditionalFormatting>
  <conditionalFormatting sqref="E199">
    <cfRule type="expression" dxfId="295" priority="19">
      <formula>E199=""</formula>
    </cfRule>
  </conditionalFormatting>
  <conditionalFormatting sqref="E238">
    <cfRule type="expression" dxfId="294" priority="9">
      <formula>E238=""</formula>
    </cfRule>
  </conditionalFormatting>
  <conditionalFormatting sqref="G24">
    <cfRule type="expression" dxfId="293" priority="65">
      <formula>G24=""</formula>
    </cfRule>
  </conditionalFormatting>
  <conditionalFormatting sqref="I10:I11">
    <cfRule type="expression" dxfId="292" priority="75">
      <formula>I10=""</formula>
    </cfRule>
  </conditionalFormatting>
  <conditionalFormatting sqref="J25">
    <cfRule type="expression" dxfId="291" priority="4">
      <formula>J25=""</formula>
    </cfRule>
  </conditionalFormatting>
  <conditionalFormatting sqref="K23">
    <cfRule type="containsBlanks" dxfId="290" priority="67">
      <formula>LEN(TRIM(K23))=0</formula>
    </cfRule>
  </conditionalFormatting>
  <conditionalFormatting sqref="L26">
    <cfRule type="expression" dxfId="289" priority="3">
      <formula>L26=""</formula>
    </cfRule>
  </conditionalFormatting>
  <conditionalFormatting sqref="M10:M11">
    <cfRule type="expression" dxfId="288" priority="74">
      <formula>M10=""</formula>
    </cfRule>
  </conditionalFormatting>
  <conditionalFormatting sqref="M23">
    <cfRule type="expression" dxfId="287" priority="69">
      <formula>M23=""</formula>
    </cfRule>
  </conditionalFormatting>
  <conditionalFormatting sqref="M41:N41 P41 R41">
    <cfRule type="containsBlanks" dxfId="286" priority="62">
      <formula>LEN(TRIM(M41))=0</formula>
    </cfRule>
  </conditionalFormatting>
  <conditionalFormatting sqref="M80:N80 P80 R80">
    <cfRule type="containsBlanks" dxfId="285" priority="52">
      <formula>LEN(TRIM(M80))=0</formula>
    </cfRule>
  </conditionalFormatting>
  <conditionalFormatting sqref="M119:N119 P119 R119">
    <cfRule type="containsBlanks" dxfId="284" priority="42">
      <formula>LEN(TRIM(M119))=0</formula>
    </cfRule>
  </conditionalFormatting>
  <conditionalFormatting sqref="M158:N158 P158 R158">
    <cfRule type="containsBlanks" dxfId="283" priority="32">
      <formula>LEN(TRIM(M158))=0</formula>
    </cfRule>
  </conditionalFormatting>
  <conditionalFormatting sqref="M197:N197 P197 R197">
    <cfRule type="containsBlanks" dxfId="282" priority="22">
      <formula>LEN(TRIM(M197))=0</formula>
    </cfRule>
  </conditionalFormatting>
  <conditionalFormatting sqref="M236:N236 P236 R236">
    <cfRule type="containsBlanks" dxfId="281" priority="12">
      <formula>LEN(TRIM(M236))=0</formula>
    </cfRule>
  </conditionalFormatting>
  <conditionalFormatting sqref="N2">
    <cfRule type="expression" dxfId="280" priority="72">
      <formula>N2=""</formula>
    </cfRule>
  </conditionalFormatting>
  <conditionalFormatting sqref="N23">
    <cfRule type="containsBlanks" dxfId="279" priority="66">
      <formula>LEN(TRIM(N23))=0</formula>
    </cfRule>
  </conditionalFormatting>
  <conditionalFormatting sqref="O43">
    <cfRule type="expression" dxfId="278" priority="56">
      <formula>O43=""</formula>
    </cfRule>
  </conditionalFormatting>
  <conditionalFormatting sqref="O82">
    <cfRule type="expression" dxfId="277" priority="46">
      <formula>O82=""</formula>
    </cfRule>
  </conditionalFormatting>
  <conditionalFormatting sqref="O121">
    <cfRule type="expression" dxfId="276" priority="36">
      <formula>O121=""</formula>
    </cfRule>
  </conditionalFormatting>
  <conditionalFormatting sqref="O160">
    <cfRule type="expression" dxfId="275" priority="26">
      <formula>O160=""</formula>
    </cfRule>
  </conditionalFormatting>
  <conditionalFormatting sqref="O199">
    <cfRule type="expression" dxfId="274" priority="16">
      <formula>O199=""</formula>
    </cfRule>
  </conditionalFormatting>
  <conditionalFormatting sqref="O238">
    <cfRule type="expression" dxfId="273" priority="6">
      <formula>O238=""</formula>
    </cfRule>
  </conditionalFormatting>
  <conditionalFormatting sqref="O45:Q75 D41 S45:V75">
    <cfRule type="expression" dxfId="272" priority="64">
      <formula>D41=""</formula>
    </cfRule>
  </conditionalFormatting>
  <conditionalFormatting sqref="O84:Q114 D80 S84:V114">
    <cfRule type="expression" dxfId="271" priority="54">
      <formula>D80=""</formula>
    </cfRule>
  </conditionalFormatting>
  <conditionalFormatting sqref="O123:Q153 D119 S123:V153">
    <cfRule type="expression" dxfId="270" priority="44">
      <formula>D119=""</formula>
    </cfRule>
  </conditionalFormatting>
  <conditionalFormatting sqref="O162:Q192 D158 S162:V192">
    <cfRule type="expression" dxfId="269" priority="34">
      <formula>D158=""</formula>
    </cfRule>
  </conditionalFormatting>
  <conditionalFormatting sqref="O201:Q231 D197 S201:V231">
    <cfRule type="expression" dxfId="268" priority="24">
      <formula>D197=""</formula>
    </cfRule>
  </conditionalFormatting>
  <conditionalFormatting sqref="O240:Q270 D236 S240:V270">
    <cfRule type="expression" dxfId="267" priority="14">
      <formula>D236=""</formula>
    </cfRule>
  </conditionalFormatting>
  <conditionalFormatting sqref="P2">
    <cfRule type="expression" dxfId="266" priority="70">
      <formula>P2=""</formula>
    </cfRule>
  </conditionalFormatting>
  <conditionalFormatting sqref="P10:P11">
    <cfRule type="expression" dxfId="265" priority="71">
      <formula>P10=""</formula>
    </cfRule>
  </conditionalFormatting>
  <conditionalFormatting sqref="Q45:Q75">
    <cfRule type="expression" dxfId="264" priority="61">
      <formula>Q45=""</formula>
    </cfRule>
  </conditionalFormatting>
  <conditionalFormatting sqref="Q84:Q114">
    <cfRule type="expression" dxfId="263" priority="51">
      <formula>Q84=""</formula>
    </cfRule>
  </conditionalFormatting>
  <conditionalFormatting sqref="Q123:Q153">
    <cfRule type="expression" dxfId="262" priority="41">
      <formula>Q123=""</formula>
    </cfRule>
  </conditionalFormatting>
  <conditionalFormatting sqref="Q162:Q192">
    <cfRule type="expression" dxfId="261" priority="31">
      <formula>Q162=""</formula>
    </cfRule>
  </conditionalFormatting>
  <conditionalFormatting sqref="Q201:Q231">
    <cfRule type="expression" dxfId="260" priority="21">
      <formula>Q201=""</formula>
    </cfRule>
  </conditionalFormatting>
  <conditionalFormatting sqref="Q240:Q270">
    <cfRule type="expression" dxfId="259" priority="11">
      <formula>Q240=""</formula>
    </cfRule>
  </conditionalFormatting>
  <conditionalFormatting sqref="R23">
    <cfRule type="expression" dxfId="258" priority="68">
      <formula>R23=""</formula>
    </cfRule>
  </conditionalFormatting>
  <conditionalFormatting sqref="R26">
    <cfRule type="expression" dxfId="257" priority="2">
      <formula>R26=""</formula>
    </cfRule>
  </conditionalFormatting>
  <conditionalFormatting sqref="S42">
    <cfRule type="expression" dxfId="256" priority="58">
      <formula>S42=""</formula>
    </cfRule>
  </conditionalFormatting>
  <conditionalFormatting sqref="S81">
    <cfRule type="expression" dxfId="255" priority="48">
      <formula>S81=""</formula>
    </cfRule>
  </conditionalFormatting>
  <conditionalFormatting sqref="S120">
    <cfRule type="expression" dxfId="254" priority="38">
      <formula>S120=""</formula>
    </cfRule>
  </conditionalFormatting>
  <conditionalFormatting sqref="S159">
    <cfRule type="expression" dxfId="253" priority="28">
      <formula>S159=""</formula>
    </cfRule>
  </conditionalFormatting>
  <conditionalFormatting sqref="S198">
    <cfRule type="expression" dxfId="252" priority="18">
      <formula>S198=""</formula>
    </cfRule>
  </conditionalFormatting>
  <conditionalFormatting sqref="S237">
    <cfRule type="expression" dxfId="251" priority="8">
      <formula>S237=""</formula>
    </cfRule>
  </conditionalFormatting>
  <conditionalFormatting sqref="W41">
    <cfRule type="expression" dxfId="250" priority="60">
      <formula>W41=""</formula>
    </cfRule>
  </conditionalFormatting>
  <conditionalFormatting sqref="W43">
    <cfRule type="expression" dxfId="249" priority="55">
      <formula>W43=""</formula>
    </cfRule>
  </conditionalFormatting>
  <conditionalFormatting sqref="W80">
    <cfRule type="expression" dxfId="248" priority="50">
      <formula>W80=""</formula>
    </cfRule>
  </conditionalFormatting>
  <conditionalFormatting sqref="W82">
    <cfRule type="expression" dxfId="247" priority="45">
      <formula>W82=""</formula>
    </cfRule>
  </conditionalFormatting>
  <conditionalFormatting sqref="W119">
    <cfRule type="expression" dxfId="246" priority="40">
      <formula>W119=""</formula>
    </cfRule>
  </conditionalFormatting>
  <conditionalFormatting sqref="W121">
    <cfRule type="expression" dxfId="245" priority="35">
      <formula>W121=""</formula>
    </cfRule>
  </conditionalFormatting>
  <conditionalFormatting sqref="W158">
    <cfRule type="expression" dxfId="244" priority="30">
      <formula>W158=""</formula>
    </cfRule>
  </conditionalFormatting>
  <conditionalFormatting sqref="W160">
    <cfRule type="expression" dxfId="243" priority="25">
      <formula>W160=""</formula>
    </cfRule>
  </conditionalFormatting>
  <conditionalFormatting sqref="W197">
    <cfRule type="expression" dxfId="242" priority="20">
      <formula>W197=""</formula>
    </cfRule>
  </conditionalFormatting>
  <conditionalFormatting sqref="W199">
    <cfRule type="expression" dxfId="241" priority="15">
      <formula>W199=""</formula>
    </cfRule>
  </conditionalFormatting>
  <conditionalFormatting sqref="W236">
    <cfRule type="expression" dxfId="240" priority="10">
      <formula>W236=""</formula>
    </cfRule>
  </conditionalFormatting>
  <conditionalFormatting sqref="W238">
    <cfRule type="expression" dxfId="239" priority="5">
      <formula>W238=""</formula>
    </cfRule>
  </conditionalFormatting>
  <conditionalFormatting sqref="X4 Z4 AB4 G9 L9 L12:L14">
    <cfRule type="expression" dxfId="238" priority="77">
      <formula>G4=""</formula>
    </cfRule>
  </conditionalFormatting>
  <conditionalFormatting sqref="X26">
    <cfRule type="expression" dxfId="237" priority="1">
      <formula>X26=""</formula>
    </cfRule>
  </conditionalFormatting>
  <conditionalFormatting sqref="X42">
    <cfRule type="containsBlanks" dxfId="236" priority="57">
      <formula>LEN(TRIM(X42))=0</formula>
    </cfRule>
  </conditionalFormatting>
  <conditionalFormatting sqref="X81">
    <cfRule type="containsBlanks" dxfId="235" priority="47">
      <formula>LEN(TRIM(X81))=0</formula>
    </cfRule>
  </conditionalFormatting>
  <conditionalFormatting sqref="X120">
    <cfRule type="containsBlanks" dxfId="234" priority="37">
      <formula>LEN(TRIM(X120))=0</formula>
    </cfRule>
  </conditionalFormatting>
  <conditionalFormatting sqref="X159">
    <cfRule type="containsBlanks" dxfId="233" priority="27">
      <formula>LEN(TRIM(X159))=0</formula>
    </cfRule>
  </conditionalFormatting>
  <conditionalFormatting sqref="X198">
    <cfRule type="containsBlanks" dxfId="232" priority="17">
      <formula>LEN(TRIM(X198))=0</formula>
    </cfRule>
  </conditionalFormatting>
  <conditionalFormatting sqref="X237">
    <cfRule type="containsBlanks" dxfId="231" priority="7">
      <formula>LEN(TRIM(X237))=0</formula>
    </cfRule>
  </conditionalFormatting>
  <dataValidations count="14">
    <dataValidation type="whole" operator="lessThanOrEqual" allowBlank="1" showInputMessage="1" showErrorMessage="1" sqref="L12:L14" xr:uid="{3AB12D41-910F-407F-8DD9-A79114F988F1}">
      <formula1>10</formula1>
    </dataValidation>
    <dataValidation type="list" allowBlank="1" showInputMessage="1" showErrorMessage="1" sqref="W41:AB41 W80:AB80 W119:AB119 W158:AB158 W197:AB197 W236:AB236" xr:uid="{6C557113-7ED1-4310-A0BF-7D67B74CA0DF}">
      <formula1>"０歳児クラス相当,１歳児クラス相当,２歳児クラス相当（３歳未満）,２歳児クラス相当（３歳誕生月）"</formula1>
    </dataValidation>
    <dataValidation type="list" allowBlank="1" showInputMessage="1" showErrorMessage="1" sqref="E22:F23" xr:uid="{FAAE5AD6-E3FD-4104-BB2F-FB0C800759C2}">
      <formula1>"有り,無し"</formula1>
    </dataValidation>
    <dataValidation type="list" allowBlank="1" showInputMessage="1" showErrorMessage="1" sqref="S42:U42 S81:U81 S120:U120 S159:U159 S198:U198 S237:U237" xr:uid="{449A5DC8-31D1-48EC-A565-9CC5992A8DFA}">
      <formula1>"有り（中野区内）,有り（中野区外）,無し"</formula1>
    </dataValidation>
    <dataValidation type="list" allowBlank="1" showInputMessage="1" showErrorMessage="1" sqref="R23" xr:uid="{7AFDD62B-E65C-47AB-A24C-29DC129F2DF6}">
      <formula1>"区,市,町,村"</formula1>
    </dataValidation>
    <dataValidation type="list" allowBlank="1" showInputMessage="1" showErrorMessage="1" sqref="M23" xr:uid="{AC376743-9EC2-424C-BC77-2DD5C722B31F}">
      <formula1>"都,道,府,県"</formula1>
    </dataValidation>
    <dataValidation type="list" allowBlank="1" showInputMessage="1" showErrorMessage="1" sqref="O43:S43 AC43 O82:S82 AC82 O121:S121 AC121 O160:S160 AC160 O199:S199 AC199 O238:S238 AC238" xr:uid="{05B1FBD0-8B9A-42AF-91E1-1E2E328E67E2}">
      <formula1>"０．該当なし,１．生活保護世帯,２．非課税世帯,３．低所得世帯,４．要支援家庭"</formula1>
    </dataValidation>
    <dataValidation type="list" allowBlank="1" showInputMessage="1" showErrorMessage="1" sqref="M41 M80 M119 M158 M197 M236" xr:uid="{D211F44D-8589-4DAE-9109-F748E0B19D06}">
      <formula1>"西暦,令和"</formula1>
    </dataValidation>
    <dataValidation type="list" allowBlank="1" showInputMessage="1" showErrorMessage="1" sqref="W43 W82 W121 W160 W199 W238" xr:uid="{4D535CDF-FADB-475D-B759-0E995BBB5DD4}">
      <formula1>"０．該当なし,１．障害児加算,２．医療的ケア児加算,３．要支援家庭のこども加算"</formula1>
    </dataValidation>
    <dataValidation type="list" allowBlank="1" showInputMessage="1" showErrorMessage="1" sqref="E7:AC7" xr:uid="{3F36A9C7-8129-412A-AA6D-ECD425CC0C2C}">
      <formula1>"自己所有,借用"</formula1>
    </dataValidation>
    <dataValidation type="list" allowBlank="1" showInputMessage="1" showErrorMessage="1" sqref="O45:Q75 S45:V75 D45:E75 O84:Q114 S84:V114 D84:E114 O123:Q153 S123:V153 D123:E153 O162:Q192 S162:V192 D162:E192 O201:Q231 S201:V231 D201:E231 O240:Q270 S240:V270 D240:E270" xr:uid="{8F45DFAE-63AC-4F76-B621-B0FF1D115AC9}">
      <formula1>"○"</formula1>
    </dataValidation>
    <dataValidation type="custom" operator="lessThanOrEqual" allowBlank="1" showInputMessage="1" showErrorMessage="1" sqref="L26:M26" xr:uid="{F52AD1B6-0381-48AD-83F3-2302BE4371C3}">
      <formula1>AND(ISNUMBER(VALUE(L26)),VALUE(L26)&lt;=IF($J$25="",0,MIN($J$25,300)),VALUE(L26)&gt;=0)</formula1>
    </dataValidation>
    <dataValidation type="custom" operator="lessThanOrEqual" allowBlank="1" showInputMessage="1" showErrorMessage="1" sqref="X26:Y26" xr:uid="{E566C1BB-3374-4B6B-87FE-63BB3AB577C7}">
      <formula1>AND(ISNUMBER(VALUE(W26)),VALUE(W26)&lt;=IF($J$25="",0,MIN($J$25,200)),VALUE(W26)&gt;=0)</formula1>
    </dataValidation>
    <dataValidation type="custom" operator="lessThanOrEqual" allowBlank="1" showInputMessage="1" showErrorMessage="1" sqref="R26:S26" xr:uid="{2BC89183-C4D0-441C-B49D-83DD80BE049D}">
      <formula1>AND(ISNUMBER(VALUE(R26)),VALUE(R26)&lt;=IF($J$25="",0,MIN($J$25,200)),VALUE(R26)&gt;=0)</formula1>
    </dataValidation>
  </dataValidations>
  <printOptions horizontalCentered="1" verticalCentered="1"/>
  <pageMargins left="0.19685039370078741" right="0.19685039370078741" top="0.19685039370078741" bottom="0.19685039370078741" header="0" footer="0"/>
  <pageSetup paperSize="9" scale="58" orientation="portrait" r:id="rId1"/>
  <rowBreaks count="6" manualBreakCount="6">
    <brk id="39" max="28" man="1"/>
    <brk id="78" max="28" man="1"/>
    <brk id="117" max="28" man="1"/>
    <brk id="156" max="28" man="1"/>
    <brk id="195" max="28" man="1"/>
    <brk id="234" max="28"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730EB803-4DFE-45C4-97CA-EFADC685300D}">
          <x14:formula1>
            <xm:f>データ入力!$B$2:$B$12</xm:f>
          </x14:formula1>
          <xm:sqref>G24:AB24</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2761FF-A00C-402F-804D-626BBE546035}">
  <sheetPr codeName="Sheet12"/>
  <dimension ref="A1:AT273"/>
  <sheetViews>
    <sheetView showGridLines="0" view="pageBreakPreview" zoomScale="85" zoomScaleNormal="100" zoomScaleSheetLayoutView="85" workbookViewId="0">
      <selection activeCell="BF5" sqref="BF5"/>
    </sheetView>
  </sheetViews>
  <sheetFormatPr defaultColWidth="4.33203125" defaultRowHeight="26.25" customHeight="1" x14ac:dyDescent="0.55000000000000004"/>
  <cols>
    <col min="1" max="2" width="4.33203125" style="12"/>
    <col min="3" max="3" width="5.83203125" style="12" bestFit="1" customWidth="1"/>
    <col min="4" max="4" width="4.33203125" style="12"/>
    <col min="5" max="5" width="5" style="12" bestFit="1" customWidth="1"/>
    <col min="6" max="8" width="4.33203125" style="12"/>
    <col min="9" max="9" width="4.33203125" style="12" customWidth="1"/>
    <col min="10" max="11" width="4.33203125" style="12"/>
    <col min="12" max="12" width="5" style="12" bestFit="1" customWidth="1"/>
    <col min="13" max="13" width="4.33203125" style="12"/>
    <col min="14" max="14" width="8.08203125" style="12" bestFit="1" customWidth="1"/>
    <col min="15" max="17" width="4.33203125" style="12"/>
    <col min="18" max="18" width="4.33203125" style="12" customWidth="1"/>
    <col min="19" max="29" width="4.33203125" style="12"/>
    <col min="30" max="30" width="6.5" style="32" bestFit="1" customWidth="1"/>
    <col min="31" max="34" width="4.33203125" style="32"/>
    <col min="35" max="45" width="4.33203125" style="12"/>
    <col min="46" max="46" width="5" style="12" bestFit="1" customWidth="1"/>
    <col min="47" max="16384" width="4.33203125" style="12"/>
  </cols>
  <sheetData>
    <row r="1" spans="1:34" s="8" customFormat="1" ht="26.25" customHeight="1" x14ac:dyDescent="0.55000000000000004">
      <c r="A1" s="179" t="s">
        <v>41</v>
      </c>
      <c r="B1" s="179"/>
      <c r="C1" s="179"/>
      <c r="D1" s="179"/>
      <c r="E1" s="179"/>
      <c r="F1" s="179"/>
      <c r="G1" s="179"/>
      <c r="H1" s="179"/>
      <c r="I1" s="179"/>
      <c r="J1" s="179"/>
      <c r="K1" s="179"/>
      <c r="L1" s="179"/>
      <c r="M1" s="179"/>
      <c r="N1" s="179"/>
      <c r="O1" s="179"/>
      <c r="P1" s="179"/>
      <c r="Q1" s="179"/>
      <c r="R1" s="179"/>
      <c r="S1" s="179"/>
      <c r="T1" s="179"/>
      <c r="U1" s="179"/>
      <c r="V1" s="179"/>
      <c r="W1" s="179"/>
      <c r="X1" s="179"/>
      <c r="Y1" s="179"/>
      <c r="Z1" s="179"/>
      <c r="AA1" s="179"/>
      <c r="AB1" s="179"/>
      <c r="AC1" s="179"/>
      <c r="AD1" s="1"/>
      <c r="AE1" s="1"/>
      <c r="AF1" s="1"/>
      <c r="AG1" s="1"/>
      <c r="AH1" s="1"/>
    </row>
    <row r="2" spans="1:34" s="8" customFormat="1" ht="26.25" customHeight="1" x14ac:dyDescent="0.55000000000000004">
      <c r="A2" s="1"/>
      <c r="B2" s="1"/>
      <c r="C2" s="1"/>
      <c r="D2" s="1"/>
      <c r="E2" s="1"/>
      <c r="F2" s="1"/>
      <c r="G2" s="1"/>
      <c r="H2" s="48"/>
      <c r="I2" s="48"/>
      <c r="J2" s="179" t="s">
        <v>39</v>
      </c>
      <c r="K2" s="179"/>
      <c r="L2" s="179"/>
      <c r="M2" s="179"/>
      <c r="N2" s="54">
        <v>2027</v>
      </c>
      <c r="O2" s="62" t="s">
        <v>0</v>
      </c>
      <c r="P2" s="55">
        <v>1</v>
      </c>
      <c r="Q2" s="179" t="s">
        <v>1</v>
      </c>
      <c r="R2" s="179"/>
      <c r="V2" s="1"/>
      <c r="W2" s="1"/>
      <c r="X2" s="1"/>
      <c r="Y2" s="1"/>
      <c r="Z2" s="1"/>
      <c r="AA2" s="1"/>
      <c r="AB2" s="1"/>
      <c r="AC2" s="1"/>
      <c r="AD2" s="1"/>
      <c r="AE2" s="1"/>
      <c r="AF2" s="1"/>
      <c r="AG2" s="1"/>
      <c r="AH2" s="1"/>
    </row>
    <row r="3" spans="1:34" s="11" customFormat="1" ht="26.25" customHeight="1" x14ac:dyDescent="0.55000000000000004">
      <c r="A3" s="2"/>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row>
    <row r="4" spans="1:34" s="11" customFormat="1" ht="26.25" customHeight="1" x14ac:dyDescent="0.55000000000000004">
      <c r="A4" s="2"/>
      <c r="B4" s="2"/>
      <c r="C4" s="2"/>
      <c r="D4" s="2"/>
      <c r="E4" s="2"/>
      <c r="F4" s="2"/>
      <c r="G4" s="2"/>
      <c r="H4" s="2"/>
      <c r="I4" s="2"/>
      <c r="J4" s="2"/>
      <c r="K4" s="2"/>
      <c r="L4" s="2"/>
      <c r="M4" s="2"/>
      <c r="N4" s="2"/>
      <c r="O4" s="2"/>
      <c r="P4" s="2"/>
      <c r="Q4" s="2"/>
      <c r="T4" s="220" t="s">
        <v>2</v>
      </c>
      <c r="U4" s="220"/>
      <c r="V4" s="220"/>
      <c r="W4" s="220"/>
      <c r="X4" s="9">
        <v>9</v>
      </c>
      <c r="Y4" s="3" t="s">
        <v>0</v>
      </c>
      <c r="Z4" s="9"/>
      <c r="AA4" s="3" t="s">
        <v>3</v>
      </c>
      <c r="AB4" s="9"/>
      <c r="AC4" s="3" t="s">
        <v>4</v>
      </c>
      <c r="AD4" s="2"/>
      <c r="AE4" s="2"/>
      <c r="AF4" s="2"/>
      <c r="AG4" s="2"/>
      <c r="AH4" s="2"/>
    </row>
    <row r="5" spans="1:34" s="11" customFormat="1" ht="26.25" customHeight="1" x14ac:dyDescent="0.55000000000000004">
      <c r="A5" s="180" t="s">
        <v>5</v>
      </c>
      <c r="B5" s="180"/>
      <c r="C5" s="180"/>
      <c r="D5" s="180"/>
      <c r="E5" s="180"/>
      <c r="F5" s="180"/>
      <c r="G5" s="180"/>
      <c r="H5" s="180"/>
      <c r="I5" s="180"/>
      <c r="J5" s="180"/>
      <c r="K5" s="180"/>
      <c r="L5" s="180"/>
      <c r="M5" s="180"/>
      <c r="N5" s="180"/>
      <c r="O5" s="180"/>
      <c r="P5" s="180"/>
      <c r="Q5" s="180"/>
      <c r="R5" s="180"/>
      <c r="S5" s="180"/>
      <c r="T5" s="180"/>
      <c r="U5" s="180"/>
      <c r="V5" s="180"/>
      <c r="W5" s="180"/>
      <c r="X5" s="180"/>
      <c r="Y5" s="180"/>
      <c r="Z5" s="180"/>
      <c r="AA5" s="180"/>
      <c r="AB5" s="180"/>
      <c r="AC5" s="180"/>
      <c r="AD5" s="2"/>
      <c r="AE5" s="2"/>
      <c r="AF5" s="2"/>
      <c r="AG5" s="2"/>
      <c r="AH5" s="2"/>
    </row>
    <row r="6" spans="1:34" s="11" customFormat="1" ht="26.25" customHeight="1" x14ac:dyDescent="0.55000000000000004">
      <c r="A6" s="136" t="s">
        <v>6</v>
      </c>
      <c r="B6" s="136"/>
      <c r="C6" s="136"/>
      <c r="D6" s="136"/>
      <c r="E6" s="135"/>
      <c r="F6" s="135"/>
      <c r="G6" s="135"/>
      <c r="H6" s="135"/>
      <c r="I6" s="135"/>
      <c r="J6" s="135"/>
      <c r="K6" s="135"/>
      <c r="L6" s="135"/>
      <c r="M6" s="135"/>
      <c r="N6" s="135"/>
      <c r="O6" s="135"/>
      <c r="P6" s="135"/>
      <c r="Q6" s="135"/>
      <c r="R6" s="135"/>
      <c r="S6" s="135"/>
      <c r="T6" s="135"/>
      <c r="U6" s="135"/>
      <c r="V6" s="135"/>
      <c r="W6" s="135"/>
      <c r="X6" s="135"/>
      <c r="Y6" s="135"/>
      <c r="Z6" s="135"/>
      <c r="AA6" s="135"/>
      <c r="AB6" s="135"/>
      <c r="AC6" s="135"/>
      <c r="AD6" s="2"/>
      <c r="AE6" s="2"/>
      <c r="AF6" s="2"/>
      <c r="AG6" s="2"/>
      <c r="AH6" s="2"/>
    </row>
    <row r="7" spans="1:34" s="11" customFormat="1" ht="26.25" customHeight="1" x14ac:dyDescent="0.55000000000000004">
      <c r="A7" s="145" t="s">
        <v>56</v>
      </c>
      <c r="B7" s="146"/>
      <c r="C7" s="146"/>
      <c r="D7" s="147"/>
      <c r="E7" s="148"/>
      <c r="F7" s="149"/>
      <c r="G7" s="149"/>
      <c r="H7" s="149"/>
      <c r="I7" s="149"/>
      <c r="J7" s="149"/>
      <c r="K7" s="149"/>
      <c r="L7" s="149"/>
      <c r="M7" s="149"/>
      <c r="N7" s="149"/>
      <c r="O7" s="149"/>
      <c r="P7" s="149"/>
      <c r="Q7" s="149"/>
      <c r="R7" s="149"/>
      <c r="S7" s="149"/>
      <c r="T7" s="149"/>
      <c r="U7" s="149"/>
      <c r="V7" s="149"/>
      <c r="W7" s="149"/>
      <c r="X7" s="149"/>
      <c r="Y7" s="149"/>
      <c r="Z7" s="149"/>
      <c r="AA7" s="149"/>
      <c r="AB7" s="149"/>
      <c r="AC7" s="150"/>
      <c r="AD7" s="2"/>
      <c r="AE7" s="2"/>
      <c r="AF7" s="2"/>
      <c r="AG7" s="2"/>
      <c r="AH7" s="2"/>
    </row>
    <row r="8" spans="1:34" s="11" customFormat="1" ht="26.25" customHeight="1" x14ac:dyDescent="0.55000000000000004">
      <c r="A8" s="124" t="s">
        <v>57</v>
      </c>
      <c r="B8" s="127"/>
      <c r="C8" s="127"/>
      <c r="D8" s="128"/>
      <c r="E8" s="202"/>
      <c r="F8" s="203"/>
      <c r="G8" s="203"/>
      <c r="H8" s="203"/>
      <c r="I8" s="203"/>
      <c r="J8" s="203"/>
      <c r="K8" s="203"/>
      <c r="L8" s="203"/>
      <c r="M8" s="203"/>
      <c r="N8" s="203"/>
      <c r="O8" s="203"/>
      <c r="P8" s="203"/>
      <c r="Q8" s="203"/>
      <c r="R8" s="203"/>
      <c r="S8" s="203"/>
      <c r="T8" s="203"/>
      <c r="U8" s="203"/>
      <c r="V8" s="203"/>
      <c r="W8" s="203"/>
      <c r="X8" s="203"/>
      <c r="Y8" s="203"/>
      <c r="Z8" s="203"/>
      <c r="AA8" s="203"/>
      <c r="AB8" s="203"/>
      <c r="AC8" s="204"/>
      <c r="AD8" s="2"/>
      <c r="AE8" s="2"/>
      <c r="AF8" s="2"/>
      <c r="AG8" s="2"/>
      <c r="AH8" s="2"/>
    </row>
    <row r="9" spans="1:34" s="11" customFormat="1" ht="26.25" customHeight="1" x14ac:dyDescent="0.55000000000000004">
      <c r="A9" s="136" t="s">
        <v>7</v>
      </c>
      <c r="B9" s="136"/>
      <c r="C9" s="136"/>
      <c r="D9" s="136"/>
      <c r="E9" s="6">
        <f>$P$2</f>
        <v>1</v>
      </c>
      <c r="F9" s="4" t="s">
        <v>3</v>
      </c>
      <c r="G9" s="10"/>
      <c r="H9" s="137" t="s">
        <v>8</v>
      </c>
      <c r="I9" s="137"/>
      <c r="J9" s="4">
        <f>$P$2</f>
        <v>1</v>
      </c>
      <c r="K9" s="4" t="s">
        <v>3</v>
      </c>
      <c r="L9" s="10"/>
      <c r="M9" s="137" t="s">
        <v>9</v>
      </c>
      <c r="N9" s="137"/>
      <c r="O9" s="4"/>
      <c r="P9" s="4"/>
      <c r="Q9" s="4"/>
      <c r="R9" s="4"/>
      <c r="S9" s="4"/>
      <c r="T9" s="4"/>
      <c r="U9" s="4"/>
      <c r="V9" s="4"/>
      <c r="W9" s="4"/>
      <c r="X9" s="4"/>
      <c r="Y9" s="4"/>
      <c r="Z9" s="4"/>
      <c r="AA9" s="4"/>
      <c r="AB9" s="4"/>
      <c r="AC9" s="5"/>
      <c r="AD9" s="2"/>
      <c r="AE9" s="2"/>
      <c r="AF9" s="2"/>
      <c r="AG9" s="2"/>
      <c r="AH9" s="2"/>
    </row>
    <row r="10" spans="1:34" s="11" customFormat="1" ht="26.25" customHeight="1" x14ac:dyDescent="0.55000000000000004">
      <c r="A10" s="138" t="s">
        <v>46</v>
      </c>
      <c r="B10" s="138"/>
      <c r="C10" s="138"/>
      <c r="D10" s="138"/>
      <c r="E10" s="4">
        <f>SUM(I10,M10,S10)</f>
        <v>0</v>
      </c>
      <c r="F10" s="137" t="s">
        <v>48</v>
      </c>
      <c r="G10" s="137"/>
      <c r="H10" s="137"/>
      <c r="I10" s="10"/>
      <c r="J10" s="137" t="s">
        <v>49</v>
      </c>
      <c r="K10" s="137"/>
      <c r="L10" s="137"/>
      <c r="M10" s="10"/>
      <c r="N10" s="156" t="s">
        <v>50</v>
      </c>
      <c r="O10" s="156"/>
      <c r="P10" s="10"/>
      <c r="Q10" s="4" t="s">
        <v>51</v>
      </c>
      <c r="R10" s="4"/>
      <c r="S10" s="4"/>
      <c r="T10" s="4"/>
      <c r="U10" s="4"/>
      <c r="V10" s="4"/>
      <c r="W10" s="4"/>
      <c r="X10" s="4"/>
      <c r="Y10" s="4"/>
      <c r="Z10" s="4"/>
      <c r="AA10" s="4"/>
      <c r="AB10" s="4"/>
      <c r="AC10" s="5"/>
      <c r="AD10" s="2"/>
      <c r="AE10" s="2"/>
      <c r="AF10" s="2"/>
      <c r="AG10" s="2"/>
      <c r="AH10" s="2"/>
    </row>
    <row r="11" spans="1:34" s="11" customFormat="1" ht="26.25" customHeight="1" x14ac:dyDescent="0.55000000000000004">
      <c r="A11" s="138" t="s">
        <v>47</v>
      </c>
      <c r="B11" s="138"/>
      <c r="C11" s="138"/>
      <c r="D11" s="138"/>
      <c r="E11" s="4">
        <f>SUM(I11,M11,P11)</f>
        <v>0</v>
      </c>
      <c r="F11" s="137" t="s">
        <v>48</v>
      </c>
      <c r="G11" s="137"/>
      <c r="H11" s="137"/>
      <c r="I11" s="10"/>
      <c r="J11" s="156" t="s">
        <v>49</v>
      </c>
      <c r="K11" s="156"/>
      <c r="L11" s="156"/>
      <c r="M11" s="10"/>
      <c r="N11" s="156" t="s">
        <v>50</v>
      </c>
      <c r="O11" s="156"/>
      <c r="P11" s="10"/>
      <c r="Q11" s="4" t="s">
        <v>51</v>
      </c>
      <c r="R11" s="4"/>
      <c r="U11" s="4"/>
      <c r="V11" s="4"/>
      <c r="W11" s="4"/>
      <c r="X11" s="4"/>
      <c r="Y11" s="4"/>
      <c r="Z11" s="4"/>
      <c r="AA11" s="4"/>
      <c r="AB11" s="4"/>
      <c r="AC11" s="5"/>
      <c r="AD11" s="2"/>
      <c r="AE11" s="2"/>
      <c r="AF11" s="2"/>
      <c r="AG11" s="2"/>
      <c r="AH11" s="2"/>
    </row>
    <row r="12" spans="1:34" s="11" customFormat="1" ht="26.25" customHeight="1" x14ac:dyDescent="0.55000000000000004">
      <c r="A12" s="181" t="s">
        <v>10</v>
      </c>
      <c r="B12" s="182"/>
      <c r="C12" s="187" t="s">
        <v>52</v>
      </c>
      <c r="D12" s="188"/>
      <c r="E12" s="151" t="s">
        <v>95</v>
      </c>
      <c r="F12" s="152"/>
      <c r="G12" s="152"/>
      <c r="H12" s="152"/>
      <c r="I12" s="152"/>
      <c r="J12" s="152"/>
      <c r="K12" s="152"/>
      <c r="L12" s="35"/>
      <c r="M12" s="34" t="s">
        <v>11</v>
      </c>
      <c r="N12" s="34"/>
      <c r="O12" s="34"/>
      <c r="P12" s="34"/>
      <c r="Q12" s="34"/>
      <c r="R12" s="34"/>
      <c r="S12" s="34"/>
      <c r="T12" s="34"/>
      <c r="U12" s="34"/>
      <c r="V12" s="34"/>
      <c r="W12" s="34"/>
      <c r="X12" s="34"/>
      <c r="Y12" s="34"/>
      <c r="Z12" s="34"/>
      <c r="AA12" s="34"/>
      <c r="AB12" s="34"/>
      <c r="AC12" s="39"/>
      <c r="AD12" s="31" t="str">
        <f>IF(OR(ISBLANK($L$12),), "←利用児童１人あたりの利用上限時間が入力されていません。", "")</f>
        <v>←利用児童１人あたりの利用上限時間が入力されていません。</v>
      </c>
      <c r="AE12" s="2"/>
      <c r="AF12" s="2"/>
      <c r="AG12" s="2"/>
      <c r="AH12" s="2"/>
    </row>
    <row r="13" spans="1:34" s="11" customFormat="1" ht="26.25" customHeight="1" x14ac:dyDescent="0.55000000000000004">
      <c r="A13" s="183"/>
      <c r="B13" s="184"/>
      <c r="C13" s="189" t="s">
        <v>53</v>
      </c>
      <c r="D13" s="190"/>
      <c r="E13" s="153" t="s">
        <v>97</v>
      </c>
      <c r="F13" s="154"/>
      <c r="G13" s="154"/>
      <c r="H13" s="154"/>
      <c r="I13" s="154"/>
      <c r="J13" s="154"/>
      <c r="K13" s="154"/>
      <c r="L13" s="37"/>
      <c r="M13" s="36" t="s">
        <v>11</v>
      </c>
      <c r="N13" s="36"/>
      <c r="O13" s="36"/>
      <c r="P13" s="36"/>
      <c r="Q13" s="36"/>
      <c r="R13" s="36"/>
      <c r="S13" s="36"/>
      <c r="T13" s="36"/>
      <c r="U13" s="36"/>
      <c r="V13" s="36"/>
      <c r="W13" s="36"/>
      <c r="X13" s="36"/>
      <c r="Y13" s="36"/>
      <c r="Z13" s="36"/>
      <c r="AA13" s="36"/>
      <c r="AB13" s="36"/>
      <c r="AC13" s="40"/>
      <c r="AD13" s="31" t="str">
        <f>IF(OR(ISBLANK($L$13),), "←利用児童１人あたりの利用上限時間が入力されていません。", "")</f>
        <v>←利用児童１人あたりの利用上限時間が入力されていません。</v>
      </c>
      <c r="AE13" s="2"/>
      <c r="AF13" s="2"/>
      <c r="AG13" s="2"/>
      <c r="AH13" s="2"/>
    </row>
    <row r="14" spans="1:34" s="11" customFormat="1" ht="26.25" customHeight="1" x14ac:dyDescent="0.55000000000000004">
      <c r="A14" s="185"/>
      <c r="B14" s="186"/>
      <c r="C14" s="191" t="s">
        <v>54</v>
      </c>
      <c r="D14" s="192"/>
      <c r="E14" s="155" t="s">
        <v>97</v>
      </c>
      <c r="F14" s="129"/>
      <c r="G14" s="129"/>
      <c r="H14" s="129"/>
      <c r="I14" s="129"/>
      <c r="J14" s="129"/>
      <c r="K14" s="129"/>
      <c r="L14" s="47"/>
      <c r="M14" s="56" t="s">
        <v>11</v>
      </c>
      <c r="N14" s="56"/>
      <c r="O14" s="56"/>
      <c r="P14" s="56"/>
      <c r="Q14" s="56"/>
      <c r="R14" s="56"/>
      <c r="S14" s="56"/>
      <c r="T14" s="56"/>
      <c r="U14" s="56"/>
      <c r="V14" s="56"/>
      <c r="W14" s="56"/>
      <c r="X14" s="56"/>
      <c r="Y14" s="56"/>
      <c r="Z14" s="56"/>
      <c r="AA14" s="56"/>
      <c r="AB14" s="56"/>
      <c r="AC14" s="57"/>
      <c r="AD14" s="31" t="str">
        <f>IF(OR(ISBLANK($L$14),), "←利用児童１人あたりの利用上限時間が入力されていません。", "")</f>
        <v>←利用児童１人あたりの利用上限時間が入力されていません。</v>
      </c>
      <c r="AE14" s="2"/>
      <c r="AF14" s="2"/>
      <c r="AG14" s="2"/>
      <c r="AH14" s="2"/>
    </row>
    <row r="15" spans="1:34" s="11" customFormat="1" ht="26.25" customHeight="1" x14ac:dyDescent="0.55000000000000004">
      <c r="A15" s="136" t="s">
        <v>12</v>
      </c>
      <c r="B15" s="136"/>
      <c r="C15" s="136"/>
      <c r="D15" s="136"/>
      <c r="E15" s="199" t="s">
        <v>13</v>
      </c>
      <c r="F15" s="200"/>
      <c r="G15" s="200"/>
      <c r="H15" s="201"/>
      <c r="I15" s="65">
        <f>COUNTIFS(A:A,"児童氏名：",D:D,"&lt;&gt;")</f>
        <v>0</v>
      </c>
      <c r="J15" s="34" t="s">
        <v>18</v>
      </c>
      <c r="K15" s="34"/>
      <c r="L15" s="34"/>
      <c r="M15" s="34"/>
      <c r="N15" s="34"/>
      <c r="O15" s="34"/>
      <c r="P15" s="34"/>
      <c r="Q15" s="34"/>
      <c r="R15" s="34"/>
      <c r="S15" s="34"/>
      <c r="T15" s="34"/>
      <c r="U15" s="34"/>
      <c r="V15" s="34"/>
      <c r="W15" s="34"/>
      <c r="X15" s="34"/>
      <c r="Y15" s="34"/>
      <c r="Z15" s="34"/>
      <c r="AA15" s="34"/>
      <c r="AB15" s="34"/>
      <c r="AC15" s="39"/>
      <c r="AD15" s="31"/>
      <c r="AE15" s="2"/>
      <c r="AF15" s="2"/>
      <c r="AG15" s="2"/>
      <c r="AH15" s="2"/>
    </row>
    <row r="16" spans="1:34" s="11" customFormat="1" ht="26.25" customHeight="1" x14ac:dyDescent="0.55000000000000004">
      <c r="A16" s="136"/>
      <c r="B16" s="136"/>
      <c r="C16" s="136"/>
      <c r="D16" s="136"/>
      <c r="E16" s="139" t="s">
        <v>15</v>
      </c>
      <c r="F16" s="140"/>
      <c r="G16" s="140"/>
      <c r="H16" s="141"/>
      <c r="I16" s="64">
        <f>SUMIFS(D:D,A:A,"合計利用回数")</f>
        <v>0</v>
      </c>
      <c r="J16" s="36" t="s">
        <v>38</v>
      </c>
      <c r="K16" s="36"/>
      <c r="L16" s="36"/>
      <c r="M16" s="36"/>
      <c r="N16" s="36"/>
      <c r="O16" s="36"/>
      <c r="P16" s="46"/>
      <c r="Q16" s="36"/>
      <c r="R16" s="36"/>
      <c r="S16" s="36"/>
      <c r="T16" s="36"/>
      <c r="U16" s="36"/>
      <c r="V16" s="36"/>
      <c r="W16" s="36"/>
      <c r="X16" s="36"/>
      <c r="Y16" s="36"/>
      <c r="Z16" s="36"/>
      <c r="AA16" s="36"/>
      <c r="AB16" s="36"/>
      <c r="AC16" s="40"/>
      <c r="AD16" s="2"/>
      <c r="AE16" s="2"/>
      <c r="AF16" s="2"/>
      <c r="AG16" s="2"/>
      <c r="AH16" s="2"/>
    </row>
    <row r="17" spans="1:34" s="11" customFormat="1" ht="26.25" customHeight="1" x14ac:dyDescent="0.55000000000000004">
      <c r="A17" s="136"/>
      <c r="B17" s="136"/>
      <c r="C17" s="136"/>
      <c r="D17" s="136"/>
      <c r="E17" s="142" t="s">
        <v>17</v>
      </c>
      <c r="F17" s="143"/>
      <c r="G17" s="143"/>
      <c r="H17" s="144"/>
      <c r="I17" s="63" t="str">
        <f>IFERROR(TEXT(SUMIFS(N:N, K:K, "合計利用時間"),"0;-0;;@"),"")</f>
        <v/>
      </c>
      <c r="J17" s="38" t="s">
        <v>33</v>
      </c>
      <c r="K17" s="38"/>
      <c r="L17" s="38"/>
      <c r="M17" s="129"/>
      <c r="N17" s="129"/>
      <c r="O17" s="38"/>
      <c r="P17" s="38"/>
      <c r="Q17" s="38"/>
      <c r="R17" s="129"/>
      <c r="S17" s="129"/>
      <c r="T17" s="129"/>
      <c r="U17" s="38"/>
      <c r="V17" s="38"/>
      <c r="W17" s="38"/>
      <c r="X17" s="38"/>
      <c r="Y17" s="38"/>
      <c r="Z17" s="38"/>
      <c r="AA17" s="38"/>
      <c r="AB17" s="38"/>
      <c r="AC17" s="41"/>
      <c r="AD17" s="2"/>
      <c r="AE17" s="2"/>
      <c r="AF17" s="2"/>
      <c r="AG17" s="2"/>
      <c r="AH17" s="2"/>
    </row>
    <row r="18" spans="1:34" s="11" customFormat="1" ht="26.25" customHeight="1" x14ac:dyDescent="0.55000000000000004">
      <c r="A18" s="1"/>
      <c r="B18" s="1"/>
      <c r="C18" s="1"/>
      <c r="D18" s="1"/>
      <c r="E18" s="2"/>
      <c r="F18" s="2"/>
      <c r="G18" s="2"/>
      <c r="H18" s="2"/>
      <c r="I18" s="2"/>
      <c r="J18" s="2"/>
      <c r="K18" s="2"/>
      <c r="L18" s="2"/>
      <c r="M18" s="2"/>
      <c r="N18" s="1"/>
      <c r="O18" s="2"/>
      <c r="P18" s="2"/>
      <c r="Q18" s="2"/>
      <c r="R18" s="1"/>
      <c r="S18" s="1"/>
      <c r="T18" s="1"/>
      <c r="V18" s="2"/>
      <c r="W18" s="2"/>
      <c r="X18" s="2"/>
      <c r="Y18" s="2"/>
      <c r="Z18" s="2"/>
      <c r="AA18" s="2"/>
      <c r="AB18" s="2"/>
      <c r="AC18" s="2"/>
      <c r="AD18" s="2"/>
      <c r="AE18" s="2"/>
      <c r="AF18" s="2"/>
      <c r="AG18" s="2"/>
      <c r="AH18" s="2"/>
    </row>
    <row r="19" spans="1:34" s="11" customFormat="1" ht="26.25" customHeight="1" x14ac:dyDescent="0.55000000000000004">
      <c r="A19" s="33" t="s">
        <v>88</v>
      </c>
      <c r="B19" s="1"/>
      <c r="C19" s="1"/>
      <c r="D19" s="1"/>
      <c r="E19" s="2"/>
      <c r="F19" s="2"/>
      <c r="G19" s="2"/>
      <c r="H19" s="2"/>
      <c r="I19" s="2"/>
      <c r="J19" s="2"/>
      <c r="K19" s="2"/>
      <c r="L19" s="2"/>
      <c r="M19" s="2"/>
      <c r="N19" s="1"/>
      <c r="O19" s="2"/>
      <c r="P19" s="2"/>
      <c r="Q19" s="2"/>
      <c r="R19" s="1"/>
      <c r="S19" s="1"/>
      <c r="T19" s="1"/>
      <c r="V19" s="2"/>
      <c r="W19" s="2"/>
      <c r="X19" s="2"/>
      <c r="Y19" s="2"/>
      <c r="Z19" s="2"/>
      <c r="AA19" s="2"/>
      <c r="AB19" s="2"/>
      <c r="AC19" s="2"/>
      <c r="AD19" s="2"/>
      <c r="AE19" s="2"/>
      <c r="AF19" s="2"/>
      <c r="AG19" s="2"/>
      <c r="AH19" s="2"/>
    </row>
    <row r="20" spans="1:34" s="11" customFormat="1" ht="26.25" customHeight="1" x14ac:dyDescent="0.55000000000000004">
      <c r="A20" s="158" t="s">
        <v>89</v>
      </c>
      <c r="B20" s="158"/>
      <c r="C20" s="158"/>
      <c r="D20" s="158"/>
      <c r="E20" s="158"/>
      <c r="F20" s="158"/>
      <c r="G20" s="158"/>
      <c r="H20" s="158"/>
      <c r="I20" s="158"/>
      <c r="J20" s="158"/>
      <c r="K20" s="158"/>
      <c r="L20" s="158"/>
      <c r="M20" s="158"/>
      <c r="N20" s="158"/>
      <c r="O20" s="158"/>
      <c r="P20" s="158"/>
      <c r="Q20" s="158"/>
      <c r="R20" s="158"/>
      <c r="S20" s="158"/>
      <c r="T20" s="158"/>
      <c r="U20" s="158"/>
      <c r="V20" s="158"/>
      <c r="W20" s="158"/>
      <c r="X20" s="158"/>
      <c r="Y20" s="158"/>
      <c r="Z20" s="158"/>
      <c r="AA20" s="158"/>
      <c r="AB20" s="158"/>
      <c r="AC20" s="158"/>
      <c r="AD20" s="2"/>
      <c r="AE20" s="2"/>
      <c r="AF20" s="2"/>
      <c r="AG20" s="2"/>
      <c r="AH20" s="2"/>
    </row>
    <row r="21" spans="1:34" s="11" customFormat="1" ht="26.25" customHeight="1" x14ac:dyDescent="0.55000000000000004">
      <c r="A21" s="158"/>
      <c r="B21" s="158"/>
      <c r="C21" s="158"/>
      <c r="D21" s="158"/>
      <c r="E21" s="158"/>
      <c r="F21" s="158"/>
      <c r="G21" s="158"/>
      <c r="H21" s="158"/>
      <c r="I21" s="158"/>
      <c r="J21" s="158"/>
      <c r="K21" s="158"/>
      <c r="L21" s="158"/>
      <c r="M21" s="158"/>
      <c r="N21" s="158"/>
      <c r="O21" s="158"/>
      <c r="P21" s="158"/>
      <c r="Q21" s="158"/>
      <c r="R21" s="158"/>
      <c r="S21" s="158"/>
      <c r="T21" s="158"/>
      <c r="U21" s="158"/>
      <c r="V21" s="158"/>
      <c r="W21" s="158"/>
      <c r="X21" s="158"/>
      <c r="Y21" s="158"/>
      <c r="Z21" s="158"/>
      <c r="AA21" s="158"/>
      <c r="AB21" s="158"/>
      <c r="AC21" s="158"/>
      <c r="AD21" s="2"/>
      <c r="AE21" s="2"/>
      <c r="AF21" s="2"/>
      <c r="AG21" s="2"/>
      <c r="AH21" s="2"/>
    </row>
    <row r="22" spans="1:34" s="11" customFormat="1" ht="26.25" customHeight="1" x14ac:dyDescent="0.55000000000000004">
      <c r="A22" s="170" t="s">
        <v>67</v>
      </c>
      <c r="B22" s="171"/>
      <c r="C22" s="171"/>
      <c r="D22" s="172"/>
      <c r="E22" s="247"/>
      <c r="F22" s="248"/>
      <c r="G22" s="58"/>
      <c r="H22" s="58"/>
      <c r="I22" s="58"/>
      <c r="J22" s="58"/>
      <c r="K22" s="58"/>
      <c r="L22" s="58"/>
      <c r="M22" s="58"/>
      <c r="N22" s="58"/>
      <c r="O22" s="58"/>
      <c r="P22" s="58"/>
      <c r="Q22" s="58"/>
      <c r="R22" s="58"/>
      <c r="S22" s="58"/>
      <c r="T22" s="58"/>
      <c r="U22" s="58"/>
      <c r="V22" s="58"/>
      <c r="W22" s="58"/>
      <c r="X22" s="58"/>
      <c r="Y22" s="58"/>
      <c r="Z22" s="58"/>
      <c r="AA22" s="58"/>
      <c r="AB22" s="58"/>
      <c r="AC22" s="59"/>
      <c r="AD22" s="2"/>
      <c r="AE22" s="2"/>
      <c r="AF22" s="2"/>
      <c r="AG22" s="2"/>
      <c r="AH22" s="2"/>
    </row>
    <row r="23" spans="1:34" s="11" customFormat="1" ht="26.25" customHeight="1" x14ac:dyDescent="0.55000000000000004">
      <c r="A23" s="164" t="s">
        <v>68</v>
      </c>
      <c r="B23" s="165"/>
      <c r="C23" s="165"/>
      <c r="D23" s="166"/>
      <c r="E23" s="249"/>
      <c r="F23" s="250"/>
      <c r="G23" s="60"/>
      <c r="H23" s="175" t="s">
        <v>83</v>
      </c>
      <c r="I23" s="175"/>
      <c r="J23" s="175"/>
      <c r="K23" s="176"/>
      <c r="L23" s="176"/>
      <c r="M23" s="50"/>
      <c r="N23" s="176"/>
      <c r="O23" s="176"/>
      <c r="P23" s="176"/>
      <c r="Q23" s="176"/>
      <c r="R23" s="50"/>
      <c r="S23" s="60" t="s">
        <v>19</v>
      </c>
      <c r="T23" s="60"/>
      <c r="U23" s="60"/>
      <c r="V23" s="60"/>
      <c r="W23" s="60"/>
      <c r="X23" s="60"/>
      <c r="Y23" s="60"/>
      <c r="Z23" s="60"/>
      <c r="AA23" s="60"/>
      <c r="AB23" s="60"/>
      <c r="AC23" s="61"/>
      <c r="AD23" s="2"/>
      <c r="AE23" s="2"/>
      <c r="AF23" s="2"/>
      <c r="AG23" s="2"/>
      <c r="AH23" s="2"/>
    </row>
    <row r="24" spans="1:34" s="11" customFormat="1" ht="26" customHeight="1" x14ac:dyDescent="0.55000000000000004">
      <c r="A24" s="167"/>
      <c r="B24" s="168"/>
      <c r="C24" s="168"/>
      <c r="D24" s="169"/>
      <c r="E24" s="161" t="s">
        <v>69</v>
      </c>
      <c r="F24" s="162"/>
      <c r="G24" s="251"/>
      <c r="H24" s="251"/>
      <c r="I24" s="251"/>
      <c r="J24" s="251"/>
      <c r="K24" s="251"/>
      <c r="L24" s="251"/>
      <c r="M24" s="251"/>
      <c r="N24" s="251"/>
      <c r="O24" s="251"/>
      <c r="P24" s="251"/>
      <c r="Q24" s="251"/>
      <c r="R24" s="251"/>
      <c r="S24" s="251"/>
      <c r="T24" s="251"/>
      <c r="U24" s="251"/>
      <c r="V24" s="251"/>
      <c r="W24" s="251"/>
      <c r="X24" s="251"/>
      <c r="Y24" s="251"/>
      <c r="Z24" s="251"/>
      <c r="AA24" s="251"/>
      <c r="AB24" s="251"/>
      <c r="AC24" s="38" t="s">
        <v>19</v>
      </c>
      <c r="AD24" s="2"/>
      <c r="AE24" s="2"/>
      <c r="AF24" s="2"/>
      <c r="AG24" s="2"/>
      <c r="AH24" s="2"/>
    </row>
    <row r="25" spans="1:34" s="11" customFormat="1" ht="26" customHeight="1" x14ac:dyDescent="0.55000000000000004">
      <c r="A25" s="164" t="s">
        <v>111</v>
      </c>
      <c r="B25" s="165"/>
      <c r="C25" s="165"/>
      <c r="D25" s="166"/>
      <c r="E25" s="237" t="s">
        <v>112</v>
      </c>
      <c r="F25" s="175"/>
      <c r="G25" s="175"/>
      <c r="H25" s="175"/>
      <c r="I25" s="175"/>
      <c r="J25" s="238"/>
      <c r="K25" s="238"/>
      <c r="L25" s="73" t="s">
        <v>113</v>
      </c>
      <c r="M25" s="73"/>
      <c r="N25" s="73"/>
      <c r="O25" s="73"/>
      <c r="P25" s="73"/>
      <c r="Q25" s="73"/>
      <c r="R25" s="73"/>
      <c r="S25" s="73"/>
      <c r="T25" s="73"/>
      <c r="U25" s="73"/>
      <c r="V25" s="73"/>
      <c r="W25" s="73"/>
      <c r="X25" s="73"/>
      <c r="Y25" s="73"/>
      <c r="Z25" s="73"/>
      <c r="AA25" s="73"/>
      <c r="AB25" s="73"/>
      <c r="AC25" s="39"/>
      <c r="AD25" s="2"/>
      <c r="AE25" s="2"/>
      <c r="AF25" s="2"/>
      <c r="AG25" s="2"/>
      <c r="AH25" s="2"/>
    </row>
    <row r="26" spans="1:34" s="11" customFormat="1" ht="26" customHeight="1" x14ac:dyDescent="0.55000000000000004">
      <c r="A26" s="167"/>
      <c r="B26" s="168"/>
      <c r="C26" s="168"/>
      <c r="D26" s="169"/>
      <c r="E26" s="239" t="s">
        <v>119</v>
      </c>
      <c r="F26" s="240"/>
      <c r="G26" s="240"/>
      <c r="H26" s="240"/>
      <c r="I26" s="240" t="s">
        <v>115</v>
      </c>
      <c r="J26" s="240"/>
      <c r="K26" s="240"/>
      <c r="L26" s="134"/>
      <c r="M26" s="134"/>
      <c r="N26" s="74" t="s">
        <v>113</v>
      </c>
      <c r="O26" s="132" t="s">
        <v>117</v>
      </c>
      <c r="P26" s="133"/>
      <c r="Q26" s="133"/>
      <c r="R26" s="134"/>
      <c r="S26" s="134"/>
      <c r="T26" s="74" t="s">
        <v>113</v>
      </c>
      <c r="U26" s="133" t="s">
        <v>116</v>
      </c>
      <c r="V26" s="133"/>
      <c r="W26" s="133"/>
      <c r="X26" s="134"/>
      <c r="Y26" s="134"/>
      <c r="Z26" s="74" t="s">
        <v>113</v>
      </c>
      <c r="AA26" s="74"/>
      <c r="AB26" s="74"/>
      <c r="AC26" s="41"/>
      <c r="AD26" s="2"/>
      <c r="AE26" s="2"/>
      <c r="AF26" s="2"/>
      <c r="AG26" s="2"/>
      <c r="AH26" s="2"/>
    </row>
    <row r="27" spans="1:34" s="11" customFormat="1" ht="26.25" customHeight="1" x14ac:dyDescent="0.55000000000000004">
      <c r="A27" s="1"/>
      <c r="B27" s="1"/>
      <c r="C27" s="1"/>
      <c r="D27" s="1"/>
      <c r="E27" s="2"/>
      <c r="F27" s="2"/>
      <c r="G27" s="2"/>
      <c r="H27" s="2"/>
      <c r="I27" s="2"/>
      <c r="J27" s="2"/>
      <c r="K27" s="2"/>
      <c r="L27" s="2"/>
      <c r="M27" s="2"/>
      <c r="N27" s="2"/>
      <c r="O27" s="2"/>
      <c r="P27" s="2"/>
      <c r="Q27" s="2"/>
      <c r="R27" s="2"/>
      <c r="S27" s="2"/>
      <c r="T27" s="2"/>
      <c r="U27" s="2"/>
      <c r="V27" s="2"/>
      <c r="W27" s="2"/>
      <c r="X27" s="2"/>
      <c r="Y27" s="2"/>
      <c r="Z27" s="2"/>
      <c r="AA27" s="2"/>
      <c r="AB27" s="2"/>
      <c r="AC27" s="2"/>
      <c r="AD27" s="2"/>
      <c r="AE27" s="2"/>
      <c r="AF27" s="2"/>
      <c r="AG27" s="2"/>
      <c r="AH27" s="2"/>
    </row>
    <row r="28" spans="1:34" s="11" customFormat="1" ht="26.25" customHeight="1" x14ac:dyDescent="0.55000000000000004">
      <c r="A28" s="33" t="s">
        <v>71</v>
      </c>
      <c r="B28" s="2"/>
      <c r="C28" s="2"/>
      <c r="D28" s="2"/>
      <c r="E28" s="2"/>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2"/>
      <c r="AH28" s="2"/>
    </row>
    <row r="29" spans="1:34" s="11" customFormat="1" ht="26.25" customHeight="1" x14ac:dyDescent="0.55000000000000004">
      <c r="A29" s="136" t="s">
        <v>21</v>
      </c>
      <c r="B29" s="136"/>
      <c r="C29" s="136"/>
      <c r="D29" s="136"/>
      <c r="E29" s="4">
        <f>SUMIFS(C:C,A:A,"親子通園")</f>
        <v>0</v>
      </c>
      <c r="F29" s="137" t="s">
        <v>20</v>
      </c>
      <c r="G29" s="137"/>
      <c r="H29" s="137"/>
      <c r="I29" s="4">
        <f>COUNTIFS(A:A,"親子通園",C:C,"&gt;0")</f>
        <v>0</v>
      </c>
      <c r="J29" s="4" t="s">
        <v>14</v>
      </c>
      <c r="K29" s="197" t="s">
        <v>63</v>
      </c>
      <c r="L29" s="197"/>
      <c r="M29" s="197"/>
      <c r="N29" s="197"/>
      <c r="O29" s="197"/>
      <c r="P29" s="197"/>
      <c r="Q29" s="197"/>
      <c r="R29" s="197"/>
      <c r="S29" s="197"/>
      <c r="T29" s="197"/>
      <c r="U29" s="197"/>
      <c r="V29" s="197"/>
      <c r="W29" s="197"/>
      <c r="X29" s="197"/>
      <c r="Y29" s="197"/>
      <c r="Z29" s="197"/>
      <c r="AA29" s="197"/>
      <c r="AB29" s="197"/>
      <c r="AC29" s="198"/>
      <c r="AD29" s="2"/>
      <c r="AE29" s="2"/>
      <c r="AF29" s="2"/>
      <c r="AG29" s="2"/>
      <c r="AH29" s="2"/>
    </row>
    <row r="30" spans="1:34" s="11" customFormat="1" ht="26.25" customHeight="1" x14ac:dyDescent="0.55000000000000004">
      <c r="A30" s="193" t="s">
        <v>102</v>
      </c>
      <c r="B30" s="136"/>
      <c r="C30" s="136"/>
      <c r="D30" s="136"/>
      <c r="E30" s="7">
        <f>SUMIFS(O:O,N:N,"事前面談")</f>
        <v>0</v>
      </c>
      <c r="F30" s="194" t="s">
        <v>20</v>
      </c>
      <c r="G30" s="194"/>
      <c r="H30" s="194"/>
      <c r="I30" s="7">
        <f>COUNTIFS(N:N,"事前面談",O:O,"&gt;0")</f>
        <v>0</v>
      </c>
      <c r="J30" s="7" t="s">
        <v>14</v>
      </c>
      <c r="K30" s="195" t="s">
        <v>104</v>
      </c>
      <c r="L30" s="195"/>
      <c r="M30" s="195"/>
      <c r="N30" s="195"/>
      <c r="O30" s="195"/>
      <c r="P30" s="195"/>
      <c r="Q30" s="195"/>
      <c r="R30" s="195"/>
      <c r="S30" s="195"/>
      <c r="T30" s="195"/>
      <c r="U30" s="195"/>
      <c r="V30" s="195"/>
      <c r="W30" s="195"/>
      <c r="X30" s="195"/>
      <c r="Y30" s="195"/>
      <c r="Z30" s="195"/>
      <c r="AA30" s="195"/>
      <c r="AB30" s="195"/>
      <c r="AC30" s="196"/>
      <c r="AD30" s="2"/>
      <c r="AE30" s="2"/>
      <c r="AF30" s="2"/>
      <c r="AG30" s="2"/>
      <c r="AH30" s="2"/>
    </row>
    <row r="31" spans="1:34" s="11" customFormat="1" ht="26.25" customHeight="1" x14ac:dyDescent="0.55000000000000004">
      <c r="A31" s="193" t="s">
        <v>103</v>
      </c>
      <c r="B31" s="136"/>
      <c r="C31" s="136"/>
      <c r="D31" s="136"/>
      <c r="E31" s="7">
        <f>SUMIFS(S:S,Q:Q,"事後面談")</f>
        <v>0</v>
      </c>
      <c r="F31" s="194" t="s">
        <v>20</v>
      </c>
      <c r="G31" s="194"/>
      <c r="H31" s="194"/>
      <c r="I31" s="7">
        <f>COUNTIFS(Q:Q,"事後面談",S:S,"&gt;0")</f>
        <v>0</v>
      </c>
      <c r="J31" s="7" t="s">
        <v>14</v>
      </c>
      <c r="K31" s="195" t="s">
        <v>105</v>
      </c>
      <c r="L31" s="195"/>
      <c r="M31" s="195"/>
      <c r="N31" s="195"/>
      <c r="O31" s="195"/>
      <c r="P31" s="195"/>
      <c r="Q31" s="195"/>
      <c r="R31" s="195"/>
      <c r="S31" s="195"/>
      <c r="T31" s="195"/>
      <c r="U31" s="195"/>
      <c r="V31" s="195"/>
      <c r="W31" s="195"/>
      <c r="X31" s="195"/>
      <c r="Y31" s="195"/>
      <c r="Z31" s="195"/>
      <c r="AA31" s="195"/>
      <c r="AB31" s="195"/>
      <c r="AC31" s="196"/>
      <c r="AD31" s="2"/>
      <c r="AE31" s="2"/>
      <c r="AF31" s="2"/>
      <c r="AG31" s="2"/>
      <c r="AH31" s="2"/>
    </row>
    <row r="32" spans="1:34" s="11" customFormat="1" ht="26.25" customHeight="1" x14ac:dyDescent="0.55000000000000004">
      <c r="A32" s="136" t="s">
        <v>42</v>
      </c>
      <c r="B32" s="136"/>
      <c r="C32" s="136"/>
      <c r="D32" s="136"/>
      <c r="E32" s="6">
        <f>SUMIFS(I:I,F:F,"保護者支援面談実施")</f>
        <v>0</v>
      </c>
      <c r="F32" s="137" t="s">
        <v>20</v>
      </c>
      <c r="G32" s="137"/>
      <c r="H32" s="137"/>
      <c r="I32" s="4">
        <f>COUNTIFS(F:F,"保護者支援面談実施",I:I,"&gt;0")</f>
        <v>0</v>
      </c>
      <c r="J32" s="4" t="s">
        <v>14</v>
      </c>
      <c r="K32" s="195" t="s">
        <v>106</v>
      </c>
      <c r="L32" s="195"/>
      <c r="M32" s="195"/>
      <c r="N32" s="195"/>
      <c r="O32" s="195"/>
      <c r="P32" s="195"/>
      <c r="Q32" s="195"/>
      <c r="R32" s="195"/>
      <c r="S32" s="195"/>
      <c r="T32" s="195"/>
      <c r="U32" s="195"/>
      <c r="V32" s="195"/>
      <c r="W32" s="195"/>
      <c r="X32" s="195"/>
      <c r="Y32" s="195"/>
      <c r="Z32" s="195"/>
      <c r="AA32" s="195"/>
      <c r="AB32" s="195"/>
      <c r="AC32" s="196"/>
      <c r="AD32" s="2"/>
      <c r="AE32" s="2"/>
      <c r="AF32" s="2"/>
      <c r="AG32" s="2"/>
      <c r="AH32" s="2"/>
    </row>
    <row r="33" spans="1:46" s="11" customFormat="1" ht="26.25" customHeight="1" x14ac:dyDescent="0.55000000000000004">
      <c r="A33" s="1"/>
      <c r="B33" s="1"/>
      <c r="C33" s="1"/>
      <c r="D33" s="1"/>
      <c r="E33" s="2"/>
      <c r="F33" s="2"/>
      <c r="G33" s="2"/>
      <c r="H33" s="2"/>
      <c r="I33" s="2"/>
      <c r="J33" s="2"/>
      <c r="K33" s="1"/>
      <c r="L33" s="1"/>
      <c r="M33" s="1"/>
      <c r="N33" s="1"/>
      <c r="O33" s="1"/>
      <c r="P33" s="1"/>
      <c r="Q33" s="1"/>
      <c r="R33" s="1"/>
      <c r="S33" s="1"/>
      <c r="T33" s="1"/>
      <c r="U33" s="1"/>
      <c r="V33" s="1"/>
      <c r="W33" s="1"/>
      <c r="X33" s="1"/>
      <c r="Y33" s="1"/>
      <c r="Z33" s="1"/>
      <c r="AA33" s="1"/>
      <c r="AB33" s="1"/>
      <c r="AC33" s="1"/>
      <c r="AD33" s="2"/>
      <c r="AE33" s="2"/>
      <c r="AF33" s="2"/>
      <c r="AG33" s="2"/>
      <c r="AH33" s="2"/>
    </row>
    <row r="34" spans="1:46" s="11" customFormat="1" ht="26.25" customHeight="1" x14ac:dyDescent="0.55000000000000004">
      <c r="A34" s="180" t="s">
        <v>72</v>
      </c>
      <c r="B34" s="180"/>
      <c r="C34" s="180"/>
      <c r="D34" s="180"/>
      <c r="E34" s="180"/>
      <c r="F34" s="180"/>
      <c r="G34" s="180"/>
      <c r="H34" s="180"/>
      <c r="I34" s="180"/>
      <c r="J34" s="180"/>
      <c r="K34" s="180"/>
      <c r="L34" s="180"/>
      <c r="M34" s="180"/>
      <c r="N34" s="180"/>
      <c r="O34" s="180"/>
      <c r="P34" s="180"/>
      <c r="Q34" s="180"/>
      <c r="R34" s="180"/>
      <c r="S34" s="180"/>
      <c r="T34" s="180"/>
      <c r="U34" s="180"/>
      <c r="V34" s="180"/>
      <c r="W34" s="180"/>
      <c r="X34" s="180"/>
      <c r="Y34" s="180"/>
      <c r="Z34" s="180"/>
      <c r="AA34" s="180"/>
      <c r="AB34" s="180"/>
      <c r="AC34" s="180"/>
      <c r="AD34" s="2"/>
      <c r="AE34" s="2"/>
      <c r="AF34" s="2"/>
      <c r="AG34" s="2"/>
      <c r="AH34" s="2"/>
      <c r="AT34" s="12"/>
    </row>
    <row r="35" spans="1:46" s="11" customFormat="1" ht="26.25" customHeight="1" x14ac:dyDescent="0.55000000000000004">
      <c r="A35" s="91"/>
      <c r="B35" s="92"/>
      <c r="C35" s="92"/>
      <c r="D35" s="92"/>
      <c r="E35" s="92"/>
      <c r="F35" s="92"/>
      <c r="G35" s="92"/>
      <c r="H35" s="92"/>
      <c r="I35" s="92"/>
      <c r="J35" s="92"/>
      <c r="K35" s="92"/>
      <c r="L35" s="92"/>
      <c r="M35" s="92"/>
      <c r="N35" s="92"/>
      <c r="O35" s="92"/>
      <c r="P35" s="92"/>
      <c r="Q35" s="92"/>
      <c r="R35" s="92"/>
      <c r="S35" s="92"/>
      <c r="T35" s="92"/>
      <c r="U35" s="92"/>
      <c r="V35" s="92"/>
      <c r="W35" s="92"/>
      <c r="X35" s="92"/>
      <c r="Y35" s="92"/>
      <c r="Z35" s="92"/>
      <c r="AA35" s="92"/>
      <c r="AB35" s="92"/>
      <c r="AC35" s="93"/>
      <c r="AD35" s="2"/>
      <c r="AE35" s="2"/>
      <c r="AF35" s="2"/>
      <c r="AG35" s="2"/>
      <c r="AH35" s="2"/>
    </row>
    <row r="36" spans="1:46" s="11" customFormat="1" ht="26.25" customHeight="1" x14ac:dyDescent="0.55000000000000004">
      <c r="A36" s="94"/>
      <c r="B36" s="95"/>
      <c r="C36" s="95"/>
      <c r="D36" s="95"/>
      <c r="E36" s="95"/>
      <c r="F36" s="95"/>
      <c r="G36" s="95"/>
      <c r="H36" s="95"/>
      <c r="I36" s="95"/>
      <c r="J36" s="95"/>
      <c r="K36" s="95"/>
      <c r="L36" s="95"/>
      <c r="M36" s="95"/>
      <c r="N36" s="95"/>
      <c r="O36" s="95"/>
      <c r="P36" s="95"/>
      <c r="Q36" s="95"/>
      <c r="R36" s="95"/>
      <c r="S36" s="95"/>
      <c r="T36" s="95"/>
      <c r="U36" s="95"/>
      <c r="V36" s="95"/>
      <c r="W36" s="95"/>
      <c r="X36" s="95"/>
      <c r="Y36" s="95"/>
      <c r="Z36" s="95"/>
      <c r="AA36" s="95"/>
      <c r="AB36" s="95"/>
      <c r="AC36" s="96"/>
      <c r="AD36" s="2"/>
      <c r="AE36" s="2"/>
      <c r="AF36" s="2"/>
      <c r="AG36" s="2"/>
      <c r="AH36" s="2"/>
    </row>
    <row r="37" spans="1:46" s="11" customFormat="1" ht="26.25" customHeight="1" x14ac:dyDescent="0.55000000000000004">
      <c r="A37" s="97"/>
      <c r="B37" s="98"/>
      <c r="C37" s="98"/>
      <c r="D37" s="98"/>
      <c r="E37" s="98"/>
      <c r="F37" s="98"/>
      <c r="G37" s="98"/>
      <c r="H37" s="98"/>
      <c r="I37" s="98"/>
      <c r="J37" s="98"/>
      <c r="K37" s="98"/>
      <c r="L37" s="98"/>
      <c r="M37" s="98"/>
      <c r="N37" s="98"/>
      <c r="O37" s="98"/>
      <c r="P37" s="98"/>
      <c r="Q37" s="98"/>
      <c r="R37" s="98"/>
      <c r="S37" s="98"/>
      <c r="T37" s="98"/>
      <c r="U37" s="98"/>
      <c r="V37" s="98"/>
      <c r="W37" s="98"/>
      <c r="X37" s="98"/>
      <c r="Y37" s="98"/>
      <c r="Z37" s="98"/>
      <c r="AA37" s="98"/>
      <c r="AB37" s="98"/>
      <c r="AC37" s="99"/>
      <c r="AD37" s="2"/>
      <c r="AE37" s="2"/>
      <c r="AF37" s="2"/>
      <c r="AG37" s="2"/>
      <c r="AH37" s="2"/>
    </row>
    <row r="38" spans="1:46" s="11" customFormat="1" ht="26.25" customHeight="1" x14ac:dyDescent="0.55000000000000004">
      <c r="A38" s="2" t="s">
        <v>22</v>
      </c>
      <c r="B38" s="2"/>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row>
    <row r="39" spans="1:46" s="11" customFormat="1" ht="26.25" customHeight="1" x14ac:dyDescent="0.55000000000000004">
      <c r="A39" s="2"/>
      <c r="B39" s="2"/>
      <c r="C39" s="2"/>
      <c r="D39" s="2"/>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c r="AH39" s="2"/>
    </row>
    <row r="40" spans="1:46" s="11" customFormat="1" ht="26.25" customHeight="1" x14ac:dyDescent="0.55000000000000004">
      <c r="A40" s="100" t="str">
        <f>"（別紙）中野区乳児等通園支援事業　利用状況報告書（"&amp;$N$2&amp;"年"&amp;$P$2&amp;"月分）"</f>
        <v>（別紙）中野区乳児等通園支援事業　利用状況報告書（2027年1月分）</v>
      </c>
      <c r="B40" s="100"/>
      <c r="C40" s="100"/>
      <c r="D40" s="100"/>
      <c r="E40" s="100"/>
      <c r="F40" s="100"/>
      <c r="G40" s="100"/>
      <c r="H40" s="100"/>
      <c r="I40" s="100"/>
      <c r="J40" s="100"/>
      <c r="K40" s="100"/>
      <c r="L40" s="100"/>
      <c r="M40" s="100"/>
      <c r="N40" s="100"/>
      <c r="O40" s="100"/>
      <c r="P40" s="100"/>
      <c r="Q40" s="100"/>
      <c r="R40" s="100"/>
      <c r="S40" s="100"/>
      <c r="T40" s="100"/>
      <c r="U40" s="100"/>
      <c r="V40" s="100"/>
      <c r="W40" s="100"/>
      <c r="X40" s="100"/>
      <c r="Y40" s="100"/>
      <c r="Z40" s="100"/>
      <c r="AA40" s="100"/>
      <c r="AB40" s="100"/>
      <c r="AC40" s="100"/>
      <c r="AD40" s="2"/>
      <c r="AE40" s="2"/>
      <c r="AF40" s="2"/>
      <c r="AG40" s="2"/>
      <c r="AH40" s="2"/>
    </row>
    <row r="41" spans="1:46" ht="26.25" customHeight="1" x14ac:dyDescent="0.55000000000000004">
      <c r="A41" s="101" t="s">
        <v>23</v>
      </c>
      <c r="B41" s="101"/>
      <c r="C41" s="101"/>
      <c r="D41" s="110"/>
      <c r="E41" s="110"/>
      <c r="F41" s="110"/>
      <c r="G41" s="110"/>
      <c r="H41" s="110"/>
      <c r="I41" s="110"/>
      <c r="J41" s="114" t="s">
        <v>43</v>
      </c>
      <c r="K41" s="114"/>
      <c r="L41" s="114"/>
      <c r="O41" s="29" t="s">
        <v>0</v>
      </c>
      <c r="P41" s="13"/>
      <c r="Q41" s="29" t="s">
        <v>3</v>
      </c>
      <c r="S41" s="29" t="s">
        <v>4</v>
      </c>
      <c r="T41" s="29" t="s">
        <v>19</v>
      </c>
      <c r="U41" s="32" t="s">
        <v>40</v>
      </c>
      <c r="V41" s="32"/>
      <c r="W41" s="110"/>
      <c r="X41" s="110"/>
      <c r="Y41" s="110"/>
      <c r="Z41" s="110"/>
      <c r="AA41" s="110"/>
      <c r="AB41" s="110"/>
      <c r="AC41" s="32" t="s">
        <v>19</v>
      </c>
    </row>
    <row r="42" spans="1:46" ht="26.25" customHeight="1" x14ac:dyDescent="0.55000000000000004">
      <c r="A42" s="101" t="s">
        <v>24</v>
      </c>
      <c r="B42" s="101"/>
      <c r="C42" s="101"/>
      <c r="D42" s="32" t="s">
        <v>87</v>
      </c>
      <c r="E42" s="32" cm="1">
        <f t="array" ref="E42">_xlfn.IFS(W41="０歳児クラス相当",$L$12,W41="１歳児クラス相当",$L$13,W41="２歳児クラス相当（３歳未満）",$L$14,W41="２歳児クラス相当（３歳誕生月）",$L$14,W41="",0)</f>
        <v>0</v>
      </c>
      <c r="F42" s="114" t="s">
        <v>11</v>
      </c>
      <c r="G42" s="114"/>
      <c r="H42" s="29"/>
      <c r="I42" s="32"/>
      <c r="J42" s="114"/>
      <c r="K42" s="114"/>
      <c r="L42" s="32"/>
      <c r="M42" s="114"/>
      <c r="N42" s="114"/>
      <c r="O42" s="32"/>
      <c r="P42" s="157" t="s">
        <v>62</v>
      </c>
      <c r="Q42" s="157"/>
      <c r="R42" s="157"/>
      <c r="S42" s="110"/>
      <c r="T42" s="110"/>
      <c r="U42" s="110"/>
      <c r="V42" s="157" t="s">
        <v>65</v>
      </c>
      <c r="W42" s="157"/>
      <c r="X42" s="110"/>
      <c r="Y42" s="110"/>
      <c r="Z42" s="110"/>
      <c r="AA42" s="110"/>
      <c r="AB42" s="110"/>
      <c r="AC42" s="32" t="s">
        <v>19</v>
      </c>
    </row>
    <row r="43" spans="1:46" s="13" customFormat="1" ht="26.25" customHeight="1" x14ac:dyDescent="0.55000000000000004">
      <c r="A43" s="32"/>
      <c r="B43" s="114" t="s">
        <v>66</v>
      </c>
      <c r="C43" s="114"/>
      <c r="D43" s="114"/>
      <c r="E43" s="114" t="s">
        <v>94</v>
      </c>
      <c r="F43" s="114"/>
      <c r="G43" s="114"/>
      <c r="H43" s="114"/>
      <c r="I43" s="29" t="s">
        <v>19</v>
      </c>
      <c r="J43" s="113" t="s">
        <v>93</v>
      </c>
      <c r="K43" s="113"/>
      <c r="L43" s="113"/>
      <c r="M43" s="113"/>
      <c r="N43" s="113"/>
      <c r="O43" s="110"/>
      <c r="P43" s="110"/>
      <c r="Q43" s="110"/>
      <c r="R43" s="110"/>
      <c r="S43" s="110"/>
      <c r="T43" s="32"/>
      <c r="U43" s="111" t="s">
        <v>86</v>
      </c>
      <c r="V43" s="111"/>
      <c r="W43" s="228"/>
      <c r="X43" s="228"/>
      <c r="Y43" s="228"/>
      <c r="Z43" s="228"/>
      <c r="AA43" s="228"/>
      <c r="AB43" s="228"/>
      <c r="AC43" s="12"/>
      <c r="AD43" s="29"/>
      <c r="AE43" s="29"/>
      <c r="AF43" s="29"/>
      <c r="AG43" s="29"/>
      <c r="AH43" s="29"/>
    </row>
    <row r="44" spans="1:46" s="13" customFormat="1" ht="26.25" customHeight="1" x14ac:dyDescent="0.55000000000000004">
      <c r="A44" s="123" t="s">
        <v>25</v>
      </c>
      <c r="B44" s="123"/>
      <c r="C44" s="14" t="s">
        <v>26</v>
      </c>
      <c r="D44" s="123" t="s">
        <v>90</v>
      </c>
      <c r="E44" s="123"/>
      <c r="F44" s="123" t="s">
        <v>27</v>
      </c>
      <c r="G44" s="123"/>
      <c r="H44" s="123"/>
      <c r="I44" s="123"/>
      <c r="J44" s="123"/>
      <c r="K44" s="123"/>
      <c r="L44" s="177" t="s">
        <v>28</v>
      </c>
      <c r="M44" s="177"/>
      <c r="N44" s="177"/>
      <c r="O44" s="123" t="s">
        <v>29</v>
      </c>
      <c r="P44" s="123"/>
      <c r="Q44" s="116" t="s">
        <v>98</v>
      </c>
      <c r="R44" s="116"/>
      <c r="S44" s="116" t="s">
        <v>45</v>
      </c>
      <c r="T44" s="116"/>
      <c r="U44" s="124" t="s">
        <v>55</v>
      </c>
      <c r="V44" s="125"/>
      <c r="W44" s="126" t="s">
        <v>30</v>
      </c>
      <c r="X44" s="127"/>
      <c r="Y44" s="127"/>
      <c r="Z44" s="127"/>
      <c r="AA44" s="127"/>
      <c r="AB44" s="127"/>
      <c r="AC44" s="128"/>
      <c r="AD44" s="29"/>
      <c r="AE44" s="29"/>
      <c r="AF44" s="29"/>
      <c r="AG44" s="29"/>
      <c r="AH44" s="29"/>
    </row>
    <row r="45" spans="1:46" ht="26.25" customHeight="1" x14ac:dyDescent="0.55000000000000004">
      <c r="A45" s="15">
        <v>1</v>
      </c>
      <c r="B45" s="21" t="s">
        <v>4</v>
      </c>
      <c r="C45" s="24" t="str">
        <f>TEXT(DATE($N$2,$P$2,A45),"aaa")</f>
        <v>金</v>
      </c>
      <c r="D45" s="106"/>
      <c r="E45" s="107"/>
      <c r="F45" s="108"/>
      <c r="G45" s="109"/>
      <c r="H45" s="16" t="s">
        <v>31</v>
      </c>
      <c r="I45" s="109"/>
      <c r="J45" s="109"/>
      <c r="K45" s="21" t="s">
        <v>32</v>
      </c>
      <c r="L45" s="89" t="str">
        <f>IF(OR(F45="",I45=""),"",MIN(MAX(ROUNDDOWN((I45-F45)*24*2,0)/2,0),$E$42))</f>
        <v/>
      </c>
      <c r="M45" s="90"/>
      <c r="N45" s="43" t="s">
        <v>33</v>
      </c>
      <c r="O45" s="106"/>
      <c r="P45" s="107"/>
      <c r="Q45" s="106"/>
      <c r="R45" s="107"/>
      <c r="S45" s="106"/>
      <c r="T45" s="107"/>
      <c r="U45" s="106"/>
      <c r="V45" s="107"/>
      <c r="W45" s="231"/>
      <c r="X45" s="232"/>
      <c r="Y45" s="232"/>
      <c r="Z45" s="232"/>
      <c r="AA45" s="232"/>
      <c r="AB45" s="232"/>
      <c r="AC45" s="233"/>
    </row>
    <row r="46" spans="1:46" ht="26.25" customHeight="1" x14ac:dyDescent="0.55000000000000004">
      <c r="A46" s="17">
        <v>2</v>
      </c>
      <c r="B46" s="22" t="s">
        <v>4</v>
      </c>
      <c r="C46" s="25" t="str">
        <f>TEXT(DATE($N$2,$P$2,A46),"aaa")</f>
        <v>土</v>
      </c>
      <c r="D46" s="85"/>
      <c r="E46" s="86"/>
      <c r="F46" s="205"/>
      <c r="G46" s="178"/>
      <c r="H46" s="18" t="s">
        <v>31</v>
      </c>
      <c r="I46" s="178"/>
      <c r="J46" s="178"/>
      <c r="K46" s="22" t="s">
        <v>32</v>
      </c>
      <c r="L46" s="89" t="str">
        <f>IF(OR(F46="",I46=""),"",MIN(MAX(ROUNDDOWN((I46-F46)*24*2,0)/2,0),$E$42))</f>
        <v/>
      </c>
      <c r="M46" s="90"/>
      <c r="N46" s="22" t="s">
        <v>33</v>
      </c>
      <c r="O46" s="85"/>
      <c r="P46" s="86"/>
      <c r="Q46" s="85"/>
      <c r="R46" s="86"/>
      <c r="S46" s="85"/>
      <c r="T46" s="86"/>
      <c r="U46" s="85"/>
      <c r="V46" s="86"/>
      <c r="W46" s="120"/>
      <c r="X46" s="121"/>
      <c r="Y46" s="121"/>
      <c r="Z46" s="121"/>
      <c r="AA46" s="121"/>
      <c r="AB46" s="121"/>
      <c r="AC46" s="122"/>
    </row>
    <row r="47" spans="1:46" ht="26.25" customHeight="1" x14ac:dyDescent="0.55000000000000004">
      <c r="A47" s="17">
        <v>3</v>
      </c>
      <c r="B47" s="22" t="s">
        <v>34</v>
      </c>
      <c r="C47" s="25" t="str">
        <f t="shared" ref="C47:C75" si="0">TEXT(DATE($N$2,$P$2,A47),"aaa")</f>
        <v>日</v>
      </c>
      <c r="D47" s="85"/>
      <c r="E47" s="86"/>
      <c r="F47" s="205"/>
      <c r="G47" s="178"/>
      <c r="H47" s="18" t="s">
        <v>31</v>
      </c>
      <c r="I47" s="178"/>
      <c r="J47" s="178"/>
      <c r="K47" s="22" t="s">
        <v>32</v>
      </c>
      <c r="L47" s="89" t="str">
        <f t="shared" ref="L47:L74" si="1">IF(OR(F47="",I47=""),"",MIN(MAX(ROUNDDOWN((I47-F47)*24*2,0)/2,0),$E$42))</f>
        <v/>
      </c>
      <c r="M47" s="90"/>
      <c r="N47" s="22" t="s">
        <v>33</v>
      </c>
      <c r="O47" s="85"/>
      <c r="P47" s="86"/>
      <c r="Q47" s="85"/>
      <c r="R47" s="86"/>
      <c r="S47" s="85"/>
      <c r="T47" s="86"/>
      <c r="U47" s="85"/>
      <c r="V47" s="86"/>
      <c r="W47" s="234"/>
      <c r="X47" s="235"/>
      <c r="Y47" s="235"/>
      <c r="Z47" s="235"/>
      <c r="AA47" s="235"/>
      <c r="AB47" s="235"/>
      <c r="AC47" s="236"/>
    </row>
    <row r="48" spans="1:46" ht="26.25" customHeight="1" x14ac:dyDescent="0.55000000000000004">
      <c r="A48" s="17">
        <v>4</v>
      </c>
      <c r="B48" s="22" t="s">
        <v>34</v>
      </c>
      <c r="C48" s="25" t="str">
        <f t="shared" si="0"/>
        <v>月</v>
      </c>
      <c r="D48" s="85"/>
      <c r="E48" s="86"/>
      <c r="F48" s="205"/>
      <c r="G48" s="178"/>
      <c r="H48" s="18" t="s">
        <v>31</v>
      </c>
      <c r="I48" s="178"/>
      <c r="J48" s="178"/>
      <c r="K48" s="22" t="s">
        <v>32</v>
      </c>
      <c r="L48" s="89" t="str">
        <f t="shared" si="1"/>
        <v/>
      </c>
      <c r="M48" s="90"/>
      <c r="N48" s="22" t="s">
        <v>33</v>
      </c>
      <c r="O48" s="85"/>
      <c r="P48" s="86"/>
      <c r="Q48" s="85"/>
      <c r="R48" s="86"/>
      <c r="S48" s="85"/>
      <c r="T48" s="86"/>
      <c r="U48" s="85"/>
      <c r="V48" s="86"/>
      <c r="W48" s="120"/>
      <c r="X48" s="121"/>
      <c r="Y48" s="121"/>
      <c r="Z48" s="121"/>
      <c r="AA48" s="121"/>
      <c r="AB48" s="121"/>
      <c r="AC48" s="122"/>
    </row>
    <row r="49" spans="1:46" ht="26.25" customHeight="1" x14ac:dyDescent="0.55000000000000004">
      <c r="A49" s="17">
        <v>5</v>
      </c>
      <c r="B49" s="22" t="s">
        <v>34</v>
      </c>
      <c r="C49" s="25" t="str">
        <f t="shared" si="0"/>
        <v>火</v>
      </c>
      <c r="D49" s="85"/>
      <c r="E49" s="86"/>
      <c r="F49" s="205"/>
      <c r="G49" s="178"/>
      <c r="H49" s="18" t="s">
        <v>31</v>
      </c>
      <c r="I49" s="178"/>
      <c r="J49" s="178"/>
      <c r="K49" s="22" t="s">
        <v>32</v>
      </c>
      <c r="L49" s="89" t="str">
        <f t="shared" si="1"/>
        <v/>
      </c>
      <c r="M49" s="90"/>
      <c r="N49" s="22" t="s">
        <v>33</v>
      </c>
      <c r="O49" s="85"/>
      <c r="P49" s="86"/>
      <c r="Q49" s="85"/>
      <c r="R49" s="86"/>
      <c r="S49" s="85"/>
      <c r="T49" s="86"/>
      <c r="U49" s="85"/>
      <c r="V49" s="86"/>
      <c r="W49" s="120"/>
      <c r="X49" s="121"/>
      <c r="Y49" s="121"/>
      <c r="Z49" s="121"/>
      <c r="AA49" s="121"/>
      <c r="AB49" s="121"/>
      <c r="AC49" s="122"/>
    </row>
    <row r="50" spans="1:46" ht="26.25" customHeight="1" x14ac:dyDescent="0.55000000000000004">
      <c r="A50" s="17">
        <v>6</v>
      </c>
      <c r="B50" s="22" t="s">
        <v>34</v>
      </c>
      <c r="C50" s="25" t="str">
        <f t="shared" si="0"/>
        <v>水</v>
      </c>
      <c r="D50" s="85"/>
      <c r="E50" s="86"/>
      <c r="F50" s="205"/>
      <c r="G50" s="178"/>
      <c r="H50" s="18" t="s">
        <v>31</v>
      </c>
      <c r="I50" s="178"/>
      <c r="J50" s="178"/>
      <c r="K50" s="22" t="s">
        <v>32</v>
      </c>
      <c r="L50" s="89" t="str">
        <f t="shared" si="1"/>
        <v/>
      </c>
      <c r="M50" s="90"/>
      <c r="N50" s="22" t="s">
        <v>33</v>
      </c>
      <c r="O50" s="85"/>
      <c r="P50" s="86"/>
      <c r="Q50" s="85"/>
      <c r="R50" s="86"/>
      <c r="S50" s="85"/>
      <c r="T50" s="86"/>
      <c r="U50" s="85"/>
      <c r="V50" s="86"/>
      <c r="W50" s="120"/>
      <c r="X50" s="121"/>
      <c r="Y50" s="121"/>
      <c r="Z50" s="121"/>
      <c r="AA50" s="121"/>
      <c r="AB50" s="121"/>
      <c r="AC50" s="122"/>
    </row>
    <row r="51" spans="1:46" s="32" customFormat="1" ht="26.25" customHeight="1" x14ac:dyDescent="0.55000000000000004">
      <c r="A51" s="17">
        <v>7</v>
      </c>
      <c r="B51" s="22" t="s">
        <v>34</v>
      </c>
      <c r="C51" s="25" t="str">
        <f t="shared" si="0"/>
        <v>木</v>
      </c>
      <c r="D51" s="85"/>
      <c r="E51" s="86"/>
      <c r="F51" s="205"/>
      <c r="G51" s="178"/>
      <c r="H51" s="18" t="s">
        <v>31</v>
      </c>
      <c r="I51" s="178"/>
      <c r="J51" s="178"/>
      <c r="K51" s="22" t="s">
        <v>32</v>
      </c>
      <c r="L51" s="89" t="str">
        <f t="shared" si="1"/>
        <v/>
      </c>
      <c r="M51" s="90"/>
      <c r="N51" s="22" t="s">
        <v>33</v>
      </c>
      <c r="O51" s="85"/>
      <c r="P51" s="86"/>
      <c r="Q51" s="85"/>
      <c r="R51" s="86"/>
      <c r="S51" s="85"/>
      <c r="T51" s="86"/>
      <c r="U51" s="85"/>
      <c r="V51" s="86"/>
      <c r="W51" s="120"/>
      <c r="X51" s="121"/>
      <c r="Y51" s="121"/>
      <c r="Z51" s="121"/>
      <c r="AA51" s="121"/>
      <c r="AB51" s="121"/>
      <c r="AC51" s="122"/>
      <c r="AI51" s="12"/>
      <c r="AJ51" s="12"/>
      <c r="AK51" s="12"/>
      <c r="AL51" s="12"/>
      <c r="AM51" s="12"/>
      <c r="AN51" s="12"/>
      <c r="AO51" s="12"/>
      <c r="AP51" s="12"/>
      <c r="AQ51" s="12"/>
      <c r="AR51" s="12"/>
      <c r="AS51" s="12"/>
      <c r="AT51" s="12"/>
    </row>
    <row r="52" spans="1:46" s="32" customFormat="1" ht="26.25" customHeight="1" x14ac:dyDescent="0.55000000000000004">
      <c r="A52" s="17">
        <v>8</v>
      </c>
      <c r="B52" s="22" t="s">
        <v>34</v>
      </c>
      <c r="C52" s="25" t="str">
        <f t="shared" si="0"/>
        <v>金</v>
      </c>
      <c r="D52" s="85"/>
      <c r="E52" s="86"/>
      <c r="F52" s="205"/>
      <c r="G52" s="178"/>
      <c r="H52" s="18" t="s">
        <v>31</v>
      </c>
      <c r="I52" s="178"/>
      <c r="J52" s="178"/>
      <c r="K52" s="22" t="s">
        <v>32</v>
      </c>
      <c r="L52" s="89" t="str">
        <f t="shared" si="1"/>
        <v/>
      </c>
      <c r="M52" s="90"/>
      <c r="N52" s="22" t="s">
        <v>33</v>
      </c>
      <c r="O52" s="85"/>
      <c r="P52" s="86"/>
      <c r="Q52" s="85"/>
      <c r="R52" s="86"/>
      <c r="S52" s="85"/>
      <c r="T52" s="86"/>
      <c r="U52" s="85"/>
      <c r="V52" s="86"/>
      <c r="W52" s="120"/>
      <c r="X52" s="121"/>
      <c r="Y52" s="121"/>
      <c r="Z52" s="121"/>
      <c r="AA52" s="121"/>
      <c r="AB52" s="121"/>
      <c r="AC52" s="122"/>
      <c r="AI52" s="12"/>
      <c r="AJ52" s="12"/>
      <c r="AK52" s="12"/>
      <c r="AL52" s="12"/>
      <c r="AM52" s="12"/>
      <c r="AN52" s="12"/>
      <c r="AO52" s="12"/>
      <c r="AP52" s="12"/>
      <c r="AQ52" s="12"/>
      <c r="AR52" s="12"/>
      <c r="AS52" s="12"/>
      <c r="AT52" s="12"/>
    </row>
    <row r="53" spans="1:46" s="32" customFormat="1" ht="26.25" customHeight="1" x14ac:dyDescent="0.55000000000000004">
      <c r="A53" s="17">
        <v>9</v>
      </c>
      <c r="B53" s="22" t="s">
        <v>34</v>
      </c>
      <c r="C53" s="25" t="str">
        <f t="shared" si="0"/>
        <v>土</v>
      </c>
      <c r="D53" s="85"/>
      <c r="E53" s="86"/>
      <c r="F53" s="205"/>
      <c r="G53" s="178"/>
      <c r="H53" s="18" t="s">
        <v>31</v>
      </c>
      <c r="I53" s="178"/>
      <c r="J53" s="178"/>
      <c r="K53" s="22" t="s">
        <v>32</v>
      </c>
      <c r="L53" s="89" t="str">
        <f t="shared" si="1"/>
        <v/>
      </c>
      <c r="M53" s="90"/>
      <c r="N53" s="22" t="s">
        <v>33</v>
      </c>
      <c r="O53" s="85"/>
      <c r="P53" s="86"/>
      <c r="Q53" s="85"/>
      <c r="R53" s="86"/>
      <c r="S53" s="85"/>
      <c r="T53" s="86"/>
      <c r="U53" s="85"/>
      <c r="V53" s="86"/>
      <c r="W53" s="120"/>
      <c r="X53" s="121"/>
      <c r="Y53" s="121"/>
      <c r="Z53" s="121"/>
      <c r="AA53" s="121"/>
      <c r="AB53" s="121"/>
      <c r="AC53" s="122"/>
      <c r="AI53" s="12"/>
      <c r="AJ53" s="12"/>
      <c r="AK53" s="12"/>
      <c r="AL53" s="12"/>
      <c r="AM53" s="12"/>
      <c r="AN53" s="12"/>
      <c r="AO53" s="12"/>
      <c r="AP53" s="12"/>
      <c r="AQ53" s="12"/>
      <c r="AR53" s="12"/>
      <c r="AS53" s="12"/>
      <c r="AT53" s="12"/>
    </row>
    <row r="54" spans="1:46" s="32" customFormat="1" ht="26.25" customHeight="1" x14ac:dyDescent="0.55000000000000004">
      <c r="A54" s="17">
        <v>10</v>
      </c>
      <c r="B54" s="22" t="s">
        <v>34</v>
      </c>
      <c r="C54" s="25" t="str">
        <f t="shared" si="0"/>
        <v>日</v>
      </c>
      <c r="D54" s="85"/>
      <c r="E54" s="86"/>
      <c r="F54" s="205"/>
      <c r="G54" s="178"/>
      <c r="H54" s="18" t="s">
        <v>31</v>
      </c>
      <c r="I54" s="178"/>
      <c r="J54" s="178"/>
      <c r="K54" s="22" t="s">
        <v>32</v>
      </c>
      <c r="L54" s="89" t="str">
        <f t="shared" si="1"/>
        <v/>
      </c>
      <c r="M54" s="90"/>
      <c r="N54" s="22" t="s">
        <v>33</v>
      </c>
      <c r="O54" s="85"/>
      <c r="P54" s="86"/>
      <c r="Q54" s="85"/>
      <c r="R54" s="86"/>
      <c r="S54" s="85"/>
      <c r="T54" s="86"/>
      <c r="U54" s="85"/>
      <c r="V54" s="86"/>
      <c r="W54" s="120"/>
      <c r="X54" s="121"/>
      <c r="Y54" s="121"/>
      <c r="Z54" s="121"/>
      <c r="AA54" s="121"/>
      <c r="AB54" s="121"/>
      <c r="AC54" s="122"/>
      <c r="AI54" s="12"/>
      <c r="AJ54" s="12"/>
      <c r="AK54" s="12"/>
      <c r="AL54" s="12"/>
      <c r="AM54" s="12"/>
      <c r="AN54" s="12"/>
      <c r="AO54" s="12"/>
      <c r="AP54" s="12"/>
      <c r="AQ54" s="12"/>
      <c r="AR54" s="12"/>
      <c r="AS54" s="12"/>
      <c r="AT54" s="12"/>
    </row>
    <row r="55" spans="1:46" s="32" customFormat="1" ht="26.25" customHeight="1" x14ac:dyDescent="0.55000000000000004">
      <c r="A55" s="17">
        <v>11</v>
      </c>
      <c r="B55" s="22" t="s">
        <v>34</v>
      </c>
      <c r="C55" s="25" t="str">
        <f t="shared" si="0"/>
        <v>月</v>
      </c>
      <c r="D55" s="85"/>
      <c r="E55" s="86"/>
      <c r="F55" s="205"/>
      <c r="G55" s="178"/>
      <c r="H55" s="18" t="s">
        <v>31</v>
      </c>
      <c r="I55" s="178"/>
      <c r="J55" s="178"/>
      <c r="K55" s="22" t="s">
        <v>32</v>
      </c>
      <c r="L55" s="89" t="str">
        <f t="shared" si="1"/>
        <v/>
      </c>
      <c r="M55" s="90"/>
      <c r="N55" s="22" t="s">
        <v>33</v>
      </c>
      <c r="O55" s="85"/>
      <c r="P55" s="86"/>
      <c r="Q55" s="85"/>
      <c r="R55" s="86"/>
      <c r="S55" s="85"/>
      <c r="T55" s="86"/>
      <c r="U55" s="85"/>
      <c r="V55" s="86"/>
      <c r="W55" s="120"/>
      <c r="X55" s="121"/>
      <c r="Y55" s="121"/>
      <c r="Z55" s="121"/>
      <c r="AA55" s="121"/>
      <c r="AB55" s="121"/>
      <c r="AC55" s="122"/>
      <c r="AI55" s="12"/>
      <c r="AJ55" s="12"/>
      <c r="AK55" s="12"/>
      <c r="AL55" s="12"/>
      <c r="AM55" s="12"/>
      <c r="AN55" s="12"/>
      <c r="AO55" s="12"/>
      <c r="AP55" s="12"/>
      <c r="AQ55" s="12"/>
      <c r="AR55" s="12"/>
      <c r="AS55" s="12"/>
      <c r="AT55" s="12"/>
    </row>
    <row r="56" spans="1:46" s="32" customFormat="1" ht="26.25" customHeight="1" x14ac:dyDescent="0.55000000000000004">
      <c r="A56" s="17">
        <v>12</v>
      </c>
      <c r="B56" s="22" t="s">
        <v>34</v>
      </c>
      <c r="C56" s="25" t="str">
        <f t="shared" si="0"/>
        <v>火</v>
      </c>
      <c r="D56" s="85"/>
      <c r="E56" s="86"/>
      <c r="F56" s="205"/>
      <c r="G56" s="178"/>
      <c r="H56" s="18" t="s">
        <v>31</v>
      </c>
      <c r="I56" s="178"/>
      <c r="J56" s="178"/>
      <c r="K56" s="22" t="s">
        <v>32</v>
      </c>
      <c r="L56" s="89" t="str">
        <f t="shared" si="1"/>
        <v/>
      </c>
      <c r="M56" s="90"/>
      <c r="N56" s="22" t="s">
        <v>33</v>
      </c>
      <c r="O56" s="85"/>
      <c r="P56" s="86"/>
      <c r="Q56" s="85"/>
      <c r="R56" s="86"/>
      <c r="S56" s="85"/>
      <c r="T56" s="86"/>
      <c r="U56" s="85"/>
      <c r="V56" s="86"/>
      <c r="W56" s="120"/>
      <c r="X56" s="121"/>
      <c r="Y56" s="121"/>
      <c r="Z56" s="121"/>
      <c r="AA56" s="121"/>
      <c r="AB56" s="121"/>
      <c r="AC56" s="122"/>
      <c r="AI56" s="12"/>
      <c r="AJ56" s="12"/>
      <c r="AK56" s="12"/>
      <c r="AL56" s="12"/>
      <c r="AM56" s="12"/>
      <c r="AN56" s="12"/>
      <c r="AO56" s="12"/>
      <c r="AP56" s="12"/>
      <c r="AQ56" s="12"/>
      <c r="AR56" s="12"/>
      <c r="AS56" s="12"/>
      <c r="AT56" s="12"/>
    </row>
    <row r="57" spans="1:46" s="32" customFormat="1" ht="26.25" customHeight="1" x14ac:dyDescent="0.55000000000000004">
      <c r="A57" s="17">
        <v>13</v>
      </c>
      <c r="B57" s="22" t="s">
        <v>34</v>
      </c>
      <c r="C57" s="25" t="str">
        <f t="shared" si="0"/>
        <v>水</v>
      </c>
      <c r="D57" s="85"/>
      <c r="E57" s="86"/>
      <c r="F57" s="205"/>
      <c r="G57" s="178"/>
      <c r="H57" s="18" t="s">
        <v>31</v>
      </c>
      <c r="I57" s="178"/>
      <c r="J57" s="178"/>
      <c r="K57" s="22" t="s">
        <v>32</v>
      </c>
      <c r="L57" s="89" t="str">
        <f t="shared" si="1"/>
        <v/>
      </c>
      <c r="M57" s="90"/>
      <c r="N57" s="22" t="s">
        <v>33</v>
      </c>
      <c r="O57" s="85"/>
      <c r="P57" s="86"/>
      <c r="Q57" s="85"/>
      <c r="R57" s="86"/>
      <c r="S57" s="85"/>
      <c r="T57" s="86"/>
      <c r="U57" s="85"/>
      <c r="V57" s="86"/>
      <c r="W57" s="120"/>
      <c r="X57" s="121"/>
      <c r="Y57" s="121"/>
      <c r="Z57" s="121"/>
      <c r="AA57" s="121"/>
      <c r="AB57" s="121"/>
      <c r="AC57" s="122"/>
      <c r="AI57" s="12"/>
      <c r="AJ57" s="12"/>
      <c r="AK57" s="12"/>
      <c r="AL57" s="12"/>
      <c r="AM57" s="12"/>
      <c r="AN57" s="12"/>
      <c r="AO57" s="12"/>
      <c r="AP57" s="12"/>
      <c r="AQ57" s="12"/>
      <c r="AR57" s="12"/>
      <c r="AS57" s="12"/>
      <c r="AT57" s="12"/>
    </row>
    <row r="58" spans="1:46" s="32" customFormat="1" ht="26.25" customHeight="1" x14ac:dyDescent="0.55000000000000004">
      <c r="A58" s="17">
        <v>14</v>
      </c>
      <c r="B58" s="22" t="s">
        <v>34</v>
      </c>
      <c r="C58" s="25" t="str">
        <f t="shared" si="0"/>
        <v>木</v>
      </c>
      <c r="D58" s="85"/>
      <c r="E58" s="86"/>
      <c r="F58" s="205"/>
      <c r="G58" s="178"/>
      <c r="H58" s="18" t="s">
        <v>31</v>
      </c>
      <c r="I58" s="178"/>
      <c r="J58" s="178"/>
      <c r="K58" s="22" t="s">
        <v>32</v>
      </c>
      <c r="L58" s="89" t="str">
        <f t="shared" si="1"/>
        <v/>
      </c>
      <c r="M58" s="90"/>
      <c r="N58" s="22" t="s">
        <v>33</v>
      </c>
      <c r="O58" s="85"/>
      <c r="P58" s="86"/>
      <c r="Q58" s="85"/>
      <c r="R58" s="86"/>
      <c r="S58" s="85"/>
      <c r="T58" s="86"/>
      <c r="U58" s="85"/>
      <c r="V58" s="86"/>
      <c r="W58" s="120"/>
      <c r="X58" s="121"/>
      <c r="Y58" s="121"/>
      <c r="Z58" s="121"/>
      <c r="AA58" s="121"/>
      <c r="AB58" s="121"/>
      <c r="AC58" s="122"/>
      <c r="AI58" s="12"/>
      <c r="AJ58" s="12"/>
      <c r="AK58" s="12"/>
      <c r="AL58" s="12"/>
      <c r="AM58" s="12"/>
      <c r="AN58" s="12"/>
      <c r="AO58" s="12"/>
      <c r="AP58" s="12"/>
      <c r="AQ58" s="12"/>
      <c r="AR58" s="12"/>
      <c r="AS58" s="12"/>
      <c r="AT58" s="12"/>
    </row>
    <row r="59" spans="1:46" s="32" customFormat="1" ht="26.25" customHeight="1" x14ac:dyDescent="0.55000000000000004">
      <c r="A59" s="17">
        <v>15</v>
      </c>
      <c r="B59" s="22" t="s">
        <v>34</v>
      </c>
      <c r="C59" s="25" t="str">
        <f t="shared" si="0"/>
        <v>金</v>
      </c>
      <c r="D59" s="85"/>
      <c r="E59" s="86"/>
      <c r="F59" s="205"/>
      <c r="G59" s="178"/>
      <c r="H59" s="18" t="s">
        <v>31</v>
      </c>
      <c r="I59" s="178"/>
      <c r="J59" s="178"/>
      <c r="K59" s="22" t="s">
        <v>32</v>
      </c>
      <c r="L59" s="89" t="str">
        <f t="shared" si="1"/>
        <v/>
      </c>
      <c r="M59" s="90"/>
      <c r="N59" s="22" t="s">
        <v>33</v>
      </c>
      <c r="O59" s="85"/>
      <c r="P59" s="86"/>
      <c r="Q59" s="85"/>
      <c r="R59" s="86"/>
      <c r="S59" s="85"/>
      <c r="T59" s="86"/>
      <c r="U59" s="85"/>
      <c r="V59" s="86"/>
      <c r="W59" s="120"/>
      <c r="X59" s="121"/>
      <c r="Y59" s="121"/>
      <c r="Z59" s="121"/>
      <c r="AA59" s="121"/>
      <c r="AB59" s="121"/>
      <c r="AC59" s="122"/>
      <c r="AI59" s="12"/>
      <c r="AJ59" s="12"/>
      <c r="AK59" s="12"/>
      <c r="AL59" s="12"/>
      <c r="AM59" s="12"/>
      <c r="AN59" s="12"/>
      <c r="AO59" s="12"/>
      <c r="AP59" s="12"/>
      <c r="AQ59" s="12"/>
      <c r="AR59" s="12"/>
      <c r="AS59" s="12"/>
      <c r="AT59" s="12"/>
    </row>
    <row r="60" spans="1:46" s="32" customFormat="1" ht="26.25" customHeight="1" x14ac:dyDescent="0.55000000000000004">
      <c r="A60" s="17">
        <v>16</v>
      </c>
      <c r="B60" s="22" t="s">
        <v>34</v>
      </c>
      <c r="C60" s="25" t="str">
        <f t="shared" si="0"/>
        <v>土</v>
      </c>
      <c r="D60" s="85"/>
      <c r="E60" s="86"/>
      <c r="F60" s="205"/>
      <c r="G60" s="178"/>
      <c r="H60" s="18" t="s">
        <v>31</v>
      </c>
      <c r="I60" s="178"/>
      <c r="J60" s="178"/>
      <c r="K60" s="22" t="s">
        <v>32</v>
      </c>
      <c r="L60" s="89" t="str">
        <f t="shared" si="1"/>
        <v/>
      </c>
      <c r="M60" s="90"/>
      <c r="N60" s="22" t="s">
        <v>33</v>
      </c>
      <c r="O60" s="85"/>
      <c r="P60" s="86"/>
      <c r="Q60" s="85"/>
      <c r="R60" s="86"/>
      <c r="S60" s="85"/>
      <c r="T60" s="86"/>
      <c r="U60" s="85"/>
      <c r="V60" s="86"/>
      <c r="W60" s="120"/>
      <c r="X60" s="121"/>
      <c r="Y60" s="121"/>
      <c r="Z60" s="121"/>
      <c r="AA60" s="121"/>
      <c r="AB60" s="121"/>
      <c r="AC60" s="122"/>
      <c r="AI60" s="12"/>
      <c r="AJ60" s="12"/>
      <c r="AK60" s="12"/>
      <c r="AL60" s="12"/>
      <c r="AM60" s="12"/>
      <c r="AN60" s="12"/>
      <c r="AO60" s="12"/>
      <c r="AP60" s="12"/>
      <c r="AQ60" s="12"/>
      <c r="AR60" s="12"/>
      <c r="AS60" s="12"/>
      <c r="AT60" s="12"/>
    </row>
    <row r="61" spans="1:46" s="32" customFormat="1" ht="26.25" customHeight="1" x14ac:dyDescent="0.55000000000000004">
      <c r="A61" s="17">
        <v>17</v>
      </c>
      <c r="B61" s="22" t="s">
        <v>34</v>
      </c>
      <c r="C61" s="25" t="str">
        <f t="shared" si="0"/>
        <v>日</v>
      </c>
      <c r="D61" s="85"/>
      <c r="E61" s="86"/>
      <c r="F61" s="205"/>
      <c r="G61" s="178"/>
      <c r="H61" s="18" t="s">
        <v>31</v>
      </c>
      <c r="I61" s="178"/>
      <c r="J61" s="178"/>
      <c r="K61" s="22" t="s">
        <v>32</v>
      </c>
      <c r="L61" s="89" t="str">
        <f t="shared" si="1"/>
        <v/>
      </c>
      <c r="M61" s="90"/>
      <c r="N61" s="22" t="s">
        <v>33</v>
      </c>
      <c r="O61" s="85"/>
      <c r="P61" s="86"/>
      <c r="Q61" s="85"/>
      <c r="R61" s="86"/>
      <c r="S61" s="85"/>
      <c r="T61" s="86"/>
      <c r="U61" s="85"/>
      <c r="V61" s="86"/>
      <c r="W61" s="120"/>
      <c r="X61" s="121"/>
      <c r="Y61" s="121"/>
      <c r="Z61" s="121"/>
      <c r="AA61" s="121"/>
      <c r="AB61" s="121"/>
      <c r="AC61" s="122"/>
      <c r="AI61" s="12"/>
      <c r="AJ61" s="12"/>
      <c r="AK61" s="12"/>
      <c r="AL61" s="12"/>
      <c r="AM61" s="12"/>
      <c r="AN61" s="12"/>
      <c r="AO61" s="12"/>
      <c r="AP61" s="12"/>
      <c r="AQ61" s="12"/>
      <c r="AR61" s="12"/>
      <c r="AS61" s="12"/>
      <c r="AT61" s="12"/>
    </row>
    <row r="62" spans="1:46" s="32" customFormat="1" ht="26.25" customHeight="1" x14ac:dyDescent="0.55000000000000004">
      <c r="A62" s="17">
        <v>18</v>
      </c>
      <c r="B62" s="22" t="s">
        <v>34</v>
      </c>
      <c r="C62" s="25" t="str">
        <f t="shared" si="0"/>
        <v>月</v>
      </c>
      <c r="D62" s="85"/>
      <c r="E62" s="86"/>
      <c r="F62" s="205"/>
      <c r="G62" s="178"/>
      <c r="H62" s="18" t="s">
        <v>31</v>
      </c>
      <c r="I62" s="178"/>
      <c r="J62" s="178"/>
      <c r="K62" s="22" t="s">
        <v>32</v>
      </c>
      <c r="L62" s="89" t="str">
        <f t="shared" si="1"/>
        <v/>
      </c>
      <c r="M62" s="90"/>
      <c r="N62" s="22" t="s">
        <v>33</v>
      </c>
      <c r="O62" s="85"/>
      <c r="P62" s="86"/>
      <c r="Q62" s="85"/>
      <c r="R62" s="86"/>
      <c r="S62" s="85"/>
      <c r="T62" s="86"/>
      <c r="U62" s="85"/>
      <c r="V62" s="86"/>
      <c r="W62" s="120"/>
      <c r="X62" s="121"/>
      <c r="Y62" s="121"/>
      <c r="Z62" s="121"/>
      <c r="AA62" s="121"/>
      <c r="AB62" s="121"/>
      <c r="AC62" s="122"/>
      <c r="AI62" s="12"/>
      <c r="AJ62" s="12"/>
      <c r="AK62" s="12"/>
      <c r="AL62" s="12"/>
      <c r="AM62" s="12"/>
      <c r="AN62" s="12"/>
      <c r="AO62" s="12"/>
      <c r="AP62" s="12"/>
      <c r="AQ62" s="12"/>
      <c r="AR62" s="12"/>
      <c r="AS62" s="12"/>
      <c r="AT62" s="12"/>
    </row>
    <row r="63" spans="1:46" s="32" customFormat="1" ht="26.25" customHeight="1" x14ac:dyDescent="0.55000000000000004">
      <c r="A63" s="17">
        <v>19</v>
      </c>
      <c r="B63" s="22" t="s">
        <v>34</v>
      </c>
      <c r="C63" s="25" t="str">
        <f t="shared" si="0"/>
        <v>火</v>
      </c>
      <c r="D63" s="85"/>
      <c r="E63" s="86"/>
      <c r="F63" s="205"/>
      <c r="G63" s="178"/>
      <c r="H63" s="18" t="s">
        <v>31</v>
      </c>
      <c r="I63" s="178"/>
      <c r="J63" s="178"/>
      <c r="K63" s="22" t="s">
        <v>32</v>
      </c>
      <c r="L63" s="89" t="str">
        <f t="shared" si="1"/>
        <v/>
      </c>
      <c r="M63" s="90"/>
      <c r="N63" s="22" t="s">
        <v>33</v>
      </c>
      <c r="O63" s="85"/>
      <c r="P63" s="86"/>
      <c r="Q63" s="85"/>
      <c r="R63" s="86"/>
      <c r="S63" s="85"/>
      <c r="T63" s="86"/>
      <c r="U63" s="85"/>
      <c r="V63" s="86"/>
      <c r="W63" s="120"/>
      <c r="X63" s="121"/>
      <c r="Y63" s="121"/>
      <c r="Z63" s="121"/>
      <c r="AA63" s="121"/>
      <c r="AB63" s="121"/>
      <c r="AC63" s="122"/>
      <c r="AI63" s="12"/>
      <c r="AJ63" s="12"/>
      <c r="AK63" s="12"/>
      <c r="AL63" s="12"/>
      <c r="AM63" s="12"/>
      <c r="AN63" s="12"/>
      <c r="AO63" s="12"/>
      <c r="AP63" s="12"/>
      <c r="AQ63" s="12"/>
      <c r="AR63" s="12"/>
      <c r="AS63" s="12"/>
      <c r="AT63" s="12"/>
    </row>
    <row r="64" spans="1:46" s="32" customFormat="1" ht="26.25" customHeight="1" x14ac:dyDescent="0.55000000000000004">
      <c r="A64" s="17">
        <v>20</v>
      </c>
      <c r="B64" s="22" t="s">
        <v>34</v>
      </c>
      <c r="C64" s="25" t="str">
        <f t="shared" si="0"/>
        <v>水</v>
      </c>
      <c r="D64" s="85"/>
      <c r="E64" s="86"/>
      <c r="F64" s="205"/>
      <c r="G64" s="178"/>
      <c r="H64" s="18" t="s">
        <v>31</v>
      </c>
      <c r="I64" s="178"/>
      <c r="J64" s="178"/>
      <c r="K64" s="22" t="s">
        <v>32</v>
      </c>
      <c r="L64" s="89" t="str">
        <f t="shared" si="1"/>
        <v/>
      </c>
      <c r="M64" s="90"/>
      <c r="N64" s="22" t="s">
        <v>33</v>
      </c>
      <c r="O64" s="85"/>
      <c r="P64" s="86"/>
      <c r="Q64" s="85"/>
      <c r="R64" s="86"/>
      <c r="S64" s="85"/>
      <c r="T64" s="86"/>
      <c r="U64" s="85"/>
      <c r="V64" s="86"/>
      <c r="W64" s="120"/>
      <c r="X64" s="121"/>
      <c r="Y64" s="121"/>
      <c r="Z64" s="121"/>
      <c r="AA64" s="121"/>
      <c r="AB64" s="121"/>
      <c r="AC64" s="122"/>
      <c r="AI64" s="12"/>
      <c r="AJ64" s="12"/>
      <c r="AK64" s="12"/>
      <c r="AL64" s="12"/>
      <c r="AM64" s="12"/>
      <c r="AN64" s="12"/>
      <c r="AO64" s="12"/>
      <c r="AP64" s="12"/>
      <c r="AQ64" s="12"/>
      <c r="AR64" s="12"/>
      <c r="AS64" s="12"/>
      <c r="AT64" s="12"/>
    </row>
    <row r="65" spans="1:46" s="32" customFormat="1" ht="26.25" customHeight="1" x14ac:dyDescent="0.55000000000000004">
      <c r="A65" s="17">
        <v>21</v>
      </c>
      <c r="B65" s="22" t="s">
        <v>34</v>
      </c>
      <c r="C65" s="25" t="str">
        <f t="shared" si="0"/>
        <v>木</v>
      </c>
      <c r="D65" s="85"/>
      <c r="E65" s="86"/>
      <c r="F65" s="205"/>
      <c r="G65" s="178"/>
      <c r="H65" s="18" t="s">
        <v>31</v>
      </c>
      <c r="I65" s="178"/>
      <c r="J65" s="178"/>
      <c r="K65" s="22" t="s">
        <v>32</v>
      </c>
      <c r="L65" s="89" t="str">
        <f t="shared" si="1"/>
        <v/>
      </c>
      <c r="M65" s="90"/>
      <c r="N65" s="22" t="s">
        <v>33</v>
      </c>
      <c r="O65" s="85"/>
      <c r="P65" s="86"/>
      <c r="Q65" s="85"/>
      <c r="R65" s="86"/>
      <c r="S65" s="85"/>
      <c r="T65" s="86"/>
      <c r="U65" s="85"/>
      <c r="V65" s="86"/>
      <c r="W65" s="120"/>
      <c r="X65" s="121"/>
      <c r="Y65" s="121"/>
      <c r="Z65" s="121"/>
      <c r="AA65" s="121"/>
      <c r="AB65" s="121"/>
      <c r="AC65" s="122"/>
      <c r="AI65" s="12"/>
      <c r="AJ65" s="12"/>
      <c r="AK65" s="12"/>
      <c r="AL65" s="12"/>
      <c r="AM65" s="12"/>
      <c r="AN65" s="12"/>
      <c r="AO65" s="12"/>
      <c r="AP65" s="12"/>
      <c r="AQ65" s="12"/>
      <c r="AR65" s="12"/>
      <c r="AS65" s="12"/>
      <c r="AT65" s="12"/>
    </row>
    <row r="66" spans="1:46" s="32" customFormat="1" ht="26.25" customHeight="1" x14ac:dyDescent="0.55000000000000004">
      <c r="A66" s="17">
        <v>22</v>
      </c>
      <c r="B66" s="22" t="s">
        <v>34</v>
      </c>
      <c r="C66" s="25" t="str">
        <f t="shared" si="0"/>
        <v>金</v>
      </c>
      <c r="D66" s="85"/>
      <c r="E66" s="86"/>
      <c r="F66" s="205"/>
      <c r="G66" s="178"/>
      <c r="H66" s="18" t="s">
        <v>31</v>
      </c>
      <c r="I66" s="178"/>
      <c r="J66" s="178"/>
      <c r="K66" s="22" t="s">
        <v>32</v>
      </c>
      <c r="L66" s="89" t="str">
        <f t="shared" si="1"/>
        <v/>
      </c>
      <c r="M66" s="90"/>
      <c r="N66" s="22" t="s">
        <v>33</v>
      </c>
      <c r="O66" s="85"/>
      <c r="P66" s="86"/>
      <c r="Q66" s="85"/>
      <c r="R66" s="86"/>
      <c r="S66" s="85"/>
      <c r="T66" s="86"/>
      <c r="U66" s="85"/>
      <c r="V66" s="86"/>
      <c r="W66" s="120"/>
      <c r="X66" s="121"/>
      <c r="Y66" s="121"/>
      <c r="Z66" s="121"/>
      <c r="AA66" s="121"/>
      <c r="AB66" s="121"/>
      <c r="AC66" s="122"/>
      <c r="AI66" s="12"/>
      <c r="AJ66" s="12"/>
      <c r="AK66" s="12"/>
      <c r="AL66" s="12"/>
      <c r="AM66" s="12"/>
      <c r="AN66" s="12"/>
      <c r="AO66" s="12"/>
      <c r="AP66" s="12"/>
      <c r="AQ66" s="12"/>
      <c r="AR66" s="12"/>
      <c r="AS66" s="12"/>
      <c r="AT66" s="12"/>
    </row>
    <row r="67" spans="1:46" s="32" customFormat="1" ht="26.25" customHeight="1" x14ac:dyDescent="0.55000000000000004">
      <c r="A67" s="17">
        <v>23</v>
      </c>
      <c r="B67" s="22" t="s">
        <v>34</v>
      </c>
      <c r="C67" s="25" t="str">
        <f t="shared" si="0"/>
        <v>土</v>
      </c>
      <c r="D67" s="85"/>
      <c r="E67" s="86"/>
      <c r="F67" s="205"/>
      <c r="G67" s="178"/>
      <c r="H67" s="18" t="s">
        <v>31</v>
      </c>
      <c r="I67" s="178"/>
      <c r="J67" s="178"/>
      <c r="K67" s="22" t="s">
        <v>32</v>
      </c>
      <c r="L67" s="89" t="str">
        <f t="shared" si="1"/>
        <v/>
      </c>
      <c r="M67" s="90"/>
      <c r="N67" s="22" t="s">
        <v>33</v>
      </c>
      <c r="O67" s="85"/>
      <c r="P67" s="86"/>
      <c r="Q67" s="85"/>
      <c r="R67" s="86"/>
      <c r="S67" s="85"/>
      <c r="T67" s="86"/>
      <c r="U67" s="85"/>
      <c r="V67" s="86"/>
      <c r="W67" s="120"/>
      <c r="X67" s="121"/>
      <c r="Y67" s="121"/>
      <c r="Z67" s="121"/>
      <c r="AA67" s="121"/>
      <c r="AB67" s="121"/>
      <c r="AC67" s="122"/>
      <c r="AI67" s="12"/>
      <c r="AJ67" s="12"/>
      <c r="AK67" s="12"/>
      <c r="AL67" s="12"/>
      <c r="AM67" s="12"/>
      <c r="AN67" s="12"/>
      <c r="AO67" s="12"/>
      <c r="AP67" s="12"/>
      <c r="AQ67" s="12"/>
      <c r="AR67" s="12"/>
      <c r="AS67" s="12"/>
      <c r="AT67" s="12"/>
    </row>
    <row r="68" spans="1:46" s="32" customFormat="1" ht="26.25" customHeight="1" x14ac:dyDescent="0.55000000000000004">
      <c r="A68" s="17">
        <v>24</v>
      </c>
      <c r="B68" s="22" t="s">
        <v>34</v>
      </c>
      <c r="C68" s="25" t="str">
        <f t="shared" si="0"/>
        <v>日</v>
      </c>
      <c r="D68" s="85"/>
      <c r="E68" s="86"/>
      <c r="F68" s="205"/>
      <c r="G68" s="178"/>
      <c r="H68" s="18" t="s">
        <v>31</v>
      </c>
      <c r="I68" s="178"/>
      <c r="J68" s="178"/>
      <c r="K68" s="22" t="s">
        <v>32</v>
      </c>
      <c r="L68" s="89" t="str">
        <f t="shared" si="1"/>
        <v/>
      </c>
      <c r="M68" s="90"/>
      <c r="N68" s="22" t="s">
        <v>33</v>
      </c>
      <c r="O68" s="85"/>
      <c r="P68" s="86"/>
      <c r="Q68" s="85"/>
      <c r="R68" s="86"/>
      <c r="S68" s="85"/>
      <c r="T68" s="86"/>
      <c r="U68" s="85"/>
      <c r="V68" s="86"/>
      <c r="W68" s="120"/>
      <c r="X68" s="121"/>
      <c r="Y68" s="121"/>
      <c r="Z68" s="121"/>
      <c r="AA68" s="121"/>
      <c r="AB68" s="121"/>
      <c r="AC68" s="122"/>
      <c r="AI68" s="12"/>
      <c r="AJ68" s="12"/>
      <c r="AK68" s="12"/>
      <c r="AL68" s="12"/>
      <c r="AM68" s="12"/>
      <c r="AN68" s="12"/>
      <c r="AO68" s="12"/>
      <c r="AP68" s="12"/>
      <c r="AQ68" s="12"/>
      <c r="AR68" s="12"/>
      <c r="AS68" s="12"/>
      <c r="AT68" s="12"/>
    </row>
    <row r="69" spans="1:46" s="32" customFormat="1" ht="26.25" customHeight="1" x14ac:dyDescent="0.55000000000000004">
      <c r="A69" s="17">
        <v>25</v>
      </c>
      <c r="B69" s="22" t="s">
        <v>34</v>
      </c>
      <c r="C69" s="25" t="str">
        <f t="shared" si="0"/>
        <v>月</v>
      </c>
      <c r="D69" s="85"/>
      <c r="E69" s="86"/>
      <c r="F69" s="205"/>
      <c r="G69" s="178"/>
      <c r="H69" s="18" t="s">
        <v>31</v>
      </c>
      <c r="I69" s="178"/>
      <c r="J69" s="178"/>
      <c r="K69" s="22" t="s">
        <v>32</v>
      </c>
      <c r="L69" s="89" t="str">
        <f t="shared" si="1"/>
        <v/>
      </c>
      <c r="M69" s="90"/>
      <c r="N69" s="22" t="s">
        <v>33</v>
      </c>
      <c r="O69" s="85"/>
      <c r="P69" s="86"/>
      <c r="Q69" s="85"/>
      <c r="R69" s="86"/>
      <c r="S69" s="85"/>
      <c r="T69" s="86"/>
      <c r="U69" s="85"/>
      <c r="V69" s="86"/>
      <c r="W69" s="120"/>
      <c r="X69" s="121"/>
      <c r="Y69" s="121"/>
      <c r="Z69" s="121"/>
      <c r="AA69" s="121"/>
      <c r="AB69" s="121"/>
      <c r="AC69" s="122"/>
      <c r="AI69" s="12"/>
      <c r="AJ69" s="12"/>
      <c r="AK69" s="12"/>
      <c r="AL69" s="12"/>
      <c r="AM69" s="12"/>
      <c r="AN69" s="12"/>
      <c r="AO69" s="12"/>
      <c r="AP69" s="12"/>
      <c r="AQ69" s="12"/>
      <c r="AR69" s="12"/>
      <c r="AS69" s="12"/>
      <c r="AT69" s="12"/>
    </row>
    <row r="70" spans="1:46" s="32" customFormat="1" ht="26.25" customHeight="1" x14ac:dyDescent="0.55000000000000004">
      <c r="A70" s="17">
        <v>26</v>
      </c>
      <c r="B70" s="22" t="s">
        <v>34</v>
      </c>
      <c r="C70" s="25" t="str">
        <f t="shared" si="0"/>
        <v>火</v>
      </c>
      <c r="D70" s="85"/>
      <c r="E70" s="86"/>
      <c r="F70" s="205"/>
      <c r="G70" s="178"/>
      <c r="H70" s="18" t="s">
        <v>31</v>
      </c>
      <c r="I70" s="178"/>
      <c r="J70" s="178"/>
      <c r="K70" s="22" t="s">
        <v>32</v>
      </c>
      <c r="L70" s="89" t="str">
        <f t="shared" si="1"/>
        <v/>
      </c>
      <c r="M70" s="90"/>
      <c r="N70" s="22" t="s">
        <v>33</v>
      </c>
      <c r="O70" s="85"/>
      <c r="P70" s="86"/>
      <c r="Q70" s="85"/>
      <c r="R70" s="86"/>
      <c r="S70" s="85"/>
      <c r="T70" s="86"/>
      <c r="U70" s="85"/>
      <c r="V70" s="86"/>
      <c r="W70" s="120"/>
      <c r="X70" s="121"/>
      <c r="Y70" s="121"/>
      <c r="Z70" s="121"/>
      <c r="AA70" s="121"/>
      <c r="AB70" s="121"/>
      <c r="AC70" s="122"/>
      <c r="AI70" s="12"/>
      <c r="AJ70" s="12"/>
      <c r="AK70" s="12"/>
      <c r="AL70" s="12"/>
      <c r="AM70" s="12"/>
      <c r="AN70" s="12"/>
      <c r="AO70" s="12"/>
      <c r="AP70" s="12"/>
      <c r="AQ70" s="12"/>
      <c r="AR70" s="12"/>
      <c r="AS70" s="12"/>
      <c r="AT70" s="12"/>
    </row>
    <row r="71" spans="1:46" s="32" customFormat="1" ht="26.25" customHeight="1" x14ac:dyDescent="0.55000000000000004">
      <c r="A71" s="17">
        <v>27</v>
      </c>
      <c r="B71" s="22" t="s">
        <v>34</v>
      </c>
      <c r="C71" s="25" t="str">
        <f t="shared" si="0"/>
        <v>水</v>
      </c>
      <c r="D71" s="85"/>
      <c r="E71" s="86"/>
      <c r="F71" s="205"/>
      <c r="G71" s="178"/>
      <c r="H71" s="18" t="s">
        <v>31</v>
      </c>
      <c r="I71" s="178"/>
      <c r="J71" s="178"/>
      <c r="K71" s="22" t="s">
        <v>32</v>
      </c>
      <c r="L71" s="89" t="str">
        <f t="shared" si="1"/>
        <v/>
      </c>
      <c r="M71" s="90"/>
      <c r="N71" s="22" t="s">
        <v>33</v>
      </c>
      <c r="O71" s="85"/>
      <c r="P71" s="86"/>
      <c r="Q71" s="85"/>
      <c r="R71" s="86"/>
      <c r="S71" s="85"/>
      <c r="T71" s="86"/>
      <c r="U71" s="85"/>
      <c r="V71" s="86"/>
      <c r="W71" s="120"/>
      <c r="X71" s="121"/>
      <c r="Y71" s="121"/>
      <c r="Z71" s="121"/>
      <c r="AA71" s="121"/>
      <c r="AB71" s="121"/>
      <c r="AC71" s="122"/>
      <c r="AI71" s="12"/>
      <c r="AJ71" s="12"/>
      <c r="AK71" s="12"/>
      <c r="AL71" s="12"/>
      <c r="AM71" s="12"/>
      <c r="AN71" s="12"/>
      <c r="AO71" s="12"/>
      <c r="AP71" s="12"/>
      <c r="AQ71" s="12"/>
      <c r="AR71" s="12"/>
      <c r="AS71" s="12"/>
      <c r="AT71" s="12"/>
    </row>
    <row r="72" spans="1:46" s="32" customFormat="1" ht="26.25" customHeight="1" x14ac:dyDescent="0.55000000000000004">
      <c r="A72" s="17">
        <v>28</v>
      </c>
      <c r="B72" s="22" t="s">
        <v>34</v>
      </c>
      <c r="C72" s="25" t="str">
        <f t="shared" si="0"/>
        <v>木</v>
      </c>
      <c r="D72" s="85"/>
      <c r="E72" s="86"/>
      <c r="F72" s="205"/>
      <c r="G72" s="178"/>
      <c r="H72" s="18" t="s">
        <v>31</v>
      </c>
      <c r="I72" s="178"/>
      <c r="J72" s="178"/>
      <c r="K72" s="22" t="s">
        <v>32</v>
      </c>
      <c r="L72" s="89" t="str">
        <f t="shared" si="1"/>
        <v/>
      </c>
      <c r="M72" s="90"/>
      <c r="N72" s="22" t="s">
        <v>33</v>
      </c>
      <c r="O72" s="85"/>
      <c r="P72" s="86"/>
      <c r="Q72" s="85"/>
      <c r="R72" s="86"/>
      <c r="S72" s="85"/>
      <c r="T72" s="86"/>
      <c r="U72" s="85"/>
      <c r="V72" s="86"/>
      <c r="W72" s="120"/>
      <c r="X72" s="121"/>
      <c r="Y72" s="121"/>
      <c r="Z72" s="121"/>
      <c r="AA72" s="121"/>
      <c r="AB72" s="121"/>
      <c r="AC72" s="122"/>
      <c r="AI72" s="12"/>
      <c r="AJ72" s="12"/>
      <c r="AK72" s="12"/>
      <c r="AL72" s="12"/>
      <c r="AM72" s="12"/>
      <c r="AN72" s="12"/>
      <c r="AO72" s="12"/>
      <c r="AP72" s="12"/>
      <c r="AQ72" s="12"/>
      <c r="AR72" s="12"/>
      <c r="AS72" s="12"/>
      <c r="AT72" s="12"/>
    </row>
    <row r="73" spans="1:46" s="32" customFormat="1" ht="26.25" customHeight="1" x14ac:dyDescent="0.55000000000000004">
      <c r="A73" s="17">
        <v>29</v>
      </c>
      <c r="B73" s="22" t="s">
        <v>34</v>
      </c>
      <c r="C73" s="25" t="str">
        <f t="shared" si="0"/>
        <v>金</v>
      </c>
      <c r="D73" s="85"/>
      <c r="E73" s="86"/>
      <c r="F73" s="205"/>
      <c r="G73" s="178"/>
      <c r="H73" s="18" t="s">
        <v>31</v>
      </c>
      <c r="I73" s="178"/>
      <c r="J73" s="178"/>
      <c r="K73" s="22" t="s">
        <v>32</v>
      </c>
      <c r="L73" s="89" t="str">
        <f t="shared" si="1"/>
        <v/>
      </c>
      <c r="M73" s="90"/>
      <c r="N73" s="22" t="s">
        <v>33</v>
      </c>
      <c r="O73" s="85"/>
      <c r="P73" s="86"/>
      <c r="Q73" s="85"/>
      <c r="R73" s="86"/>
      <c r="S73" s="85"/>
      <c r="T73" s="86"/>
      <c r="U73" s="85"/>
      <c r="V73" s="86"/>
      <c r="W73" s="120"/>
      <c r="X73" s="121"/>
      <c r="Y73" s="121"/>
      <c r="Z73" s="121"/>
      <c r="AA73" s="121"/>
      <c r="AB73" s="121"/>
      <c r="AC73" s="122"/>
      <c r="AI73" s="12"/>
      <c r="AJ73" s="12"/>
      <c r="AK73" s="12"/>
      <c r="AL73" s="12"/>
      <c r="AM73" s="12"/>
      <c r="AN73" s="12"/>
      <c r="AO73" s="12"/>
      <c r="AP73" s="12"/>
      <c r="AQ73" s="12"/>
      <c r="AR73" s="12"/>
      <c r="AS73" s="12"/>
      <c r="AT73" s="12"/>
    </row>
    <row r="74" spans="1:46" s="32" customFormat="1" ht="26.25" customHeight="1" x14ac:dyDescent="0.55000000000000004">
      <c r="A74" s="17">
        <v>30</v>
      </c>
      <c r="B74" s="22" t="s">
        <v>34</v>
      </c>
      <c r="C74" s="25" t="str">
        <f t="shared" si="0"/>
        <v>土</v>
      </c>
      <c r="D74" s="85"/>
      <c r="E74" s="86"/>
      <c r="F74" s="205"/>
      <c r="G74" s="178"/>
      <c r="H74" s="18" t="s">
        <v>31</v>
      </c>
      <c r="I74" s="178"/>
      <c r="J74" s="178"/>
      <c r="K74" s="22" t="s">
        <v>32</v>
      </c>
      <c r="L74" s="89" t="str">
        <f t="shared" si="1"/>
        <v/>
      </c>
      <c r="M74" s="90"/>
      <c r="N74" s="22" t="s">
        <v>33</v>
      </c>
      <c r="O74" s="85"/>
      <c r="P74" s="86"/>
      <c r="Q74" s="85"/>
      <c r="R74" s="86"/>
      <c r="S74" s="85"/>
      <c r="T74" s="86"/>
      <c r="U74" s="85"/>
      <c r="V74" s="86"/>
      <c r="W74" s="120"/>
      <c r="X74" s="121"/>
      <c r="Y74" s="121"/>
      <c r="Z74" s="121"/>
      <c r="AA74" s="121"/>
      <c r="AB74" s="121"/>
      <c r="AC74" s="122"/>
      <c r="AI74" s="12"/>
      <c r="AJ74" s="12"/>
      <c r="AK74" s="12"/>
      <c r="AL74" s="12"/>
      <c r="AM74" s="12"/>
      <c r="AN74" s="12"/>
      <c r="AO74" s="12"/>
      <c r="AP74" s="12"/>
      <c r="AQ74" s="12"/>
      <c r="AR74" s="12"/>
      <c r="AS74" s="12"/>
      <c r="AT74" s="12"/>
    </row>
    <row r="75" spans="1:46" s="32" customFormat="1" ht="26.25" customHeight="1" x14ac:dyDescent="0.55000000000000004">
      <c r="A75" s="19">
        <v>31</v>
      </c>
      <c r="B75" s="23" t="s">
        <v>4</v>
      </c>
      <c r="C75" s="26" t="str">
        <f t="shared" si="0"/>
        <v>日</v>
      </c>
      <c r="D75" s="218"/>
      <c r="E75" s="219"/>
      <c r="F75" s="226"/>
      <c r="G75" s="227"/>
      <c r="H75" s="20" t="s">
        <v>31</v>
      </c>
      <c r="I75" s="227"/>
      <c r="J75" s="227"/>
      <c r="K75" s="23" t="s">
        <v>32</v>
      </c>
      <c r="L75" s="89" t="str">
        <f t="shared" ref="L75" si="2">IF(OR(F75="",I75=""),"",MIN(MAX(ROUNDDOWN((I75-F75)*24*2,0)/2,0),$E$42))</f>
        <v/>
      </c>
      <c r="M75" s="90"/>
      <c r="N75" s="23" t="s">
        <v>33</v>
      </c>
      <c r="O75" s="218"/>
      <c r="P75" s="219"/>
      <c r="Q75" s="218"/>
      <c r="R75" s="219"/>
      <c r="S75" s="218"/>
      <c r="T75" s="219"/>
      <c r="U75" s="218"/>
      <c r="V75" s="219"/>
      <c r="W75" s="208"/>
      <c r="X75" s="209"/>
      <c r="Y75" s="209"/>
      <c r="Z75" s="209"/>
      <c r="AA75" s="209"/>
      <c r="AB75" s="209"/>
      <c r="AC75" s="210"/>
      <c r="AI75" s="12"/>
      <c r="AJ75" s="12"/>
      <c r="AK75" s="12"/>
      <c r="AL75" s="12"/>
      <c r="AM75" s="12"/>
      <c r="AN75" s="12"/>
      <c r="AO75" s="12"/>
      <c r="AP75" s="12"/>
      <c r="AQ75" s="12"/>
      <c r="AR75" s="12"/>
      <c r="AS75" s="12"/>
      <c r="AT75" s="12"/>
    </row>
    <row r="76" spans="1:46" s="32" customFormat="1" ht="26.25" customHeight="1" x14ac:dyDescent="0.55000000000000004">
      <c r="A76" s="126" t="s">
        <v>35</v>
      </c>
      <c r="B76" s="127"/>
      <c r="C76" s="127"/>
      <c r="D76" s="27">
        <f>COUNTIF(L45:M75,"&gt;0")</f>
        <v>0</v>
      </c>
      <c r="E76" s="224" t="s">
        <v>36</v>
      </c>
      <c r="F76" s="224"/>
      <c r="G76" s="224"/>
      <c r="H76" s="224"/>
      <c r="I76" s="27">
        <f>COUNTIF(D45:E75,"○")</f>
        <v>0</v>
      </c>
      <c r="J76" s="28" t="s">
        <v>16</v>
      </c>
      <c r="K76" s="126" t="s">
        <v>101</v>
      </c>
      <c r="L76" s="127"/>
      <c r="M76" s="127"/>
      <c r="N76" s="27" t="s">
        <v>99</v>
      </c>
      <c r="O76" s="27">
        <f>COUNTIF(Q45:R75,"○")</f>
        <v>0</v>
      </c>
      <c r="P76" s="27" t="s">
        <v>38</v>
      </c>
      <c r="Q76" s="225" t="s">
        <v>100</v>
      </c>
      <c r="R76" s="225"/>
      <c r="S76" s="27">
        <f>COUNTIF(S45:T75,"○")</f>
        <v>0</v>
      </c>
      <c r="T76" s="27" t="s">
        <v>38</v>
      </c>
      <c r="U76" s="27"/>
      <c r="V76" s="27"/>
      <c r="W76" s="28"/>
      <c r="X76" s="212" t="s">
        <v>37</v>
      </c>
      <c r="Y76" s="213"/>
      <c r="Z76" s="213"/>
      <c r="AA76" s="44"/>
      <c r="AB76" s="44"/>
      <c r="AC76" s="216" t="str">
        <f>IF(W43="３．要支援家庭のこども加算","●","×")</f>
        <v>×</v>
      </c>
      <c r="AD76" s="30"/>
      <c r="AI76" s="12"/>
      <c r="AJ76" s="12"/>
      <c r="AK76" s="12"/>
      <c r="AL76" s="12"/>
      <c r="AM76" s="12"/>
      <c r="AN76" s="12"/>
      <c r="AO76" s="12"/>
      <c r="AP76" s="12"/>
      <c r="AQ76" s="12"/>
      <c r="AR76" s="12"/>
      <c r="AS76" s="12"/>
      <c r="AT76" s="12"/>
    </row>
    <row r="77" spans="1:46" s="32" customFormat="1" ht="26.25" customHeight="1" x14ac:dyDescent="0.55000000000000004">
      <c r="A77" s="126" t="s">
        <v>91</v>
      </c>
      <c r="B77" s="127"/>
      <c r="C77" s="27">
        <f>COUNTIF(O45:P75,"○")</f>
        <v>0</v>
      </c>
      <c r="D77" s="105" t="s">
        <v>38</v>
      </c>
      <c r="E77" s="105"/>
      <c r="F77" s="103" t="s">
        <v>107</v>
      </c>
      <c r="G77" s="104"/>
      <c r="H77" s="104"/>
      <c r="I77" s="27">
        <f>COUNTIF(U45:V75,"○")</f>
        <v>0</v>
      </c>
      <c r="J77" s="28" t="s">
        <v>38</v>
      </c>
      <c r="K77" s="211" t="s">
        <v>60</v>
      </c>
      <c r="L77" s="113"/>
      <c r="M77" s="113"/>
      <c r="N77" s="42">
        <f>IF(SUM(L45:M75)&gt;E42, E42, SUM(L45:M75))</f>
        <v>0</v>
      </c>
      <c r="O77" s="111" t="s">
        <v>58</v>
      </c>
      <c r="P77" s="111"/>
      <c r="Q77" s="111"/>
      <c r="R77" s="111"/>
      <c r="S77" s="42">
        <f>SUMIFS(L45:M75,D45:E75,"○")</f>
        <v>0</v>
      </c>
      <c r="T77" s="42" t="s">
        <v>59</v>
      </c>
      <c r="U77" s="115"/>
      <c r="V77" s="115"/>
      <c r="W77" s="45"/>
      <c r="X77" s="214"/>
      <c r="Y77" s="215"/>
      <c r="Z77" s="215"/>
      <c r="AA77" s="49"/>
      <c r="AB77" s="49"/>
      <c r="AC77" s="217"/>
      <c r="AI77" s="12"/>
      <c r="AJ77" s="12"/>
      <c r="AK77" s="12"/>
      <c r="AL77" s="12"/>
      <c r="AM77" s="12"/>
      <c r="AN77" s="12"/>
      <c r="AO77" s="12"/>
      <c r="AP77" s="12"/>
      <c r="AQ77" s="12"/>
      <c r="AR77" s="12"/>
      <c r="AS77" s="12"/>
      <c r="AT77" s="12"/>
    </row>
    <row r="78" spans="1:46" s="32" customFormat="1" ht="26.25" customHeight="1" x14ac:dyDescent="0.55000000000000004">
      <c r="A78" s="29"/>
      <c r="B78" s="29"/>
      <c r="C78" s="29"/>
      <c r="F78" s="29"/>
      <c r="G78" s="29"/>
      <c r="H78" s="29"/>
      <c r="K78" s="51"/>
      <c r="L78" s="51"/>
      <c r="M78" s="51"/>
      <c r="O78" s="52"/>
      <c r="P78" s="52"/>
      <c r="Q78" s="52"/>
      <c r="R78" s="52"/>
      <c r="U78" s="53"/>
      <c r="V78" s="53"/>
      <c r="X78" s="29"/>
      <c r="Y78" s="29"/>
      <c r="Z78" s="29"/>
      <c r="AA78" s="29"/>
      <c r="AB78" s="29"/>
      <c r="AC78" s="29"/>
      <c r="AI78" s="12"/>
      <c r="AJ78" s="12"/>
      <c r="AK78" s="12"/>
      <c r="AL78" s="12"/>
      <c r="AM78" s="12"/>
      <c r="AN78" s="12"/>
      <c r="AO78" s="12"/>
      <c r="AP78" s="12"/>
      <c r="AQ78" s="12"/>
      <c r="AR78" s="12"/>
      <c r="AS78" s="12"/>
      <c r="AT78" s="12"/>
    </row>
    <row r="79" spans="1:46" s="32" customFormat="1" ht="26.25" customHeight="1" x14ac:dyDescent="0.55000000000000004">
      <c r="A79" s="100" t="str">
        <f>"（別紙）中野区乳児等通園支援事業　利用状況報告書（"&amp;$N$2&amp;"年"&amp;$P$2&amp;"月分）"</f>
        <v>（別紙）中野区乳児等通園支援事業　利用状況報告書（2027年1月分）</v>
      </c>
      <c r="B79" s="100"/>
      <c r="C79" s="100"/>
      <c r="D79" s="100"/>
      <c r="E79" s="100"/>
      <c r="F79" s="100"/>
      <c r="G79" s="100"/>
      <c r="H79" s="100"/>
      <c r="I79" s="100"/>
      <c r="J79" s="100"/>
      <c r="K79" s="100"/>
      <c r="L79" s="100"/>
      <c r="M79" s="100"/>
      <c r="N79" s="100"/>
      <c r="O79" s="100"/>
      <c r="P79" s="100"/>
      <c r="Q79" s="100"/>
      <c r="R79" s="100"/>
      <c r="S79" s="100"/>
      <c r="T79" s="100"/>
      <c r="U79" s="100"/>
      <c r="V79" s="100"/>
      <c r="W79" s="100"/>
      <c r="X79" s="100"/>
      <c r="Y79" s="100"/>
      <c r="Z79" s="100"/>
      <c r="AA79" s="100"/>
      <c r="AB79" s="100"/>
      <c r="AC79" s="100"/>
      <c r="AI79" s="12"/>
      <c r="AJ79" s="12"/>
      <c r="AK79" s="12"/>
      <c r="AL79" s="12"/>
      <c r="AM79" s="12"/>
      <c r="AN79" s="12"/>
      <c r="AO79" s="12"/>
      <c r="AP79" s="12"/>
      <c r="AQ79" s="12"/>
      <c r="AR79" s="12"/>
      <c r="AS79" s="12"/>
      <c r="AT79" s="12"/>
    </row>
    <row r="80" spans="1:46" s="32" customFormat="1" ht="26.25" customHeight="1" x14ac:dyDescent="0.55000000000000004">
      <c r="A80" s="101" t="s">
        <v>23</v>
      </c>
      <c r="B80" s="101"/>
      <c r="C80" s="101"/>
      <c r="D80" s="110"/>
      <c r="E80" s="110"/>
      <c r="F80" s="110"/>
      <c r="G80" s="110"/>
      <c r="H80" s="110"/>
      <c r="I80" s="110"/>
      <c r="J80" s="114" t="s">
        <v>43</v>
      </c>
      <c r="K80" s="114"/>
      <c r="L80" s="114"/>
      <c r="M80" s="12"/>
      <c r="N80" s="12"/>
      <c r="O80" s="29" t="s">
        <v>0</v>
      </c>
      <c r="P80" s="13"/>
      <c r="Q80" s="29" t="s">
        <v>3</v>
      </c>
      <c r="R80" s="12"/>
      <c r="S80" s="29" t="s">
        <v>4</v>
      </c>
      <c r="T80" s="29" t="s">
        <v>19</v>
      </c>
      <c r="U80" s="32" t="s">
        <v>40</v>
      </c>
      <c r="W80" s="110"/>
      <c r="X80" s="110"/>
      <c r="Y80" s="110"/>
      <c r="Z80" s="110"/>
      <c r="AA80" s="110"/>
      <c r="AB80" s="110"/>
      <c r="AC80" s="32" t="s">
        <v>19</v>
      </c>
      <c r="AI80" s="12"/>
      <c r="AJ80" s="12"/>
      <c r="AK80" s="12"/>
      <c r="AL80" s="12"/>
      <c r="AM80" s="12"/>
      <c r="AN80" s="12"/>
      <c r="AO80" s="12"/>
      <c r="AP80" s="12"/>
      <c r="AQ80" s="12"/>
      <c r="AR80" s="12"/>
      <c r="AS80" s="12"/>
      <c r="AT80" s="12"/>
    </row>
    <row r="81" spans="1:46" s="32" customFormat="1" ht="26.25" customHeight="1" x14ac:dyDescent="0.55000000000000004">
      <c r="A81" s="101" t="s">
        <v>24</v>
      </c>
      <c r="B81" s="101"/>
      <c r="C81" s="101"/>
      <c r="D81" s="32" t="s">
        <v>87</v>
      </c>
      <c r="E81" s="32" cm="1">
        <f t="array" ref="E81">_xlfn.IFS(W80="０歳児クラス相当",$L$12,W80="１歳児クラス相当",$L$13,W80="２歳児クラス相当（３歳未満）",$L$14,W80="２歳児クラス相当（３歳誕生月）",$L$14,W80="",0)</f>
        <v>0</v>
      </c>
      <c r="F81" s="114" t="s">
        <v>11</v>
      </c>
      <c r="G81" s="114"/>
      <c r="H81" s="29"/>
      <c r="J81" s="114"/>
      <c r="K81" s="114"/>
      <c r="M81" s="114"/>
      <c r="N81" s="114"/>
      <c r="P81" s="157" t="s">
        <v>62</v>
      </c>
      <c r="Q81" s="157"/>
      <c r="R81" s="157"/>
      <c r="S81" s="110"/>
      <c r="T81" s="110"/>
      <c r="U81" s="110"/>
      <c r="V81" s="157" t="s">
        <v>65</v>
      </c>
      <c r="W81" s="157"/>
      <c r="X81" s="110"/>
      <c r="Y81" s="110"/>
      <c r="Z81" s="110"/>
      <c r="AA81" s="110"/>
      <c r="AB81" s="110"/>
      <c r="AC81" s="32" t="s">
        <v>19</v>
      </c>
      <c r="AI81" s="12"/>
      <c r="AJ81" s="12"/>
      <c r="AK81" s="12"/>
      <c r="AL81" s="12"/>
      <c r="AM81" s="12"/>
      <c r="AN81" s="12"/>
      <c r="AO81" s="12"/>
      <c r="AP81" s="12"/>
      <c r="AQ81" s="12"/>
      <c r="AR81" s="12"/>
      <c r="AS81" s="12"/>
      <c r="AT81" s="12"/>
    </row>
    <row r="82" spans="1:46" s="32" customFormat="1" ht="26.25" customHeight="1" x14ac:dyDescent="0.55000000000000004">
      <c r="B82" s="114" t="s">
        <v>66</v>
      </c>
      <c r="C82" s="114"/>
      <c r="D82" s="114"/>
      <c r="E82" s="114" t="s">
        <v>94</v>
      </c>
      <c r="F82" s="114"/>
      <c r="G82" s="114"/>
      <c r="H82" s="114"/>
      <c r="I82" s="29" t="s">
        <v>19</v>
      </c>
      <c r="J82" s="113" t="s">
        <v>93</v>
      </c>
      <c r="K82" s="113"/>
      <c r="L82" s="113"/>
      <c r="M82" s="113"/>
      <c r="N82" s="113"/>
      <c r="O82" s="110"/>
      <c r="P82" s="110"/>
      <c r="Q82" s="110"/>
      <c r="R82" s="110"/>
      <c r="S82" s="110"/>
      <c r="U82" s="111" t="s">
        <v>86</v>
      </c>
      <c r="V82" s="111"/>
      <c r="W82" s="228"/>
      <c r="X82" s="228"/>
      <c r="Y82" s="228"/>
      <c r="Z82" s="228"/>
      <c r="AA82" s="228"/>
      <c r="AB82" s="228"/>
      <c r="AC82" s="12"/>
      <c r="AI82" s="12"/>
      <c r="AJ82" s="12"/>
      <c r="AK82" s="12"/>
      <c r="AL82" s="12"/>
      <c r="AM82" s="12"/>
      <c r="AN82" s="12"/>
      <c r="AO82" s="12"/>
      <c r="AP82" s="12"/>
      <c r="AQ82" s="12"/>
      <c r="AR82" s="12"/>
      <c r="AS82" s="12"/>
      <c r="AT82" s="12"/>
    </row>
    <row r="83" spans="1:46" s="32" customFormat="1" ht="26.25" customHeight="1" x14ac:dyDescent="0.55000000000000004">
      <c r="A83" s="123" t="s">
        <v>25</v>
      </c>
      <c r="B83" s="123"/>
      <c r="C83" s="14" t="s">
        <v>26</v>
      </c>
      <c r="D83" s="123" t="s">
        <v>90</v>
      </c>
      <c r="E83" s="123"/>
      <c r="F83" s="123" t="s">
        <v>27</v>
      </c>
      <c r="G83" s="123"/>
      <c r="H83" s="123"/>
      <c r="I83" s="123"/>
      <c r="J83" s="123"/>
      <c r="K83" s="123"/>
      <c r="L83" s="177" t="s">
        <v>28</v>
      </c>
      <c r="M83" s="177"/>
      <c r="N83" s="177"/>
      <c r="O83" s="123" t="s">
        <v>29</v>
      </c>
      <c r="P83" s="123"/>
      <c r="Q83" s="116" t="s">
        <v>98</v>
      </c>
      <c r="R83" s="116"/>
      <c r="S83" s="116" t="s">
        <v>45</v>
      </c>
      <c r="T83" s="116"/>
      <c r="U83" s="124" t="s">
        <v>55</v>
      </c>
      <c r="V83" s="125"/>
      <c r="W83" s="126" t="s">
        <v>30</v>
      </c>
      <c r="X83" s="127"/>
      <c r="Y83" s="127"/>
      <c r="Z83" s="127"/>
      <c r="AA83" s="127"/>
      <c r="AB83" s="127"/>
      <c r="AC83" s="128"/>
      <c r="AI83" s="12"/>
      <c r="AJ83" s="12"/>
      <c r="AK83" s="12"/>
      <c r="AL83" s="12"/>
      <c r="AM83" s="12"/>
      <c r="AN83" s="12"/>
      <c r="AO83" s="12"/>
      <c r="AP83" s="12"/>
      <c r="AQ83" s="12"/>
      <c r="AR83" s="12"/>
      <c r="AS83" s="12"/>
      <c r="AT83" s="12"/>
    </row>
    <row r="84" spans="1:46" s="32" customFormat="1" ht="26.25" customHeight="1" x14ac:dyDescent="0.55000000000000004">
      <c r="A84" s="15">
        <v>1</v>
      </c>
      <c r="B84" s="21" t="s">
        <v>4</v>
      </c>
      <c r="C84" s="24" t="str">
        <f>TEXT(DATE($N$2,$P$2,A84),"aaa")</f>
        <v>金</v>
      </c>
      <c r="D84" s="106"/>
      <c r="E84" s="107"/>
      <c r="F84" s="108"/>
      <c r="G84" s="109"/>
      <c r="H84" s="16" t="s">
        <v>31</v>
      </c>
      <c r="I84" s="109"/>
      <c r="J84" s="109"/>
      <c r="K84" s="21" t="s">
        <v>32</v>
      </c>
      <c r="L84" s="89" t="str">
        <f>IF(OR(F84="",I84=""),"",MIN(MAX(ROUNDDOWN((I84-F84)*24*2,0)/2,0),$E$81))</f>
        <v/>
      </c>
      <c r="M84" s="90"/>
      <c r="N84" s="43" t="s">
        <v>33</v>
      </c>
      <c r="O84" s="106"/>
      <c r="P84" s="107"/>
      <c r="Q84" s="106"/>
      <c r="R84" s="107"/>
      <c r="S84" s="106"/>
      <c r="T84" s="107"/>
      <c r="U84" s="106"/>
      <c r="V84" s="107"/>
      <c r="W84" s="231"/>
      <c r="X84" s="232"/>
      <c r="Y84" s="232"/>
      <c r="Z84" s="232"/>
      <c r="AA84" s="232"/>
      <c r="AB84" s="232"/>
      <c r="AC84" s="233"/>
      <c r="AI84" s="12"/>
      <c r="AJ84" s="12"/>
      <c r="AK84" s="12"/>
      <c r="AL84" s="12"/>
      <c r="AM84" s="12"/>
      <c r="AN84" s="12"/>
      <c r="AO84" s="12"/>
      <c r="AP84" s="12"/>
      <c r="AQ84" s="12"/>
      <c r="AR84" s="12"/>
      <c r="AS84" s="12"/>
      <c r="AT84" s="12"/>
    </row>
    <row r="85" spans="1:46" s="32" customFormat="1" ht="26.25" customHeight="1" x14ac:dyDescent="0.55000000000000004">
      <c r="A85" s="17">
        <v>2</v>
      </c>
      <c r="B85" s="22" t="s">
        <v>4</v>
      </c>
      <c r="C85" s="25" t="str">
        <f>TEXT(DATE($N$2,$P$2,A85),"aaa")</f>
        <v>土</v>
      </c>
      <c r="D85" s="85"/>
      <c r="E85" s="86"/>
      <c r="F85" s="205"/>
      <c r="G85" s="178"/>
      <c r="H85" s="18" t="s">
        <v>31</v>
      </c>
      <c r="I85" s="178"/>
      <c r="J85" s="178"/>
      <c r="K85" s="22" t="s">
        <v>32</v>
      </c>
      <c r="L85" s="89" t="str">
        <f>IF(OR(F85="",I85=""),"",MIN(MAX(ROUNDDOWN((I85-F85)*24*2,0)/2,0),$E$81))</f>
        <v/>
      </c>
      <c r="M85" s="90"/>
      <c r="N85" s="22" t="s">
        <v>33</v>
      </c>
      <c r="O85" s="85"/>
      <c r="P85" s="86"/>
      <c r="Q85" s="85"/>
      <c r="R85" s="86"/>
      <c r="S85" s="85"/>
      <c r="T85" s="86"/>
      <c r="U85" s="85"/>
      <c r="V85" s="86"/>
      <c r="W85" s="120"/>
      <c r="X85" s="121"/>
      <c r="Y85" s="121"/>
      <c r="Z85" s="121"/>
      <c r="AA85" s="121"/>
      <c r="AB85" s="121"/>
      <c r="AC85" s="122"/>
      <c r="AI85" s="12"/>
      <c r="AJ85" s="12"/>
      <c r="AK85" s="12"/>
      <c r="AL85" s="12"/>
      <c r="AM85" s="12"/>
      <c r="AN85" s="12"/>
      <c r="AO85" s="12"/>
      <c r="AP85" s="12"/>
      <c r="AQ85" s="12"/>
      <c r="AR85" s="12"/>
      <c r="AS85" s="12"/>
      <c r="AT85" s="12"/>
    </row>
    <row r="86" spans="1:46" s="32" customFormat="1" ht="26.25" customHeight="1" x14ac:dyDescent="0.55000000000000004">
      <c r="A86" s="17">
        <v>3</v>
      </c>
      <c r="B86" s="22" t="s">
        <v>34</v>
      </c>
      <c r="C86" s="25" t="str">
        <f t="shared" ref="C86:C114" si="3">TEXT(DATE($N$2,$P$2,A86),"aaa")</f>
        <v>日</v>
      </c>
      <c r="D86" s="85"/>
      <c r="E86" s="86"/>
      <c r="F86" s="205"/>
      <c r="G86" s="178"/>
      <c r="H86" s="18" t="s">
        <v>31</v>
      </c>
      <c r="I86" s="178"/>
      <c r="J86" s="178"/>
      <c r="K86" s="22" t="s">
        <v>32</v>
      </c>
      <c r="L86" s="89" t="str">
        <f t="shared" ref="L86:L113" si="4">IF(OR(F86="",I86=""),"",MIN(MAX(ROUNDDOWN((I86-F86)*24*2,0)/2,0),$E$81))</f>
        <v/>
      </c>
      <c r="M86" s="90"/>
      <c r="N86" s="22" t="s">
        <v>33</v>
      </c>
      <c r="O86" s="85"/>
      <c r="P86" s="86"/>
      <c r="Q86" s="85"/>
      <c r="R86" s="86"/>
      <c r="S86" s="85"/>
      <c r="T86" s="86"/>
      <c r="U86" s="85"/>
      <c r="V86" s="86"/>
      <c r="W86" s="234"/>
      <c r="X86" s="235"/>
      <c r="Y86" s="235"/>
      <c r="Z86" s="235"/>
      <c r="AA86" s="235"/>
      <c r="AB86" s="235"/>
      <c r="AC86" s="236"/>
      <c r="AI86" s="12"/>
      <c r="AJ86" s="12"/>
      <c r="AK86" s="12"/>
      <c r="AL86" s="12"/>
      <c r="AM86" s="12"/>
      <c r="AN86" s="12"/>
      <c r="AO86" s="12"/>
      <c r="AP86" s="12"/>
      <c r="AQ86" s="12"/>
      <c r="AR86" s="12"/>
      <c r="AS86" s="12"/>
      <c r="AT86" s="12"/>
    </row>
    <row r="87" spans="1:46" s="32" customFormat="1" ht="26.25" customHeight="1" x14ac:dyDescent="0.55000000000000004">
      <c r="A87" s="17">
        <v>4</v>
      </c>
      <c r="B87" s="22" t="s">
        <v>34</v>
      </c>
      <c r="C87" s="25" t="str">
        <f t="shared" si="3"/>
        <v>月</v>
      </c>
      <c r="D87" s="85"/>
      <c r="E87" s="86"/>
      <c r="F87" s="205"/>
      <c r="G87" s="178"/>
      <c r="H87" s="18" t="s">
        <v>31</v>
      </c>
      <c r="I87" s="178"/>
      <c r="J87" s="178"/>
      <c r="K87" s="22" t="s">
        <v>32</v>
      </c>
      <c r="L87" s="89" t="str">
        <f t="shared" si="4"/>
        <v/>
      </c>
      <c r="M87" s="90"/>
      <c r="N87" s="22" t="s">
        <v>33</v>
      </c>
      <c r="O87" s="85"/>
      <c r="P87" s="86"/>
      <c r="Q87" s="85"/>
      <c r="R87" s="86"/>
      <c r="S87" s="85"/>
      <c r="T87" s="86"/>
      <c r="U87" s="85"/>
      <c r="V87" s="86"/>
      <c r="W87" s="120"/>
      <c r="X87" s="121"/>
      <c r="Y87" s="121"/>
      <c r="Z87" s="121"/>
      <c r="AA87" s="121"/>
      <c r="AB87" s="121"/>
      <c r="AC87" s="122"/>
      <c r="AI87" s="12"/>
      <c r="AJ87" s="12"/>
      <c r="AK87" s="12"/>
      <c r="AL87" s="12"/>
      <c r="AM87" s="12"/>
      <c r="AN87" s="12"/>
      <c r="AO87" s="12"/>
      <c r="AP87" s="12"/>
      <c r="AQ87" s="12"/>
      <c r="AR87" s="12"/>
      <c r="AS87" s="12"/>
      <c r="AT87" s="12"/>
    </row>
    <row r="88" spans="1:46" s="32" customFormat="1" ht="26.25" customHeight="1" x14ac:dyDescent="0.55000000000000004">
      <c r="A88" s="17">
        <v>5</v>
      </c>
      <c r="B88" s="22" t="s">
        <v>34</v>
      </c>
      <c r="C88" s="25" t="str">
        <f t="shared" si="3"/>
        <v>火</v>
      </c>
      <c r="D88" s="85"/>
      <c r="E88" s="86"/>
      <c r="F88" s="205"/>
      <c r="G88" s="178"/>
      <c r="H88" s="18" t="s">
        <v>31</v>
      </c>
      <c r="I88" s="178"/>
      <c r="J88" s="178"/>
      <c r="K88" s="22" t="s">
        <v>32</v>
      </c>
      <c r="L88" s="89" t="str">
        <f t="shared" si="4"/>
        <v/>
      </c>
      <c r="M88" s="90"/>
      <c r="N88" s="22" t="s">
        <v>33</v>
      </c>
      <c r="O88" s="85"/>
      <c r="P88" s="86"/>
      <c r="Q88" s="85"/>
      <c r="R88" s="86"/>
      <c r="S88" s="85"/>
      <c r="T88" s="86"/>
      <c r="U88" s="85"/>
      <c r="V88" s="86"/>
      <c r="W88" s="120"/>
      <c r="X88" s="121"/>
      <c r="Y88" s="121"/>
      <c r="Z88" s="121"/>
      <c r="AA88" s="121"/>
      <c r="AB88" s="121"/>
      <c r="AC88" s="122"/>
      <c r="AI88" s="12"/>
      <c r="AJ88" s="12"/>
      <c r="AK88" s="12"/>
      <c r="AL88" s="12"/>
      <c r="AM88" s="12"/>
      <c r="AN88" s="12"/>
      <c r="AO88" s="12"/>
      <c r="AP88" s="12"/>
      <c r="AQ88" s="12"/>
      <c r="AR88" s="12"/>
      <c r="AS88" s="12"/>
      <c r="AT88" s="12"/>
    </row>
    <row r="89" spans="1:46" s="32" customFormat="1" ht="26.25" customHeight="1" x14ac:dyDescent="0.55000000000000004">
      <c r="A89" s="17">
        <v>6</v>
      </c>
      <c r="B89" s="22" t="s">
        <v>34</v>
      </c>
      <c r="C89" s="25" t="str">
        <f t="shared" si="3"/>
        <v>水</v>
      </c>
      <c r="D89" s="85"/>
      <c r="E89" s="86"/>
      <c r="F89" s="205"/>
      <c r="G89" s="178"/>
      <c r="H89" s="18" t="s">
        <v>31</v>
      </c>
      <c r="I89" s="178"/>
      <c r="J89" s="178"/>
      <c r="K89" s="22" t="s">
        <v>32</v>
      </c>
      <c r="L89" s="89" t="str">
        <f t="shared" si="4"/>
        <v/>
      </c>
      <c r="M89" s="90"/>
      <c r="N89" s="22" t="s">
        <v>33</v>
      </c>
      <c r="O89" s="85"/>
      <c r="P89" s="86"/>
      <c r="Q89" s="85"/>
      <c r="R89" s="86"/>
      <c r="S89" s="85"/>
      <c r="T89" s="86"/>
      <c r="U89" s="85"/>
      <c r="V89" s="86"/>
      <c r="W89" s="120"/>
      <c r="X89" s="121"/>
      <c r="Y89" s="121"/>
      <c r="Z89" s="121"/>
      <c r="AA89" s="121"/>
      <c r="AB89" s="121"/>
      <c r="AC89" s="122"/>
      <c r="AI89" s="12"/>
      <c r="AJ89" s="12"/>
      <c r="AK89" s="12"/>
      <c r="AL89" s="12"/>
      <c r="AM89" s="12"/>
      <c r="AN89" s="12"/>
      <c r="AO89" s="12"/>
      <c r="AP89" s="12"/>
      <c r="AQ89" s="12"/>
      <c r="AR89" s="12"/>
      <c r="AS89" s="12"/>
      <c r="AT89" s="12"/>
    </row>
    <row r="90" spans="1:46" s="32" customFormat="1" ht="26.25" customHeight="1" x14ac:dyDescent="0.55000000000000004">
      <c r="A90" s="17">
        <v>7</v>
      </c>
      <c r="B90" s="22" t="s">
        <v>34</v>
      </c>
      <c r="C90" s="25" t="str">
        <f t="shared" si="3"/>
        <v>木</v>
      </c>
      <c r="D90" s="85"/>
      <c r="E90" s="86"/>
      <c r="F90" s="205"/>
      <c r="G90" s="178"/>
      <c r="H90" s="18" t="s">
        <v>31</v>
      </c>
      <c r="I90" s="178"/>
      <c r="J90" s="178"/>
      <c r="K90" s="22" t="s">
        <v>32</v>
      </c>
      <c r="L90" s="89" t="str">
        <f t="shared" si="4"/>
        <v/>
      </c>
      <c r="M90" s="90"/>
      <c r="N90" s="22" t="s">
        <v>33</v>
      </c>
      <c r="O90" s="85"/>
      <c r="P90" s="86"/>
      <c r="Q90" s="85"/>
      <c r="R90" s="86"/>
      <c r="S90" s="85"/>
      <c r="T90" s="86"/>
      <c r="U90" s="85"/>
      <c r="V90" s="86"/>
      <c r="W90" s="120"/>
      <c r="X90" s="121"/>
      <c r="Y90" s="121"/>
      <c r="Z90" s="121"/>
      <c r="AA90" s="121"/>
      <c r="AB90" s="121"/>
      <c r="AC90" s="122"/>
      <c r="AI90" s="12"/>
      <c r="AJ90" s="12"/>
      <c r="AK90" s="12"/>
      <c r="AL90" s="12"/>
      <c r="AM90" s="12"/>
      <c r="AN90" s="12"/>
      <c r="AO90" s="12"/>
      <c r="AP90" s="12"/>
      <c r="AQ90" s="12"/>
      <c r="AR90" s="12"/>
      <c r="AS90" s="12"/>
      <c r="AT90" s="12"/>
    </row>
    <row r="91" spans="1:46" s="32" customFormat="1" ht="26.25" customHeight="1" x14ac:dyDescent="0.55000000000000004">
      <c r="A91" s="17">
        <v>8</v>
      </c>
      <c r="B91" s="22" t="s">
        <v>34</v>
      </c>
      <c r="C91" s="25" t="str">
        <f t="shared" si="3"/>
        <v>金</v>
      </c>
      <c r="D91" s="85"/>
      <c r="E91" s="86"/>
      <c r="F91" s="205"/>
      <c r="G91" s="178"/>
      <c r="H91" s="18" t="s">
        <v>31</v>
      </c>
      <c r="I91" s="178"/>
      <c r="J91" s="178"/>
      <c r="K91" s="22" t="s">
        <v>32</v>
      </c>
      <c r="L91" s="89" t="str">
        <f t="shared" si="4"/>
        <v/>
      </c>
      <c r="M91" s="90"/>
      <c r="N91" s="22" t="s">
        <v>33</v>
      </c>
      <c r="O91" s="85"/>
      <c r="P91" s="86"/>
      <c r="Q91" s="85"/>
      <c r="R91" s="86"/>
      <c r="S91" s="85"/>
      <c r="T91" s="86"/>
      <c r="U91" s="85"/>
      <c r="V91" s="86"/>
      <c r="W91" s="120"/>
      <c r="X91" s="121"/>
      <c r="Y91" s="121"/>
      <c r="Z91" s="121"/>
      <c r="AA91" s="121"/>
      <c r="AB91" s="121"/>
      <c r="AC91" s="122"/>
      <c r="AI91" s="12"/>
      <c r="AJ91" s="12"/>
      <c r="AK91" s="12"/>
      <c r="AL91" s="12"/>
      <c r="AM91" s="12"/>
      <c r="AN91" s="12"/>
      <c r="AO91" s="12"/>
      <c r="AP91" s="12"/>
      <c r="AQ91" s="12"/>
      <c r="AR91" s="12"/>
      <c r="AS91" s="12"/>
      <c r="AT91" s="12"/>
    </row>
    <row r="92" spans="1:46" s="32" customFormat="1" ht="26.25" customHeight="1" x14ac:dyDescent="0.55000000000000004">
      <c r="A92" s="17">
        <v>9</v>
      </c>
      <c r="B92" s="22" t="s">
        <v>34</v>
      </c>
      <c r="C92" s="25" t="str">
        <f t="shared" si="3"/>
        <v>土</v>
      </c>
      <c r="D92" s="85"/>
      <c r="E92" s="86"/>
      <c r="F92" s="205"/>
      <c r="G92" s="178"/>
      <c r="H92" s="18" t="s">
        <v>31</v>
      </c>
      <c r="I92" s="178"/>
      <c r="J92" s="178"/>
      <c r="K92" s="22" t="s">
        <v>32</v>
      </c>
      <c r="L92" s="89" t="str">
        <f t="shared" si="4"/>
        <v/>
      </c>
      <c r="M92" s="90"/>
      <c r="N92" s="22" t="s">
        <v>33</v>
      </c>
      <c r="O92" s="85"/>
      <c r="P92" s="86"/>
      <c r="Q92" s="85"/>
      <c r="R92" s="86"/>
      <c r="S92" s="85"/>
      <c r="T92" s="86"/>
      <c r="U92" s="85"/>
      <c r="V92" s="86"/>
      <c r="W92" s="120"/>
      <c r="X92" s="121"/>
      <c r="Y92" s="121"/>
      <c r="Z92" s="121"/>
      <c r="AA92" s="121"/>
      <c r="AB92" s="121"/>
      <c r="AC92" s="122"/>
      <c r="AI92" s="12"/>
      <c r="AJ92" s="12"/>
      <c r="AK92" s="12"/>
      <c r="AL92" s="12"/>
      <c r="AM92" s="12"/>
      <c r="AN92" s="12"/>
      <c r="AO92" s="12"/>
      <c r="AP92" s="12"/>
      <c r="AQ92" s="12"/>
      <c r="AR92" s="12"/>
      <c r="AS92" s="12"/>
      <c r="AT92" s="12"/>
    </row>
    <row r="93" spans="1:46" s="32" customFormat="1" ht="26.25" customHeight="1" x14ac:dyDescent="0.55000000000000004">
      <c r="A93" s="17">
        <v>10</v>
      </c>
      <c r="B93" s="22" t="s">
        <v>34</v>
      </c>
      <c r="C93" s="25" t="str">
        <f t="shared" si="3"/>
        <v>日</v>
      </c>
      <c r="D93" s="85"/>
      <c r="E93" s="86"/>
      <c r="F93" s="205"/>
      <c r="G93" s="178"/>
      <c r="H93" s="18" t="s">
        <v>31</v>
      </c>
      <c r="I93" s="178"/>
      <c r="J93" s="178"/>
      <c r="K93" s="22" t="s">
        <v>32</v>
      </c>
      <c r="L93" s="89" t="str">
        <f t="shared" si="4"/>
        <v/>
      </c>
      <c r="M93" s="90"/>
      <c r="N93" s="22" t="s">
        <v>33</v>
      </c>
      <c r="O93" s="85"/>
      <c r="P93" s="86"/>
      <c r="Q93" s="85"/>
      <c r="R93" s="86"/>
      <c r="S93" s="85"/>
      <c r="T93" s="86"/>
      <c r="U93" s="85"/>
      <c r="V93" s="86"/>
      <c r="W93" s="120"/>
      <c r="X93" s="121"/>
      <c r="Y93" s="121"/>
      <c r="Z93" s="121"/>
      <c r="AA93" s="121"/>
      <c r="AB93" s="121"/>
      <c r="AC93" s="122"/>
      <c r="AI93" s="12"/>
      <c r="AJ93" s="12"/>
      <c r="AK93" s="12"/>
      <c r="AL93" s="12"/>
      <c r="AM93" s="12"/>
      <c r="AN93" s="12"/>
      <c r="AO93" s="12"/>
      <c r="AP93" s="12"/>
      <c r="AQ93" s="12"/>
      <c r="AR93" s="12"/>
      <c r="AS93" s="12"/>
      <c r="AT93" s="12"/>
    </row>
    <row r="94" spans="1:46" s="32" customFormat="1" ht="26.25" customHeight="1" x14ac:dyDescent="0.55000000000000004">
      <c r="A94" s="17">
        <v>11</v>
      </c>
      <c r="B94" s="22" t="s">
        <v>34</v>
      </c>
      <c r="C94" s="25" t="str">
        <f t="shared" si="3"/>
        <v>月</v>
      </c>
      <c r="D94" s="85"/>
      <c r="E94" s="86"/>
      <c r="F94" s="205"/>
      <c r="G94" s="178"/>
      <c r="H94" s="18" t="s">
        <v>31</v>
      </c>
      <c r="I94" s="178"/>
      <c r="J94" s="178"/>
      <c r="K94" s="22" t="s">
        <v>32</v>
      </c>
      <c r="L94" s="89" t="str">
        <f t="shared" si="4"/>
        <v/>
      </c>
      <c r="M94" s="90"/>
      <c r="N94" s="22" t="s">
        <v>33</v>
      </c>
      <c r="O94" s="85"/>
      <c r="P94" s="86"/>
      <c r="Q94" s="85"/>
      <c r="R94" s="86"/>
      <c r="S94" s="85"/>
      <c r="T94" s="86"/>
      <c r="U94" s="85"/>
      <c r="V94" s="86"/>
      <c r="W94" s="120"/>
      <c r="X94" s="121"/>
      <c r="Y94" s="121"/>
      <c r="Z94" s="121"/>
      <c r="AA94" s="121"/>
      <c r="AB94" s="121"/>
      <c r="AC94" s="122"/>
      <c r="AI94" s="12"/>
      <c r="AJ94" s="12"/>
      <c r="AK94" s="12"/>
      <c r="AL94" s="12"/>
      <c r="AM94" s="12"/>
      <c r="AN94" s="12"/>
      <c r="AO94" s="12"/>
      <c r="AP94" s="12"/>
      <c r="AQ94" s="12"/>
      <c r="AR94" s="12"/>
      <c r="AS94" s="12"/>
      <c r="AT94" s="12"/>
    </row>
    <row r="95" spans="1:46" s="32" customFormat="1" ht="26.25" customHeight="1" x14ac:dyDescent="0.55000000000000004">
      <c r="A95" s="17">
        <v>12</v>
      </c>
      <c r="B95" s="22" t="s">
        <v>34</v>
      </c>
      <c r="C95" s="25" t="str">
        <f t="shared" si="3"/>
        <v>火</v>
      </c>
      <c r="D95" s="85"/>
      <c r="E95" s="86"/>
      <c r="F95" s="205"/>
      <c r="G95" s="178"/>
      <c r="H95" s="18" t="s">
        <v>31</v>
      </c>
      <c r="I95" s="178"/>
      <c r="J95" s="178"/>
      <c r="K95" s="22" t="s">
        <v>32</v>
      </c>
      <c r="L95" s="89" t="str">
        <f t="shared" si="4"/>
        <v/>
      </c>
      <c r="M95" s="90"/>
      <c r="N95" s="22" t="s">
        <v>33</v>
      </c>
      <c r="O95" s="85"/>
      <c r="P95" s="86"/>
      <c r="Q95" s="85"/>
      <c r="R95" s="86"/>
      <c r="S95" s="85"/>
      <c r="T95" s="86"/>
      <c r="U95" s="85"/>
      <c r="V95" s="86"/>
      <c r="W95" s="120"/>
      <c r="X95" s="121"/>
      <c r="Y95" s="121"/>
      <c r="Z95" s="121"/>
      <c r="AA95" s="121"/>
      <c r="AB95" s="121"/>
      <c r="AC95" s="122"/>
      <c r="AI95" s="12"/>
      <c r="AJ95" s="12"/>
      <c r="AK95" s="12"/>
      <c r="AL95" s="12"/>
      <c r="AM95" s="12"/>
      <c r="AN95" s="12"/>
      <c r="AO95" s="12"/>
      <c r="AP95" s="12"/>
      <c r="AQ95" s="12"/>
      <c r="AR95" s="12"/>
      <c r="AS95" s="12"/>
      <c r="AT95" s="12"/>
    </row>
    <row r="96" spans="1:46" s="32" customFormat="1" ht="26.25" customHeight="1" x14ac:dyDescent="0.55000000000000004">
      <c r="A96" s="17">
        <v>13</v>
      </c>
      <c r="B96" s="22" t="s">
        <v>34</v>
      </c>
      <c r="C96" s="25" t="str">
        <f t="shared" si="3"/>
        <v>水</v>
      </c>
      <c r="D96" s="85"/>
      <c r="E96" s="86"/>
      <c r="F96" s="205"/>
      <c r="G96" s="178"/>
      <c r="H96" s="18" t="s">
        <v>31</v>
      </c>
      <c r="I96" s="178"/>
      <c r="J96" s="178"/>
      <c r="K96" s="22" t="s">
        <v>32</v>
      </c>
      <c r="L96" s="89" t="str">
        <f t="shared" si="4"/>
        <v/>
      </c>
      <c r="M96" s="90"/>
      <c r="N96" s="22" t="s">
        <v>33</v>
      </c>
      <c r="O96" s="85"/>
      <c r="P96" s="86"/>
      <c r="Q96" s="85"/>
      <c r="R96" s="86"/>
      <c r="S96" s="85"/>
      <c r="T96" s="86"/>
      <c r="U96" s="85"/>
      <c r="V96" s="86"/>
      <c r="W96" s="120"/>
      <c r="X96" s="121"/>
      <c r="Y96" s="121"/>
      <c r="Z96" s="121"/>
      <c r="AA96" s="121"/>
      <c r="AB96" s="121"/>
      <c r="AC96" s="122"/>
      <c r="AI96" s="12"/>
      <c r="AJ96" s="12"/>
      <c r="AK96" s="12"/>
      <c r="AL96" s="12"/>
      <c r="AM96" s="12"/>
      <c r="AN96" s="12"/>
      <c r="AO96" s="12"/>
      <c r="AP96" s="12"/>
      <c r="AQ96" s="12"/>
      <c r="AR96" s="12"/>
      <c r="AS96" s="12"/>
      <c r="AT96" s="12"/>
    </row>
    <row r="97" spans="1:46" s="32" customFormat="1" ht="26.25" customHeight="1" x14ac:dyDescent="0.55000000000000004">
      <c r="A97" s="17">
        <v>14</v>
      </c>
      <c r="B97" s="22" t="s">
        <v>34</v>
      </c>
      <c r="C97" s="25" t="str">
        <f t="shared" si="3"/>
        <v>木</v>
      </c>
      <c r="D97" s="85"/>
      <c r="E97" s="86"/>
      <c r="F97" s="205"/>
      <c r="G97" s="178"/>
      <c r="H97" s="18" t="s">
        <v>31</v>
      </c>
      <c r="I97" s="178"/>
      <c r="J97" s="178"/>
      <c r="K97" s="22" t="s">
        <v>32</v>
      </c>
      <c r="L97" s="89" t="str">
        <f t="shared" si="4"/>
        <v/>
      </c>
      <c r="M97" s="90"/>
      <c r="N97" s="22" t="s">
        <v>33</v>
      </c>
      <c r="O97" s="85"/>
      <c r="P97" s="86"/>
      <c r="Q97" s="85"/>
      <c r="R97" s="86"/>
      <c r="S97" s="85"/>
      <c r="T97" s="86"/>
      <c r="U97" s="85"/>
      <c r="V97" s="86"/>
      <c r="W97" s="120"/>
      <c r="X97" s="121"/>
      <c r="Y97" s="121"/>
      <c r="Z97" s="121"/>
      <c r="AA97" s="121"/>
      <c r="AB97" s="121"/>
      <c r="AC97" s="122"/>
      <c r="AI97" s="12"/>
      <c r="AJ97" s="12"/>
      <c r="AK97" s="12"/>
      <c r="AL97" s="12"/>
      <c r="AM97" s="12"/>
      <c r="AN97" s="12"/>
      <c r="AO97" s="12"/>
      <c r="AP97" s="12"/>
      <c r="AQ97" s="12"/>
      <c r="AR97" s="12"/>
      <c r="AS97" s="12"/>
      <c r="AT97" s="12"/>
    </row>
    <row r="98" spans="1:46" s="32" customFormat="1" ht="26.25" customHeight="1" x14ac:dyDescent="0.55000000000000004">
      <c r="A98" s="17">
        <v>15</v>
      </c>
      <c r="B98" s="22" t="s">
        <v>34</v>
      </c>
      <c r="C98" s="25" t="str">
        <f t="shared" si="3"/>
        <v>金</v>
      </c>
      <c r="D98" s="85"/>
      <c r="E98" s="86"/>
      <c r="F98" s="205"/>
      <c r="G98" s="178"/>
      <c r="H98" s="18" t="s">
        <v>31</v>
      </c>
      <c r="I98" s="178"/>
      <c r="J98" s="178"/>
      <c r="K98" s="22" t="s">
        <v>32</v>
      </c>
      <c r="L98" s="89" t="str">
        <f t="shared" si="4"/>
        <v/>
      </c>
      <c r="M98" s="90"/>
      <c r="N98" s="22" t="s">
        <v>33</v>
      </c>
      <c r="O98" s="85"/>
      <c r="P98" s="86"/>
      <c r="Q98" s="85"/>
      <c r="R98" s="86"/>
      <c r="S98" s="85"/>
      <c r="T98" s="86"/>
      <c r="U98" s="85"/>
      <c r="V98" s="86"/>
      <c r="W98" s="120"/>
      <c r="X98" s="121"/>
      <c r="Y98" s="121"/>
      <c r="Z98" s="121"/>
      <c r="AA98" s="121"/>
      <c r="AB98" s="121"/>
      <c r="AC98" s="122"/>
      <c r="AI98" s="12"/>
      <c r="AJ98" s="12"/>
      <c r="AK98" s="12"/>
      <c r="AL98" s="12"/>
      <c r="AM98" s="12"/>
      <c r="AN98" s="12"/>
      <c r="AO98" s="12"/>
      <c r="AP98" s="12"/>
      <c r="AQ98" s="12"/>
      <c r="AR98" s="12"/>
      <c r="AS98" s="12"/>
      <c r="AT98" s="12"/>
    </row>
    <row r="99" spans="1:46" s="32" customFormat="1" ht="26.25" customHeight="1" x14ac:dyDescent="0.55000000000000004">
      <c r="A99" s="17">
        <v>16</v>
      </c>
      <c r="B99" s="22" t="s">
        <v>34</v>
      </c>
      <c r="C99" s="25" t="str">
        <f t="shared" si="3"/>
        <v>土</v>
      </c>
      <c r="D99" s="85"/>
      <c r="E99" s="86"/>
      <c r="F99" s="205"/>
      <c r="G99" s="178"/>
      <c r="H99" s="18" t="s">
        <v>31</v>
      </c>
      <c r="I99" s="178"/>
      <c r="J99" s="178"/>
      <c r="K99" s="22" t="s">
        <v>32</v>
      </c>
      <c r="L99" s="89" t="str">
        <f t="shared" si="4"/>
        <v/>
      </c>
      <c r="M99" s="90"/>
      <c r="N99" s="22" t="s">
        <v>33</v>
      </c>
      <c r="O99" s="85"/>
      <c r="P99" s="86"/>
      <c r="Q99" s="85"/>
      <c r="R99" s="86"/>
      <c r="S99" s="85"/>
      <c r="T99" s="86"/>
      <c r="U99" s="85"/>
      <c r="V99" s="86"/>
      <c r="W99" s="120"/>
      <c r="X99" s="121"/>
      <c r="Y99" s="121"/>
      <c r="Z99" s="121"/>
      <c r="AA99" s="121"/>
      <c r="AB99" s="121"/>
      <c r="AC99" s="122"/>
      <c r="AI99" s="12"/>
      <c r="AJ99" s="12"/>
      <c r="AK99" s="12"/>
      <c r="AL99" s="12"/>
      <c r="AM99" s="12"/>
      <c r="AN99" s="12"/>
      <c r="AO99" s="12"/>
      <c r="AP99" s="12"/>
      <c r="AQ99" s="12"/>
      <c r="AR99" s="12"/>
      <c r="AS99" s="12"/>
      <c r="AT99" s="12"/>
    </row>
    <row r="100" spans="1:46" s="32" customFormat="1" ht="26.25" customHeight="1" x14ac:dyDescent="0.55000000000000004">
      <c r="A100" s="17">
        <v>17</v>
      </c>
      <c r="B100" s="22" t="s">
        <v>34</v>
      </c>
      <c r="C100" s="25" t="str">
        <f t="shared" si="3"/>
        <v>日</v>
      </c>
      <c r="D100" s="85"/>
      <c r="E100" s="86"/>
      <c r="F100" s="205"/>
      <c r="G100" s="178"/>
      <c r="H100" s="18" t="s">
        <v>31</v>
      </c>
      <c r="I100" s="178"/>
      <c r="J100" s="178"/>
      <c r="K100" s="22" t="s">
        <v>32</v>
      </c>
      <c r="L100" s="89" t="str">
        <f t="shared" si="4"/>
        <v/>
      </c>
      <c r="M100" s="90"/>
      <c r="N100" s="22" t="s">
        <v>33</v>
      </c>
      <c r="O100" s="85"/>
      <c r="P100" s="86"/>
      <c r="Q100" s="85"/>
      <c r="R100" s="86"/>
      <c r="S100" s="85"/>
      <c r="T100" s="86"/>
      <c r="U100" s="85"/>
      <c r="V100" s="86"/>
      <c r="W100" s="120"/>
      <c r="X100" s="121"/>
      <c r="Y100" s="121"/>
      <c r="Z100" s="121"/>
      <c r="AA100" s="121"/>
      <c r="AB100" s="121"/>
      <c r="AC100" s="122"/>
      <c r="AI100" s="12"/>
      <c r="AJ100" s="12"/>
      <c r="AK100" s="12"/>
      <c r="AL100" s="12"/>
      <c r="AM100" s="12"/>
      <c r="AN100" s="12"/>
      <c r="AO100" s="12"/>
      <c r="AP100" s="12"/>
      <c r="AQ100" s="12"/>
      <c r="AR100" s="12"/>
      <c r="AS100" s="12"/>
      <c r="AT100" s="12"/>
    </row>
    <row r="101" spans="1:46" s="32" customFormat="1" ht="26.25" customHeight="1" x14ac:dyDescent="0.55000000000000004">
      <c r="A101" s="17">
        <v>18</v>
      </c>
      <c r="B101" s="22" t="s">
        <v>34</v>
      </c>
      <c r="C101" s="25" t="str">
        <f t="shared" si="3"/>
        <v>月</v>
      </c>
      <c r="D101" s="85"/>
      <c r="E101" s="86"/>
      <c r="F101" s="205"/>
      <c r="G101" s="178"/>
      <c r="H101" s="18" t="s">
        <v>31</v>
      </c>
      <c r="I101" s="178"/>
      <c r="J101" s="178"/>
      <c r="K101" s="22" t="s">
        <v>32</v>
      </c>
      <c r="L101" s="89" t="str">
        <f t="shared" si="4"/>
        <v/>
      </c>
      <c r="M101" s="90"/>
      <c r="N101" s="22" t="s">
        <v>33</v>
      </c>
      <c r="O101" s="85"/>
      <c r="P101" s="86"/>
      <c r="Q101" s="85"/>
      <c r="R101" s="86"/>
      <c r="S101" s="85"/>
      <c r="T101" s="86"/>
      <c r="U101" s="85"/>
      <c r="V101" s="86"/>
      <c r="W101" s="120"/>
      <c r="X101" s="121"/>
      <c r="Y101" s="121"/>
      <c r="Z101" s="121"/>
      <c r="AA101" s="121"/>
      <c r="AB101" s="121"/>
      <c r="AC101" s="122"/>
      <c r="AI101" s="12"/>
      <c r="AJ101" s="12"/>
      <c r="AK101" s="12"/>
      <c r="AL101" s="12"/>
      <c r="AM101" s="12"/>
      <c r="AN101" s="12"/>
      <c r="AO101" s="12"/>
      <c r="AP101" s="12"/>
      <c r="AQ101" s="12"/>
      <c r="AR101" s="12"/>
      <c r="AS101" s="12"/>
      <c r="AT101" s="12"/>
    </row>
    <row r="102" spans="1:46" s="32" customFormat="1" ht="26.25" customHeight="1" x14ac:dyDescent="0.55000000000000004">
      <c r="A102" s="17">
        <v>19</v>
      </c>
      <c r="B102" s="22" t="s">
        <v>34</v>
      </c>
      <c r="C102" s="25" t="str">
        <f t="shared" si="3"/>
        <v>火</v>
      </c>
      <c r="D102" s="85"/>
      <c r="E102" s="86"/>
      <c r="F102" s="205"/>
      <c r="G102" s="178"/>
      <c r="H102" s="18" t="s">
        <v>31</v>
      </c>
      <c r="I102" s="178"/>
      <c r="J102" s="178"/>
      <c r="K102" s="22" t="s">
        <v>32</v>
      </c>
      <c r="L102" s="89" t="str">
        <f t="shared" si="4"/>
        <v/>
      </c>
      <c r="M102" s="90"/>
      <c r="N102" s="22" t="s">
        <v>33</v>
      </c>
      <c r="O102" s="85"/>
      <c r="P102" s="86"/>
      <c r="Q102" s="85"/>
      <c r="R102" s="86"/>
      <c r="S102" s="85"/>
      <c r="T102" s="86"/>
      <c r="U102" s="85"/>
      <c r="V102" s="86"/>
      <c r="W102" s="120"/>
      <c r="X102" s="121"/>
      <c r="Y102" s="121"/>
      <c r="Z102" s="121"/>
      <c r="AA102" s="121"/>
      <c r="AB102" s="121"/>
      <c r="AC102" s="122"/>
      <c r="AI102" s="12"/>
      <c r="AJ102" s="12"/>
      <c r="AK102" s="12"/>
      <c r="AL102" s="12"/>
      <c r="AM102" s="12"/>
      <c r="AN102" s="12"/>
      <c r="AO102" s="12"/>
      <c r="AP102" s="12"/>
      <c r="AQ102" s="12"/>
      <c r="AR102" s="12"/>
      <c r="AS102" s="12"/>
      <c r="AT102" s="12"/>
    </row>
    <row r="103" spans="1:46" s="32" customFormat="1" ht="26.25" customHeight="1" x14ac:dyDescent="0.55000000000000004">
      <c r="A103" s="17">
        <v>20</v>
      </c>
      <c r="B103" s="22" t="s">
        <v>34</v>
      </c>
      <c r="C103" s="25" t="str">
        <f t="shared" si="3"/>
        <v>水</v>
      </c>
      <c r="D103" s="85"/>
      <c r="E103" s="86"/>
      <c r="F103" s="205"/>
      <c r="G103" s="178"/>
      <c r="H103" s="18" t="s">
        <v>31</v>
      </c>
      <c r="I103" s="178"/>
      <c r="J103" s="178"/>
      <c r="K103" s="22" t="s">
        <v>32</v>
      </c>
      <c r="L103" s="89" t="str">
        <f t="shared" si="4"/>
        <v/>
      </c>
      <c r="M103" s="90"/>
      <c r="N103" s="22" t="s">
        <v>33</v>
      </c>
      <c r="O103" s="85"/>
      <c r="P103" s="86"/>
      <c r="Q103" s="85"/>
      <c r="R103" s="86"/>
      <c r="S103" s="85"/>
      <c r="T103" s="86"/>
      <c r="U103" s="85"/>
      <c r="V103" s="86"/>
      <c r="W103" s="120"/>
      <c r="X103" s="121"/>
      <c r="Y103" s="121"/>
      <c r="Z103" s="121"/>
      <c r="AA103" s="121"/>
      <c r="AB103" s="121"/>
      <c r="AC103" s="122"/>
      <c r="AI103" s="12"/>
      <c r="AJ103" s="12"/>
      <c r="AK103" s="12"/>
      <c r="AL103" s="12"/>
      <c r="AM103" s="12"/>
      <c r="AN103" s="12"/>
      <c r="AO103" s="12"/>
      <c r="AP103" s="12"/>
      <c r="AQ103" s="12"/>
      <c r="AR103" s="12"/>
      <c r="AS103" s="12"/>
      <c r="AT103" s="12"/>
    </row>
    <row r="104" spans="1:46" s="32" customFormat="1" ht="26.25" customHeight="1" x14ac:dyDescent="0.55000000000000004">
      <c r="A104" s="17">
        <v>21</v>
      </c>
      <c r="B104" s="22" t="s">
        <v>34</v>
      </c>
      <c r="C104" s="25" t="str">
        <f t="shared" si="3"/>
        <v>木</v>
      </c>
      <c r="D104" s="85"/>
      <c r="E104" s="86"/>
      <c r="F104" s="205"/>
      <c r="G104" s="178"/>
      <c r="H104" s="18" t="s">
        <v>31</v>
      </c>
      <c r="I104" s="178"/>
      <c r="J104" s="178"/>
      <c r="K104" s="22" t="s">
        <v>32</v>
      </c>
      <c r="L104" s="89" t="str">
        <f t="shared" si="4"/>
        <v/>
      </c>
      <c r="M104" s="90"/>
      <c r="N104" s="22" t="s">
        <v>33</v>
      </c>
      <c r="O104" s="85"/>
      <c r="P104" s="86"/>
      <c r="Q104" s="85"/>
      <c r="R104" s="86"/>
      <c r="S104" s="85"/>
      <c r="T104" s="86"/>
      <c r="U104" s="85"/>
      <c r="V104" s="86"/>
      <c r="W104" s="120"/>
      <c r="X104" s="121"/>
      <c r="Y104" s="121"/>
      <c r="Z104" s="121"/>
      <c r="AA104" s="121"/>
      <c r="AB104" s="121"/>
      <c r="AC104" s="122"/>
      <c r="AI104" s="12"/>
      <c r="AJ104" s="12"/>
      <c r="AK104" s="12"/>
      <c r="AL104" s="12"/>
      <c r="AM104" s="12"/>
      <c r="AN104" s="12"/>
      <c r="AO104" s="12"/>
      <c r="AP104" s="12"/>
      <c r="AQ104" s="12"/>
      <c r="AR104" s="12"/>
      <c r="AS104" s="12"/>
      <c r="AT104" s="12"/>
    </row>
    <row r="105" spans="1:46" s="32" customFormat="1" ht="26.25" customHeight="1" x14ac:dyDescent="0.55000000000000004">
      <c r="A105" s="17">
        <v>22</v>
      </c>
      <c r="B105" s="22" t="s">
        <v>34</v>
      </c>
      <c r="C105" s="25" t="str">
        <f t="shared" si="3"/>
        <v>金</v>
      </c>
      <c r="D105" s="85"/>
      <c r="E105" s="86"/>
      <c r="F105" s="205"/>
      <c r="G105" s="178"/>
      <c r="H105" s="18" t="s">
        <v>31</v>
      </c>
      <c r="I105" s="178"/>
      <c r="J105" s="178"/>
      <c r="K105" s="22" t="s">
        <v>32</v>
      </c>
      <c r="L105" s="89" t="str">
        <f t="shared" si="4"/>
        <v/>
      </c>
      <c r="M105" s="90"/>
      <c r="N105" s="22" t="s">
        <v>33</v>
      </c>
      <c r="O105" s="85"/>
      <c r="P105" s="86"/>
      <c r="Q105" s="85"/>
      <c r="R105" s="86"/>
      <c r="S105" s="85"/>
      <c r="T105" s="86"/>
      <c r="U105" s="85"/>
      <c r="V105" s="86"/>
      <c r="W105" s="120"/>
      <c r="X105" s="121"/>
      <c r="Y105" s="121"/>
      <c r="Z105" s="121"/>
      <c r="AA105" s="121"/>
      <c r="AB105" s="121"/>
      <c r="AC105" s="122"/>
      <c r="AI105" s="12"/>
      <c r="AJ105" s="12"/>
      <c r="AK105" s="12"/>
      <c r="AL105" s="12"/>
      <c r="AM105" s="12"/>
      <c r="AN105" s="12"/>
      <c r="AO105" s="12"/>
      <c r="AP105" s="12"/>
      <c r="AQ105" s="12"/>
      <c r="AR105" s="12"/>
      <c r="AS105" s="12"/>
      <c r="AT105" s="12"/>
    </row>
    <row r="106" spans="1:46" s="32" customFormat="1" ht="26.25" customHeight="1" x14ac:dyDescent="0.55000000000000004">
      <c r="A106" s="17">
        <v>23</v>
      </c>
      <c r="B106" s="22" t="s">
        <v>34</v>
      </c>
      <c r="C106" s="25" t="str">
        <f t="shared" si="3"/>
        <v>土</v>
      </c>
      <c r="D106" s="85"/>
      <c r="E106" s="86"/>
      <c r="F106" s="205"/>
      <c r="G106" s="178"/>
      <c r="H106" s="18" t="s">
        <v>31</v>
      </c>
      <c r="I106" s="178"/>
      <c r="J106" s="178"/>
      <c r="K106" s="22" t="s">
        <v>32</v>
      </c>
      <c r="L106" s="89" t="str">
        <f t="shared" si="4"/>
        <v/>
      </c>
      <c r="M106" s="90"/>
      <c r="N106" s="22" t="s">
        <v>33</v>
      </c>
      <c r="O106" s="85"/>
      <c r="P106" s="86"/>
      <c r="Q106" s="85"/>
      <c r="R106" s="86"/>
      <c r="S106" s="85"/>
      <c r="T106" s="86"/>
      <c r="U106" s="85"/>
      <c r="V106" s="86"/>
      <c r="W106" s="120"/>
      <c r="X106" s="121"/>
      <c r="Y106" s="121"/>
      <c r="Z106" s="121"/>
      <c r="AA106" s="121"/>
      <c r="AB106" s="121"/>
      <c r="AC106" s="122"/>
      <c r="AI106" s="12"/>
      <c r="AJ106" s="12"/>
      <c r="AK106" s="12"/>
      <c r="AL106" s="12"/>
      <c r="AM106" s="12"/>
      <c r="AN106" s="12"/>
      <c r="AO106" s="12"/>
      <c r="AP106" s="12"/>
      <c r="AQ106" s="12"/>
      <c r="AR106" s="12"/>
      <c r="AS106" s="12"/>
      <c r="AT106" s="12"/>
    </row>
    <row r="107" spans="1:46" s="32" customFormat="1" ht="26.25" customHeight="1" x14ac:dyDescent="0.55000000000000004">
      <c r="A107" s="17">
        <v>24</v>
      </c>
      <c r="B107" s="22" t="s">
        <v>34</v>
      </c>
      <c r="C107" s="25" t="str">
        <f t="shared" si="3"/>
        <v>日</v>
      </c>
      <c r="D107" s="85"/>
      <c r="E107" s="86"/>
      <c r="F107" s="205"/>
      <c r="G107" s="178"/>
      <c r="H107" s="18" t="s">
        <v>31</v>
      </c>
      <c r="I107" s="178"/>
      <c r="J107" s="178"/>
      <c r="K107" s="22" t="s">
        <v>32</v>
      </c>
      <c r="L107" s="89" t="str">
        <f t="shared" si="4"/>
        <v/>
      </c>
      <c r="M107" s="90"/>
      <c r="N107" s="22" t="s">
        <v>33</v>
      </c>
      <c r="O107" s="85"/>
      <c r="P107" s="86"/>
      <c r="Q107" s="85"/>
      <c r="R107" s="86"/>
      <c r="S107" s="85"/>
      <c r="T107" s="86"/>
      <c r="U107" s="85"/>
      <c r="V107" s="86"/>
      <c r="W107" s="120"/>
      <c r="X107" s="121"/>
      <c r="Y107" s="121"/>
      <c r="Z107" s="121"/>
      <c r="AA107" s="121"/>
      <c r="AB107" s="121"/>
      <c r="AC107" s="122"/>
      <c r="AI107" s="12"/>
      <c r="AJ107" s="12"/>
      <c r="AK107" s="12"/>
      <c r="AL107" s="12"/>
      <c r="AM107" s="12"/>
      <c r="AN107" s="12"/>
      <c r="AO107" s="12"/>
      <c r="AP107" s="12"/>
      <c r="AQ107" s="12"/>
      <c r="AR107" s="12"/>
      <c r="AS107" s="12"/>
      <c r="AT107" s="12"/>
    </row>
    <row r="108" spans="1:46" s="32" customFormat="1" ht="26.25" customHeight="1" x14ac:dyDescent="0.55000000000000004">
      <c r="A108" s="17">
        <v>25</v>
      </c>
      <c r="B108" s="22" t="s">
        <v>34</v>
      </c>
      <c r="C108" s="25" t="str">
        <f t="shared" si="3"/>
        <v>月</v>
      </c>
      <c r="D108" s="85"/>
      <c r="E108" s="86"/>
      <c r="F108" s="205"/>
      <c r="G108" s="178"/>
      <c r="H108" s="18" t="s">
        <v>31</v>
      </c>
      <c r="I108" s="178"/>
      <c r="J108" s="178"/>
      <c r="K108" s="22" t="s">
        <v>32</v>
      </c>
      <c r="L108" s="89" t="str">
        <f t="shared" si="4"/>
        <v/>
      </c>
      <c r="M108" s="90"/>
      <c r="N108" s="22" t="s">
        <v>33</v>
      </c>
      <c r="O108" s="85"/>
      <c r="P108" s="86"/>
      <c r="Q108" s="85"/>
      <c r="R108" s="86"/>
      <c r="S108" s="85"/>
      <c r="T108" s="86"/>
      <c r="U108" s="85"/>
      <c r="V108" s="86"/>
      <c r="W108" s="120"/>
      <c r="X108" s="121"/>
      <c r="Y108" s="121"/>
      <c r="Z108" s="121"/>
      <c r="AA108" s="121"/>
      <c r="AB108" s="121"/>
      <c r="AC108" s="122"/>
      <c r="AI108" s="12"/>
      <c r="AJ108" s="12"/>
      <c r="AK108" s="12"/>
      <c r="AL108" s="12"/>
      <c r="AM108" s="12"/>
      <c r="AN108" s="12"/>
      <c r="AO108" s="12"/>
      <c r="AP108" s="12"/>
      <c r="AQ108" s="12"/>
      <c r="AR108" s="12"/>
      <c r="AS108" s="12"/>
      <c r="AT108" s="12"/>
    </row>
    <row r="109" spans="1:46" s="32" customFormat="1" ht="26.25" customHeight="1" x14ac:dyDescent="0.55000000000000004">
      <c r="A109" s="17">
        <v>26</v>
      </c>
      <c r="B109" s="22" t="s">
        <v>34</v>
      </c>
      <c r="C109" s="25" t="str">
        <f t="shared" si="3"/>
        <v>火</v>
      </c>
      <c r="D109" s="85"/>
      <c r="E109" s="86"/>
      <c r="F109" s="205"/>
      <c r="G109" s="178"/>
      <c r="H109" s="18" t="s">
        <v>31</v>
      </c>
      <c r="I109" s="178"/>
      <c r="J109" s="178"/>
      <c r="K109" s="22" t="s">
        <v>32</v>
      </c>
      <c r="L109" s="89" t="str">
        <f t="shared" si="4"/>
        <v/>
      </c>
      <c r="M109" s="90"/>
      <c r="N109" s="22" t="s">
        <v>33</v>
      </c>
      <c r="O109" s="85"/>
      <c r="P109" s="86"/>
      <c r="Q109" s="85"/>
      <c r="R109" s="86"/>
      <c r="S109" s="85"/>
      <c r="T109" s="86"/>
      <c r="U109" s="85"/>
      <c r="V109" s="86"/>
      <c r="W109" s="120"/>
      <c r="X109" s="121"/>
      <c r="Y109" s="121"/>
      <c r="Z109" s="121"/>
      <c r="AA109" s="121"/>
      <c r="AB109" s="121"/>
      <c r="AC109" s="122"/>
      <c r="AI109" s="12"/>
      <c r="AJ109" s="12"/>
      <c r="AK109" s="12"/>
      <c r="AL109" s="12"/>
      <c r="AM109" s="12"/>
      <c r="AN109" s="12"/>
      <c r="AO109" s="12"/>
      <c r="AP109" s="12"/>
      <c r="AQ109" s="12"/>
      <c r="AR109" s="12"/>
      <c r="AS109" s="12"/>
      <c r="AT109" s="12"/>
    </row>
    <row r="110" spans="1:46" s="32" customFormat="1" ht="26.25" customHeight="1" x14ac:dyDescent="0.55000000000000004">
      <c r="A110" s="17">
        <v>27</v>
      </c>
      <c r="B110" s="22" t="s">
        <v>34</v>
      </c>
      <c r="C110" s="25" t="str">
        <f t="shared" si="3"/>
        <v>水</v>
      </c>
      <c r="D110" s="85"/>
      <c r="E110" s="86"/>
      <c r="F110" s="205"/>
      <c r="G110" s="178"/>
      <c r="H110" s="18" t="s">
        <v>31</v>
      </c>
      <c r="I110" s="178"/>
      <c r="J110" s="178"/>
      <c r="K110" s="22" t="s">
        <v>32</v>
      </c>
      <c r="L110" s="89" t="str">
        <f t="shared" si="4"/>
        <v/>
      </c>
      <c r="M110" s="90"/>
      <c r="N110" s="22" t="s">
        <v>33</v>
      </c>
      <c r="O110" s="85"/>
      <c r="P110" s="86"/>
      <c r="Q110" s="85"/>
      <c r="R110" s="86"/>
      <c r="S110" s="85"/>
      <c r="T110" s="86"/>
      <c r="U110" s="85"/>
      <c r="V110" s="86"/>
      <c r="W110" s="120"/>
      <c r="X110" s="121"/>
      <c r="Y110" s="121"/>
      <c r="Z110" s="121"/>
      <c r="AA110" s="121"/>
      <c r="AB110" s="121"/>
      <c r="AC110" s="122"/>
      <c r="AI110" s="12"/>
      <c r="AJ110" s="12"/>
      <c r="AK110" s="12"/>
      <c r="AL110" s="12"/>
      <c r="AM110" s="12"/>
      <c r="AN110" s="12"/>
      <c r="AO110" s="12"/>
      <c r="AP110" s="12"/>
      <c r="AQ110" s="12"/>
      <c r="AR110" s="12"/>
      <c r="AS110" s="12"/>
      <c r="AT110" s="12"/>
    </row>
    <row r="111" spans="1:46" s="32" customFormat="1" ht="26.25" customHeight="1" x14ac:dyDescent="0.55000000000000004">
      <c r="A111" s="17">
        <v>28</v>
      </c>
      <c r="B111" s="22" t="s">
        <v>34</v>
      </c>
      <c r="C111" s="25" t="str">
        <f t="shared" si="3"/>
        <v>木</v>
      </c>
      <c r="D111" s="85"/>
      <c r="E111" s="86"/>
      <c r="F111" s="205"/>
      <c r="G111" s="178"/>
      <c r="H111" s="18" t="s">
        <v>31</v>
      </c>
      <c r="I111" s="178"/>
      <c r="J111" s="178"/>
      <c r="K111" s="22" t="s">
        <v>32</v>
      </c>
      <c r="L111" s="89" t="str">
        <f t="shared" si="4"/>
        <v/>
      </c>
      <c r="M111" s="90"/>
      <c r="N111" s="22" t="s">
        <v>33</v>
      </c>
      <c r="O111" s="85"/>
      <c r="P111" s="86"/>
      <c r="Q111" s="85"/>
      <c r="R111" s="86"/>
      <c r="S111" s="85"/>
      <c r="T111" s="86"/>
      <c r="U111" s="85"/>
      <c r="V111" s="86"/>
      <c r="W111" s="120"/>
      <c r="X111" s="121"/>
      <c r="Y111" s="121"/>
      <c r="Z111" s="121"/>
      <c r="AA111" s="121"/>
      <c r="AB111" s="121"/>
      <c r="AC111" s="122"/>
      <c r="AI111" s="12"/>
      <c r="AJ111" s="12"/>
      <c r="AK111" s="12"/>
      <c r="AL111" s="12"/>
      <c r="AM111" s="12"/>
      <c r="AN111" s="12"/>
      <c r="AO111" s="12"/>
      <c r="AP111" s="12"/>
      <c r="AQ111" s="12"/>
      <c r="AR111" s="12"/>
      <c r="AS111" s="12"/>
      <c r="AT111" s="12"/>
    </row>
    <row r="112" spans="1:46" s="32" customFormat="1" ht="26.25" customHeight="1" x14ac:dyDescent="0.55000000000000004">
      <c r="A112" s="17">
        <v>29</v>
      </c>
      <c r="B112" s="22" t="s">
        <v>34</v>
      </c>
      <c r="C112" s="25" t="str">
        <f t="shared" si="3"/>
        <v>金</v>
      </c>
      <c r="D112" s="85"/>
      <c r="E112" s="86"/>
      <c r="F112" s="205"/>
      <c r="G112" s="178"/>
      <c r="H112" s="18" t="s">
        <v>31</v>
      </c>
      <c r="I112" s="178"/>
      <c r="J112" s="178"/>
      <c r="K112" s="22" t="s">
        <v>32</v>
      </c>
      <c r="L112" s="89" t="str">
        <f t="shared" si="4"/>
        <v/>
      </c>
      <c r="M112" s="90"/>
      <c r="N112" s="22" t="s">
        <v>33</v>
      </c>
      <c r="O112" s="85"/>
      <c r="P112" s="86"/>
      <c r="Q112" s="85"/>
      <c r="R112" s="86"/>
      <c r="S112" s="85"/>
      <c r="T112" s="86"/>
      <c r="U112" s="85"/>
      <c r="V112" s="86"/>
      <c r="W112" s="120"/>
      <c r="X112" s="121"/>
      <c r="Y112" s="121"/>
      <c r="Z112" s="121"/>
      <c r="AA112" s="121"/>
      <c r="AB112" s="121"/>
      <c r="AC112" s="122"/>
      <c r="AI112" s="12"/>
      <c r="AJ112" s="12"/>
      <c r="AK112" s="12"/>
      <c r="AL112" s="12"/>
      <c r="AM112" s="12"/>
      <c r="AN112" s="12"/>
      <c r="AO112" s="12"/>
      <c r="AP112" s="12"/>
      <c r="AQ112" s="12"/>
      <c r="AR112" s="12"/>
      <c r="AS112" s="12"/>
      <c r="AT112" s="12"/>
    </row>
    <row r="113" spans="1:46" s="32" customFormat="1" ht="26.25" customHeight="1" x14ac:dyDescent="0.55000000000000004">
      <c r="A113" s="17">
        <v>30</v>
      </c>
      <c r="B113" s="22" t="s">
        <v>34</v>
      </c>
      <c r="C113" s="25" t="str">
        <f t="shared" si="3"/>
        <v>土</v>
      </c>
      <c r="D113" s="85"/>
      <c r="E113" s="86"/>
      <c r="F113" s="205"/>
      <c r="G113" s="178"/>
      <c r="H113" s="18" t="s">
        <v>31</v>
      </c>
      <c r="I113" s="178"/>
      <c r="J113" s="178"/>
      <c r="K113" s="22" t="s">
        <v>32</v>
      </c>
      <c r="L113" s="89" t="str">
        <f t="shared" si="4"/>
        <v/>
      </c>
      <c r="M113" s="90"/>
      <c r="N113" s="22" t="s">
        <v>33</v>
      </c>
      <c r="O113" s="85"/>
      <c r="P113" s="86"/>
      <c r="Q113" s="85"/>
      <c r="R113" s="86"/>
      <c r="S113" s="85"/>
      <c r="T113" s="86"/>
      <c r="U113" s="85"/>
      <c r="V113" s="86"/>
      <c r="W113" s="120"/>
      <c r="X113" s="121"/>
      <c r="Y113" s="121"/>
      <c r="Z113" s="121"/>
      <c r="AA113" s="121"/>
      <c r="AB113" s="121"/>
      <c r="AC113" s="122"/>
      <c r="AI113" s="12"/>
      <c r="AJ113" s="12"/>
      <c r="AK113" s="12"/>
      <c r="AL113" s="12"/>
      <c r="AM113" s="12"/>
      <c r="AN113" s="12"/>
      <c r="AO113" s="12"/>
      <c r="AP113" s="12"/>
      <c r="AQ113" s="12"/>
      <c r="AR113" s="12"/>
      <c r="AS113" s="12"/>
      <c r="AT113" s="12"/>
    </row>
    <row r="114" spans="1:46" s="32" customFormat="1" ht="26.25" customHeight="1" x14ac:dyDescent="0.55000000000000004">
      <c r="A114" s="19">
        <v>31</v>
      </c>
      <c r="B114" s="23" t="s">
        <v>4</v>
      </c>
      <c r="C114" s="26" t="str">
        <f t="shared" si="3"/>
        <v>日</v>
      </c>
      <c r="D114" s="218"/>
      <c r="E114" s="219"/>
      <c r="F114" s="226"/>
      <c r="G114" s="227"/>
      <c r="H114" s="20" t="s">
        <v>31</v>
      </c>
      <c r="I114" s="227"/>
      <c r="J114" s="227"/>
      <c r="K114" s="23" t="s">
        <v>32</v>
      </c>
      <c r="L114" s="89" t="str">
        <f t="shared" ref="L114" si="5">IF(OR(F114="",I114=""),"",MIN(MAX(ROUNDDOWN((I114-F114)*24*2,0)/2,0),$E$81))</f>
        <v/>
      </c>
      <c r="M114" s="90"/>
      <c r="N114" s="23" t="s">
        <v>33</v>
      </c>
      <c r="O114" s="218"/>
      <c r="P114" s="219"/>
      <c r="Q114" s="218"/>
      <c r="R114" s="219"/>
      <c r="S114" s="218"/>
      <c r="T114" s="219"/>
      <c r="U114" s="218"/>
      <c r="V114" s="219"/>
      <c r="W114" s="208"/>
      <c r="X114" s="209"/>
      <c r="Y114" s="209"/>
      <c r="Z114" s="209"/>
      <c r="AA114" s="209"/>
      <c r="AB114" s="209"/>
      <c r="AC114" s="210"/>
      <c r="AI114" s="12"/>
      <c r="AJ114" s="12"/>
      <c r="AK114" s="12"/>
      <c r="AL114" s="12"/>
      <c r="AM114" s="12"/>
      <c r="AN114" s="12"/>
      <c r="AO114" s="12"/>
      <c r="AP114" s="12"/>
      <c r="AQ114" s="12"/>
      <c r="AR114" s="12"/>
      <c r="AS114" s="12"/>
      <c r="AT114" s="12"/>
    </row>
    <row r="115" spans="1:46" s="32" customFormat="1" ht="26.25" customHeight="1" x14ac:dyDescent="0.55000000000000004">
      <c r="A115" s="126" t="s">
        <v>35</v>
      </c>
      <c r="B115" s="127"/>
      <c r="C115" s="127"/>
      <c r="D115" s="27">
        <f>COUNTIF(L84:M114,"&gt;0")</f>
        <v>0</v>
      </c>
      <c r="E115" s="224" t="s">
        <v>36</v>
      </c>
      <c r="F115" s="224"/>
      <c r="G115" s="224"/>
      <c r="H115" s="224"/>
      <c r="I115" s="27">
        <f>COUNTIF(D84:E114,"○")</f>
        <v>0</v>
      </c>
      <c r="J115" s="28" t="s">
        <v>16</v>
      </c>
      <c r="K115" s="126" t="s">
        <v>101</v>
      </c>
      <c r="L115" s="127"/>
      <c r="M115" s="127"/>
      <c r="N115" s="27" t="s">
        <v>99</v>
      </c>
      <c r="O115" s="27">
        <f>COUNTIF(Q84:R114,"○")</f>
        <v>0</v>
      </c>
      <c r="P115" s="27" t="s">
        <v>38</v>
      </c>
      <c r="Q115" s="225" t="s">
        <v>100</v>
      </c>
      <c r="R115" s="225"/>
      <c r="S115" s="27">
        <f>COUNTIF(S84:T114,"○")</f>
        <v>0</v>
      </c>
      <c r="T115" s="27" t="s">
        <v>38</v>
      </c>
      <c r="U115" s="27"/>
      <c r="V115" s="27"/>
      <c r="W115" s="28"/>
      <c r="X115" s="212" t="s">
        <v>37</v>
      </c>
      <c r="Y115" s="213"/>
      <c r="Z115" s="213"/>
      <c r="AA115" s="44"/>
      <c r="AB115" s="44"/>
      <c r="AC115" s="216" t="str">
        <f>IF(W82="３．要支援家庭のこども加算","●","×")</f>
        <v>×</v>
      </c>
      <c r="AI115" s="12"/>
      <c r="AJ115" s="12"/>
      <c r="AK115" s="12"/>
      <c r="AL115" s="12"/>
      <c r="AM115" s="12"/>
      <c r="AN115" s="12"/>
      <c r="AO115" s="12"/>
      <c r="AP115" s="12"/>
      <c r="AQ115" s="12"/>
      <c r="AR115" s="12"/>
      <c r="AS115" s="12"/>
      <c r="AT115" s="12"/>
    </row>
    <row r="116" spans="1:46" s="32" customFormat="1" ht="26.25" customHeight="1" x14ac:dyDescent="0.55000000000000004">
      <c r="A116" s="126" t="s">
        <v>91</v>
      </c>
      <c r="B116" s="127"/>
      <c r="C116" s="27">
        <f>COUNTIF(O84:P114,"○")</f>
        <v>0</v>
      </c>
      <c r="D116" s="105" t="s">
        <v>38</v>
      </c>
      <c r="E116" s="105"/>
      <c r="F116" s="103" t="s">
        <v>107</v>
      </c>
      <c r="G116" s="104"/>
      <c r="H116" s="104"/>
      <c r="I116" s="27">
        <f>COUNTIF(U84:V114,"○")</f>
        <v>0</v>
      </c>
      <c r="J116" s="28" t="s">
        <v>38</v>
      </c>
      <c r="K116" s="211" t="s">
        <v>60</v>
      </c>
      <c r="L116" s="113"/>
      <c r="M116" s="113"/>
      <c r="N116" s="42">
        <f>IF(SUM(L84:M114)&gt;E81, E81, SUM(L84:M114))</f>
        <v>0</v>
      </c>
      <c r="O116" s="111" t="s">
        <v>58</v>
      </c>
      <c r="P116" s="111"/>
      <c r="Q116" s="111"/>
      <c r="R116" s="111"/>
      <c r="S116" s="42">
        <f>SUMIFS(L84:M114,D84:E114,"○")</f>
        <v>0</v>
      </c>
      <c r="T116" s="42" t="s">
        <v>59</v>
      </c>
      <c r="U116" s="115"/>
      <c r="V116" s="115"/>
      <c r="W116" s="45"/>
      <c r="X116" s="214"/>
      <c r="Y116" s="215"/>
      <c r="Z116" s="215"/>
      <c r="AA116" s="49"/>
      <c r="AB116" s="49"/>
      <c r="AC116" s="217"/>
      <c r="AI116" s="12"/>
      <c r="AJ116" s="12"/>
      <c r="AK116" s="12"/>
      <c r="AL116" s="12"/>
      <c r="AM116" s="12"/>
      <c r="AN116" s="12"/>
      <c r="AO116" s="12"/>
      <c r="AP116" s="12"/>
      <c r="AQ116" s="12"/>
      <c r="AR116" s="12"/>
      <c r="AS116" s="12"/>
      <c r="AT116" s="12"/>
    </row>
    <row r="117" spans="1:46" s="32" customFormat="1" ht="26.25" customHeight="1" x14ac:dyDescent="0.55000000000000004">
      <c r="A117" s="29"/>
      <c r="B117" s="29"/>
      <c r="C117" s="29"/>
      <c r="F117" s="29"/>
      <c r="G117" s="29"/>
      <c r="H117" s="29"/>
      <c r="K117" s="51"/>
      <c r="L117" s="51"/>
      <c r="M117" s="51"/>
      <c r="O117" s="52"/>
      <c r="P117" s="52"/>
      <c r="Q117" s="52"/>
      <c r="R117" s="52"/>
      <c r="U117" s="53"/>
      <c r="V117" s="53"/>
      <c r="X117" s="29"/>
      <c r="Y117" s="29"/>
      <c r="Z117" s="29"/>
      <c r="AA117" s="29"/>
      <c r="AB117" s="29"/>
      <c r="AC117" s="29"/>
      <c r="AI117" s="12"/>
      <c r="AJ117" s="12"/>
      <c r="AK117" s="12"/>
      <c r="AL117" s="12"/>
      <c r="AM117" s="12"/>
      <c r="AN117" s="12"/>
      <c r="AO117" s="12"/>
      <c r="AP117" s="12"/>
      <c r="AQ117" s="12"/>
      <c r="AR117" s="12"/>
      <c r="AS117" s="12"/>
      <c r="AT117" s="12"/>
    </row>
    <row r="118" spans="1:46" ht="26.25" customHeight="1" x14ac:dyDescent="0.55000000000000004">
      <c r="A118" s="100" t="str">
        <f>"（別紙）中野区乳児等通園支援事業　利用状況報告書（"&amp;$N$2&amp;"年"&amp;$P$2&amp;"月分）"</f>
        <v>（別紙）中野区乳児等通園支援事業　利用状況報告書（2027年1月分）</v>
      </c>
      <c r="B118" s="100"/>
      <c r="C118" s="100"/>
      <c r="D118" s="100"/>
      <c r="E118" s="100"/>
      <c r="F118" s="100"/>
      <c r="G118" s="100"/>
      <c r="H118" s="100"/>
      <c r="I118" s="100"/>
      <c r="J118" s="100"/>
      <c r="K118" s="100"/>
      <c r="L118" s="100"/>
      <c r="M118" s="100"/>
      <c r="N118" s="100"/>
      <c r="O118" s="100"/>
      <c r="P118" s="100"/>
      <c r="Q118" s="100"/>
      <c r="R118" s="100"/>
      <c r="S118" s="100"/>
      <c r="T118" s="100"/>
      <c r="U118" s="100"/>
      <c r="V118" s="100"/>
      <c r="W118" s="100"/>
      <c r="X118" s="100"/>
      <c r="Y118" s="100"/>
      <c r="Z118" s="100"/>
      <c r="AA118" s="100"/>
      <c r="AB118" s="100"/>
      <c r="AC118" s="100"/>
    </row>
    <row r="119" spans="1:46" ht="26.25" customHeight="1" x14ac:dyDescent="0.55000000000000004">
      <c r="A119" s="101" t="s">
        <v>23</v>
      </c>
      <c r="B119" s="101"/>
      <c r="C119" s="101"/>
      <c r="D119" s="110"/>
      <c r="E119" s="110"/>
      <c r="F119" s="110"/>
      <c r="G119" s="110"/>
      <c r="H119" s="110"/>
      <c r="I119" s="110"/>
      <c r="J119" s="114" t="s">
        <v>43</v>
      </c>
      <c r="K119" s="114"/>
      <c r="L119" s="114"/>
      <c r="O119" s="29" t="s">
        <v>0</v>
      </c>
      <c r="P119" s="13"/>
      <c r="Q119" s="29" t="s">
        <v>3</v>
      </c>
      <c r="S119" s="29" t="s">
        <v>4</v>
      </c>
      <c r="T119" s="29" t="s">
        <v>19</v>
      </c>
      <c r="U119" s="32" t="s">
        <v>40</v>
      </c>
      <c r="V119" s="32"/>
      <c r="W119" s="110"/>
      <c r="X119" s="110"/>
      <c r="Y119" s="110"/>
      <c r="Z119" s="110"/>
      <c r="AA119" s="110"/>
      <c r="AB119" s="110"/>
      <c r="AC119" s="32" t="s">
        <v>19</v>
      </c>
    </row>
    <row r="120" spans="1:46" ht="26.25" customHeight="1" x14ac:dyDescent="0.55000000000000004">
      <c r="A120" s="101" t="s">
        <v>24</v>
      </c>
      <c r="B120" s="101"/>
      <c r="C120" s="101"/>
      <c r="D120" s="32" t="s">
        <v>87</v>
      </c>
      <c r="E120" s="32" cm="1">
        <f t="array" ref="E120">_xlfn.IFS(W119="０歳児クラス相当",$L$12,W119="１歳児クラス相当",$L$13,W119="２歳児クラス相当（３歳未満）",$L$14,W119="２歳児クラス相当（３歳誕生月）",$L$14,W119="",0)</f>
        <v>0</v>
      </c>
      <c r="F120" s="114" t="s">
        <v>11</v>
      </c>
      <c r="G120" s="114"/>
      <c r="H120" s="29"/>
      <c r="I120" s="32"/>
      <c r="J120" s="114"/>
      <c r="K120" s="114"/>
      <c r="L120" s="32"/>
      <c r="M120" s="114"/>
      <c r="N120" s="114"/>
      <c r="O120" s="32"/>
      <c r="P120" s="157" t="s">
        <v>62</v>
      </c>
      <c r="Q120" s="157"/>
      <c r="R120" s="157"/>
      <c r="S120" s="110"/>
      <c r="T120" s="110"/>
      <c r="U120" s="110"/>
      <c r="V120" s="157" t="s">
        <v>65</v>
      </c>
      <c r="W120" s="157"/>
      <c r="X120" s="110"/>
      <c r="Y120" s="110"/>
      <c r="Z120" s="110"/>
      <c r="AA120" s="110"/>
      <c r="AB120" s="110"/>
      <c r="AC120" s="32" t="s">
        <v>19</v>
      </c>
    </row>
    <row r="121" spans="1:46" ht="26.25" customHeight="1" x14ac:dyDescent="0.55000000000000004">
      <c r="A121" s="32"/>
      <c r="B121" s="114" t="s">
        <v>66</v>
      </c>
      <c r="C121" s="114"/>
      <c r="D121" s="114"/>
      <c r="E121" s="114" t="s">
        <v>94</v>
      </c>
      <c r="F121" s="114"/>
      <c r="G121" s="114"/>
      <c r="H121" s="114"/>
      <c r="I121" s="29" t="s">
        <v>19</v>
      </c>
      <c r="J121" s="113" t="s">
        <v>93</v>
      </c>
      <c r="K121" s="113"/>
      <c r="L121" s="113"/>
      <c r="M121" s="113"/>
      <c r="N121" s="113"/>
      <c r="O121" s="110"/>
      <c r="P121" s="110"/>
      <c r="Q121" s="110"/>
      <c r="R121" s="110"/>
      <c r="S121" s="110"/>
      <c r="T121" s="32"/>
      <c r="U121" s="111" t="s">
        <v>86</v>
      </c>
      <c r="V121" s="111"/>
      <c r="W121" s="228"/>
      <c r="X121" s="228"/>
      <c r="Y121" s="228"/>
      <c r="Z121" s="228"/>
      <c r="AA121" s="228"/>
      <c r="AB121" s="228"/>
    </row>
    <row r="122" spans="1:46" ht="26.25" customHeight="1" x14ac:dyDescent="0.55000000000000004">
      <c r="A122" s="123" t="s">
        <v>25</v>
      </c>
      <c r="B122" s="123"/>
      <c r="C122" s="14" t="s">
        <v>26</v>
      </c>
      <c r="D122" s="123" t="s">
        <v>90</v>
      </c>
      <c r="E122" s="123"/>
      <c r="F122" s="123" t="s">
        <v>27</v>
      </c>
      <c r="G122" s="123"/>
      <c r="H122" s="123"/>
      <c r="I122" s="123"/>
      <c r="J122" s="123"/>
      <c r="K122" s="123"/>
      <c r="L122" s="177" t="s">
        <v>28</v>
      </c>
      <c r="M122" s="177"/>
      <c r="N122" s="177"/>
      <c r="O122" s="123" t="s">
        <v>29</v>
      </c>
      <c r="P122" s="123"/>
      <c r="Q122" s="116" t="s">
        <v>98</v>
      </c>
      <c r="R122" s="116"/>
      <c r="S122" s="116" t="s">
        <v>45</v>
      </c>
      <c r="T122" s="116"/>
      <c r="U122" s="124" t="s">
        <v>55</v>
      </c>
      <c r="V122" s="125"/>
      <c r="W122" s="126" t="s">
        <v>30</v>
      </c>
      <c r="X122" s="127"/>
      <c r="Y122" s="127"/>
      <c r="Z122" s="127"/>
      <c r="AA122" s="127"/>
      <c r="AB122" s="127"/>
      <c r="AC122" s="128"/>
    </row>
    <row r="123" spans="1:46" ht="26.25" customHeight="1" x14ac:dyDescent="0.55000000000000004">
      <c r="A123" s="15">
        <v>1</v>
      </c>
      <c r="B123" s="21" t="s">
        <v>4</v>
      </c>
      <c r="C123" s="24" t="str">
        <f>TEXT(DATE($N$2,$P$2,A123),"aaa")</f>
        <v>金</v>
      </c>
      <c r="D123" s="106"/>
      <c r="E123" s="107"/>
      <c r="F123" s="108"/>
      <c r="G123" s="109"/>
      <c r="H123" s="16" t="s">
        <v>31</v>
      </c>
      <c r="I123" s="109"/>
      <c r="J123" s="109"/>
      <c r="K123" s="21" t="s">
        <v>32</v>
      </c>
      <c r="L123" s="89" t="str">
        <f>IF(OR(F123="",I123=""),"",MIN(MAX(ROUNDDOWN((I123-F123)*24*2,0)/2,0),$E$120))</f>
        <v/>
      </c>
      <c r="M123" s="90"/>
      <c r="N123" s="43" t="s">
        <v>33</v>
      </c>
      <c r="O123" s="106"/>
      <c r="P123" s="107"/>
      <c r="Q123" s="106"/>
      <c r="R123" s="107"/>
      <c r="S123" s="106"/>
      <c r="T123" s="107"/>
      <c r="U123" s="106"/>
      <c r="V123" s="107"/>
      <c r="W123" s="231"/>
      <c r="X123" s="232"/>
      <c r="Y123" s="232"/>
      <c r="Z123" s="232"/>
      <c r="AA123" s="232"/>
      <c r="AB123" s="232"/>
      <c r="AC123" s="233"/>
    </row>
    <row r="124" spans="1:46" ht="26.25" customHeight="1" x14ac:dyDescent="0.55000000000000004">
      <c r="A124" s="17">
        <v>2</v>
      </c>
      <c r="B124" s="22" t="s">
        <v>4</v>
      </c>
      <c r="C124" s="25" t="str">
        <f>TEXT(DATE($N$2,$P$2,A124),"aaa")</f>
        <v>土</v>
      </c>
      <c r="D124" s="85"/>
      <c r="E124" s="86"/>
      <c r="F124" s="205"/>
      <c r="G124" s="178"/>
      <c r="H124" s="18" t="s">
        <v>31</v>
      </c>
      <c r="I124" s="178"/>
      <c r="J124" s="178"/>
      <c r="K124" s="22" t="s">
        <v>32</v>
      </c>
      <c r="L124" s="89" t="str">
        <f>IF(OR(F124="",I124=""),"",MIN(MAX(ROUNDDOWN((I124-F124)*24*2,0)/2,0),$E$120))</f>
        <v/>
      </c>
      <c r="M124" s="90"/>
      <c r="N124" s="22" t="s">
        <v>33</v>
      </c>
      <c r="O124" s="85"/>
      <c r="P124" s="86"/>
      <c r="Q124" s="85"/>
      <c r="R124" s="86"/>
      <c r="S124" s="85"/>
      <c r="T124" s="86"/>
      <c r="U124" s="85"/>
      <c r="V124" s="86"/>
      <c r="W124" s="120"/>
      <c r="X124" s="121"/>
      <c r="Y124" s="121"/>
      <c r="Z124" s="121"/>
      <c r="AA124" s="121"/>
      <c r="AB124" s="121"/>
      <c r="AC124" s="122"/>
    </row>
    <row r="125" spans="1:46" ht="26.25" customHeight="1" x14ac:dyDescent="0.55000000000000004">
      <c r="A125" s="17">
        <v>3</v>
      </c>
      <c r="B125" s="22" t="s">
        <v>34</v>
      </c>
      <c r="C125" s="25" t="str">
        <f t="shared" ref="C125:C153" si="6">TEXT(DATE($N$2,$P$2,A125),"aaa")</f>
        <v>日</v>
      </c>
      <c r="D125" s="85"/>
      <c r="E125" s="86"/>
      <c r="F125" s="205"/>
      <c r="G125" s="178"/>
      <c r="H125" s="18" t="s">
        <v>31</v>
      </c>
      <c r="I125" s="178"/>
      <c r="J125" s="178"/>
      <c r="K125" s="22" t="s">
        <v>32</v>
      </c>
      <c r="L125" s="89" t="str">
        <f t="shared" ref="L125:L152" si="7">IF(OR(F125="",I125=""),"",MIN(MAX(ROUNDDOWN((I125-F125)*24*2,0)/2,0),$E$120))</f>
        <v/>
      </c>
      <c r="M125" s="90"/>
      <c r="N125" s="22" t="s">
        <v>33</v>
      </c>
      <c r="O125" s="85"/>
      <c r="P125" s="86"/>
      <c r="Q125" s="85"/>
      <c r="R125" s="86"/>
      <c r="S125" s="85"/>
      <c r="T125" s="86"/>
      <c r="U125" s="85"/>
      <c r="V125" s="86"/>
      <c r="W125" s="234"/>
      <c r="X125" s="235"/>
      <c r="Y125" s="235"/>
      <c r="Z125" s="235"/>
      <c r="AA125" s="235"/>
      <c r="AB125" s="235"/>
      <c r="AC125" s="236"/>
    </row>
    <row r="126" spans="1:46" ht="26.25" customHeight="1" x14ac:dyDescent="0.55000000000000004">
      <c r="A126" s="17">
        <v>4</v>
      </c>
      <c r="B126" s="22" t="s">
        <v>34</v>
      </c>
      <c r="C126" s="25" t="str">
        <f t="shared" si="6"/>
        <v>月</v>
      </c>
      <c r="D126" s="85"/>
      <c r="E126" s="86"/>
      <c r="F126" s="205"/>
      <c r="G126" s="178"/>
      <c r="H126" s="18" t="s">
        <v>31</v>
      </c>
      <c r="I126" s="178"/>
      <c r="J126" s="178"/>
      <c r="K126" s="22" t="s">
        <v>32</v>
      </c>
      <c r="L126" s="89" t="str">
        <f t="shared" si="7"/>
        <v/>
      </c>
      <c r="M126" s="90"/>
      <c r="N126" s="22" t="s">
        <v>33</v>
      </c>
      <c r="O126" s="85"/>
      <c r="P126" s="86"/>
      <c r="Q126" s="85"/>
      <c r="R126" s="86"/>
      <c r="S126" s="85"/>
      <c r="T126" s="86"/>
      <c r="U126" s="85"/>
      <c r="V126" s="86"/>
      <c r="W126" s="120"/>
      <c r="X126" s="121"/>
      <c r="Y126" s="121"/>
      <c r="Z126" s="121"/>
      <c r="AA126" s="121"/>
      <c r="AB126" s="121"/>
      <c r="AC126" s="122"/>
    </row>
    <row r="127" spans="1:46" ht="26.25" customHeight="1" x14ac:dyDescent="0.55000000000000004">
      <c r="A127" s="17">
        <v>5</v>
      </c>
      <c r="B127" s="22" t="s">
        <v>34</v>
      </c>
      <c r="C127" s="25" t="str">
        <f t="shared" si="6"/>
        <v>火</v>
      </c>
      <c r="D127" s="85"/>
      <c r="E127" s="86"/>
      <c r="F127" s="205"/>
      <c r="G127" s="178"/>
      <c r="H127" s="18" t="s">
        <v>31</v>
      </c>
      <c r="I127" s="178"/>
      <c r="J127" s="178"/>
      <c r="K127" s="22" t="s">
        <v>32</v>
      </c>
      <c r="L127" s="89" t="str">
        <f t="shared" si="7"/>
        <v/>
      </c>
      <c r="M127" s="90"/>
      <c r="N127" s="22" t="s">
        <v>33</v>
      </c>
      <c r="O127" s="85"/>
      <c r="P127" s="86"/>
      <c r="Q127" s="85"/>
      <c r="R127" s="86"/>
      <c r="S127" s="85"/>
      <c r="T127" s="86"/>
      <c r="U127" s="85"/>
      <c r="V127" s="86"/>
      <c r="W127" s="120"/>
      <c r="X127" s="121"/>
      <c r="Y127" s="121"/>
      <c r="Z127" s="121"/>
      <c r="AA127" s="121"/>
      <c r="AB127" s="121"/>
      <c r="AC127" s="122"/>
    </row>
    <row r="128" spans="1:46" ht="26.25" customHeight="1" x14ac:dyDescent="0.55000000000000004">
      <c r="A128" s="17">
        <v>6</v>
      </c>
      <c r="B128" s="22" t="s">
        <v>34</v>
      </c>
      <c r="C128" s="25" t="str">
        <f t="shared" si="6"/>
        <v>水</v>
      </c>
      <c r="D128" s="85"/>
      <c r="E128" s="86"/>
      <c r="F128" s="205"/>
      <c r="G128" s="178"/>
      <c r="H128" s="18" t="s">
        <v>31</v>
      </c>
      <c r="I128" s="178"/>
      <c r="J128" s="178"/>
      <c r="K128" s="22" t="s">
        <v>32</v>
      </c>
      <c r="L128" s="89" t="str">
        <f t="shared" si="7"/>
        <v/>
      </c>
      <c r="M128" s="90"/>
      <c r="N128" s="22" t="s">
        <v>33</v>
      </c>
      <c r="O128" s="85"/>
      <c r="P128" s="86"/>
      <c r="Q128" s="85"/>
      <c r="R128" s="86"/>
      <c r="S128" s="85"/>
      <c r="T128" s="86"/>
      <c r="U128" s="85"/>
      <c r="V128" s="86"/>
      <c r="W128" s="120"/>
      <c r="X128" s="121"/>
      <c r="Y128" s="121"/>
      <c r="Z128" s="121"/>
      <c r="AA128" s="121"/>
      <c r="AB128" s="121"/>
      <c r="AC128" s="122"/>
    </row>
    <row r="129" spans="1:29" ht="26.25" customHeight="1" x14ac:dyDescent="0.55000000000000004">
      <c r="A129" s="17">
        <v>7</v>
      </c>
      <c r="B129" s="22" t="s">
        <v>34</v>
      </c>
      <c r="C129" s="25" t="str">
        <f t="shared" si="6"/>
        <v>木</v>
      </c>
      <c r="D129" s="85"/>
      <c r="E129" s="86"/>
      <c r="F129" s="205"/>
      <c r="G129" s="178"/>
      <c r="H129" s="18" t="s">
        <v>31</v>
      </c>
      <c r="I129" s="178"/>
      <c r="J129" s="178"/>
      <c r="K129" s="22" t="s">
        <v>32</v>
      </c>
      <c r="L129" s="89" t="str">
        <f t="shared" si="7"/>
        <v/>
      </c>
      <c r="M129" s="90"/>
      <c r="N129" s="22" t="s">
        <v>33</v>
      </c>
      <c r="O129" s="85"/>
      <c r="P129" s="86"/>
      <c r="Q129" s="85"/>
      <c r="R129" s="86"/>
      <c r="S129" s="85"/>
      <c r="T129" s="86"/>
      <c r="U129" s="85"/>
      <c r="V129" s="86"/>
      <c r="W129" s="120"/>
      <c r="X129" s="121"/>
      <c r="Y129" s="121"/>
      <c r="Z129" s="121"/>
      <c r="AA129" s="121"/>
      <c r="AB129" s="121"/>
      <c r="AC129" s="122"/>
    </row>
    <row r="130" spans="1:29" ht="26.25" customHeight="1" x14ac:dyDescent="0.55000000000000004">
      <c r="A130" s="17">
        <v>8</v>
      </c>
      <c r="B130" s="22" t="s">
        <v>34</v>
      </c>
      <c r="C130" s="25" t="str">
        <f t="shared" si="6"/>
        <v>金</v>
      </c>
      <c r="D130" s="85"/>
      <c r="E130" s="86"/>
      <c r="F130" s="205"/>
      <c r="G130" s="178"/>
      <c r="H130" s="18" t="s">
        <v>31</v>
      </c>
      <c r="I130" s="178"/>
      <c r="J130" s="178"/>
      <c r="K130" s="22" t="s">
        <v>32</v>
      </c>
      <c r="L130" s="89" t="str">
        <f t="shared" si="7"/>
        <v/>
      </c>
      <c r="M130" s="90"/>
      <c r="N130" s="22" t="s">
        <v>33</v>
      </c>
      <c r="O130" s="85"/>
      <c r="P130" s="86"/>
      <c r="Q130" s="85"/>
      <c r="R130" s="86"/>
      <c r="S130" s="85"/>
      <c r="T130" s="86"/>
      <c r="U130" s="85"/>
      <c r="V130" s="86"/>
      <c r="W130" s="120"/>
      <c r="X130" s="121"/>
      <c r="Y130" s="121"/>
      <c r="Z130" s="121"/>
      <c r="AA130" s="121"/>
      <c r="AB130" s="121"/>
      <c r="AC130" s="122"/>
    </row>
    <row r="131" spans="1:29" ht="26.25" customHeight="1" x14ac:dyDescent="0.55000000000000004">
      <c r="A131" s="17">
        <v>9</v>
      </c>
      <c r="B131" s="22" t="s">
        <v>34</v>
      </c>
      <c r="C131" s="25" t="str">
        <f t="shared" si="6"/>
        <v>土</v>
      </c>
      <c r="D131" s="85"/>
      <c r="E131" s="86"/>
      <c r="F131" s="205"/>
      <c r="G131" s="178"/>
      <c r="H131" s="18" t="s">
        <v>31</v>
      </c>
      <c r="I131" s="178"/>
      <c r="J131" s="178"/>
      <c r="K131" s="22" t="s">
        <v>32</v>
      </c>
      <c r="L131" s="89" t="str">
        <f t="shared" si="7"/>
        <v/>
      </c>
      <c r="M131" s="90"/>
      <c r="N131" s="22" t="s">
        <v>33</v>
      </c>
      <c r="O131" s="85"/>
      <c r="P131" s="86"/>
      <c r="Q131" s="85"/>
      <c r="R131" s="86"/>
      <c r="S131" s="85"/>
      <c r="T131" s="86"/>
      <c r="U131" s="85"/>
      <c r="V131" s="86"/>
      <c r="W131" s="120"/>
      <c r="X131" s="121"/>
      <c r="Y131" s="121"/>
      <c r="Z131" s="121"/>
      <c r="AA131" s="121"/>
      <c r="AB131" s="121"/>
      <c r="AC131" s="122"/>
    </row>
    <row r="132" spans="1:29" ht="26.25" customHeight="1" x14ac:dyDescent="0.55000000000000004">
      <c r="A132" s="17">
        <v>10</v>
      </c>
      <c r="B132" s="22" t="s">
        <v>34</v>
      </c>
      <c r="C132" s="25" t="str">
        <f t="shared" si="6"/>
        <v>日</v>
      </c>
      <c r="D132" s="85"/>
      <c r="E132" s="86"/>
      <c r="F132" s="205"/>
      <c r="G132" s="178"/>
      <c r="H132" s="18" t="s">
        <v>31</v>
      </c>
      <c r="I132" s="178"/>
      <c r="J132" s="178"/>
      <c r="K132" s="22" t="s">
        <v>32</v>
      </c>
      <c r="L132" s="89" t="str">
        <f t="shared" si="7"/>
        <v/>
      </c>
      <c r="M132" s="90"/>
      <c r="N132" s="22" t="s">
        <v>33</v>
      </c>
      <c r="O132" s="85"/>
      <c r="P132" s="86"/>
      <c r="Q132" s="85"/>
      <c r="R132" s="86"/>
      <c r="S132" s="85"/>
      <c r="T132" s="86"/>
      <c r="U132" s="85"/>
      <c r="V132" s="86"/>
      <c r="W132" s="120"/>
      <c r="X132" s="121"/>
      <c r="Y132" s="121"/>
      <c r="Z132" s="121"/>
      <c r="AA132" s="121"/>
      <c r="AB132" s="121"/>
      <c r="AC132" s="122"/>
    </row>
    <row r="133" spans="1:29" ht="26.25" customHeight="1" x14ac:dyDescent="0.55000000000000004">
      <c r="A133" s="17">
        <v>11</v>
      </c>
      <c r="B133" s="22" t="s">
        <v>34</v>
      </c>
      <c r="C133" s="25" t="str">
        <f t="shared" si="6"/>
        <v>月</v>
      </c>
      <c r="D133" s="85"/>
      <c r="E133" s="86"/>
      <c r="F133" s="205"/>
      <c r="G133" s="178"/>
      <c r="H133" s="18" t="s">
        <v>31</v>
      </c>
      <c r="I133" s="178"/>
      <c r="J133" s="178"/>
      <c r="K133" s="22" t="s">
        <v>32</v>
      </c>
      <c r="L133" s="89" t="str">
        <f t="shared" si="7"/>
        <v/>
      </c>
      <c r="M133" s="90"/>
      <c r="N133" s="22" t="s">
        <v>33</v>
      </c>
      <c r="O133" s="85"/>
      <c r="P133" s="86"/>
      <c r="Q133" s="85"/>
      <c r="R133" s="86"/>
      <c r="S133" s="85"/>
      <c r="T133" s="86"/>
      <c r="U133" s="85"/>
      <c r="V133" s="86"/>
      <c r="W133" s="120"/>
      <c r="X133" s="121"/>
      <c r="Y133" s="121"/>
      <c r="Z133" s="121"/>
      <c r="AA133" s="121"/>
      <c r="AB133" s="121"/>
      <c r="AC133" s="122"/>
    </row>
    <row r="134" spans="1:29" ht="26.25" customHeight="1" x14ac:dyDescent="0.55000000000000004">
      <c r="A134" s="17">
        <v>12</v>
      </c>
      <c r="B134" s="22" t="s">
        <v>34</v>
      </c>
      <c r="C134" s="25" t="str">
        <f t="shared" si="6"/>
        <v>火</v>
      </c>
      <c r="D134" s="85"/>
      <c r="E134" s="86"/>
      <c r="F134" s="205"/>
      <c r="G134" s="178"/>
      <c r="H134" s="18" t="s">
        <v>31</v>
      </c>
      <c r="I134" s="178"/>
      <c r="J134" s="178"/>
      <c r="K134" s="22" t="s">
        <v>32</v>
      </c>
      <c r="L134" s="89" t="str">
        <f t="shared" si="7"/>
        <v/>
      </c>
      <c r="M134" s="90"/>
      <c r="N134" s="22" t="s">
        <v>33</v>
      </c>
      <c r="O134" s="85"/>
      <c r="P134" s="86"/>
      <c r="Q134" s="85"/>
      <c r="R134" s="86"/>
      <c r="S134" s="85"/>
      <c r="T134" s="86"/>
      <c r="U134" s="85"/>
      <c r="V134" s="86"/>
      <c r="W134" s="120"/>
      <c r="X134" s="121"/>
      <c r="Y134" s="121"/>
      <c r="Z134" s="121"/>
      <c r="AA134" s="121"/>
      <c r="AB134" s="121"/>
      <c r="AC134" s="122"/>
    </row>
    <row r="135" spans="1:29" ht="26.25" customHeight="1" x14ac:dyDescent="0.55000000000000004">
      <c r="A135" s="17">
        <v>13</v>
      </c>
      <c r="B135" s="22" t="s">
        <v>34</v>
      </c>
      <c r="C135" s="25" t="str">
        <f t="shared" si="6"/>
        <v>水</v>
      </c>
      <c r="D135" s="85"/>
      <c r="E135" s="86"/>
      <c r="F135" s="205"/>
      <c r="G135" s="178"/>
      <c r="H135" s="18" t="s">
        <v>31</v>
      </c>
      <c r="I135" s="178"/>
      <c r="J135" s="178"/>
      <c r="K135" s="22" t="s">
        <v>32</v>
      </c>
      <c r="L135" s="89" t="str">
        <f t="shared" si="7"/>
        <v/>
      </c>
      <c r="M135" s="90"/>
      <c r="N135" s="22" t="s">
        <v>33</v>
      </c>
      <c r="O135" s="85"/>
      <c r="P135" s="86"/>
      <c r="Q135" s="85"/>
      <c r="R135" s="86"/>
      <c r="S135" s="85"/>
      <c r="T135" s="86"/>
      <c r="U135" s="85"/>
      <c r="V135" s="86"/>
      <c r="W135" s="120"/>
      <c r="X135" s="121"/>
      <c r="Y135" s="121"/>
      <c r="Z135" s="121"/>
      <c r="AA135" s="121"/>
      <c r="AB135" s="121"/>
      <c r="AC135" s="122"/>
    </row>
    <row r="136" spans="1:29" ht="26.25" customHeight="1" x14ac:dyDescent="0.55000000000000004">
      <c r="A136" s="17">
        <v>14</v>
      </c>
      <c r="B136" s="22" t="s">
        <v>34</v>
      </c>
      <c r="C136" s="25" t="str">
        <f t="shared" si="6"/>
        <v>木</v>
      </c>
      <c r="D136" s="85"/>
      <c r="E136" s="86"/>
      <c r="F136" s="205"/>
      <c r="G136" s="178"/>
      <c r="H136" s="18" t="s">
        <v>31</v>
      </c>
      <c r="I136" s="178"/>
      <c r="J136" s="178"/>
      <c r="K136" s="22" t="s">
        <v>32</v>
      </c>
      <c r="L136" s="89" t="str">
        <f t="shared" si="7"/>
        <v/>
      </c>
      <c r="M136" s="90"/>
      <c r="N136" s="22" t="s">
        <v>33</v>
      </c>
      <c r="O136" s="85"/>
      <c r="P136" s="86"/>
      <c r="Q136" s="85"/>
      <c r="R136" s="86"/>
      <c r="S136" s="85"/>
      <c r="T136" s="86"/>
      <c r="U136" s="85"/>
      <c r="V136" s="86"/>
      <c r="W136" s="120"/>
      <c r="X136" s="121"/>
      <c r="Y136" s="121"/>
      <c r="Z136" s="121"/>
      <c r="AA136" s="121"/>
      <c r="AB136" s="121"/>
      <c r="AC136" s="122"/>
    </row>
    <row r="137" spans="1:29" ht="26.25" customHeight="1" x14ac:dyDescent="0.55000000000000004">
      <c r="A137" s="17">
        <v>15</v>
      </c>
      <c r="B137" s="22" t="s">
        <v>34</v>
      </c>
      <c r="C137" s="25" t="str">
        <f t="shared" si="6"/>
        <v>金</v>
      </c>
      <c r="D137" s="85"/>
      <c r="E137" s="86"/>
      <c r="F137" s="205"/>
      <c r="G137" s="178"/>
      <c r="H137" s="18" t="s">
        <v>31</v>
      </c>
      <c r="I137" s="178"/>
      <c r="J137" s="178"/>
      <c r="K137" s="22" t="s">
        <v>32</v>
      </c>
      <c r="L137" s="89" t="str">
        <f t="shared" si="7"/>
        <v/>
      </c>
      <c r="M137" s="90"/>
      <c r="N137" s="22" t="s">
        <v>33</v>
      </c>
      <c r="O137" s="85"/>
      <c r="P137" s="86"/>
      <c r="Q137" s="85"/>
      <c r="R137" s="86"/>
      <c r="S137" s="85"/>
      <c r="T137" s="86"/>
      <c r="U137" s="85"/>
      <c r="V137" s="86"/>
      <c r="W137" s="120"/>
      <c r="X137" s="121"/>
      <c r="Y137" s="121"/>
      <c r="Z137" s="121"/>
      <c r="AA137" s="121"/>
      <c r="AB137" s="121"/>
      <c r="AC137" s="122"/>
    </row>
    <row r="138" spans="1:29" ht="26.25" customHeight="1" x14ac:dyDescent="0.55000000000000004">
      <c r="A138" s="17">
        <v>16</v>
      </c>
      <c r="B138" s="22" t="s">
        <v>34</v>
      </c>
      <c r="C138" s="25" t="str">
        <f t="shared" si="6"/>
        <v>土</v>
      </c>
      <c r="D138" s="85"/>
      <c r="E138" s="86"/>
      <c r="F138" s="205"/>
      <c r="G138" s="178"/>
      <c r="H138" s="18" t="s">
        <v>31</v>
      </c>
      <c r="I138" s="178"/>
      <c r="J138" s="178"/>
      <c r="K138" s="22" t="s">
        <v>32</v>
      </c>
      <c r="L138" s="89" t="str">
        <f t="shared" si="7"/>
        <v/>
      </c>
      <c r="M138" s="90"/>
      <c r="N138" s="22" t="s">
        <v>33</v>
      </c>
      <c r="O138" s="85"/>
      <c r="P138" s="86"/>
      <c r="Q138" s="85"/>
      <c r="R138" s="86"/>
      <c r="S138" s="85"/>
      <c r="T138" s="86"/>
      <c r="U138" s="85"/>
      <c r="V138" s="86"/>
      <c r="W138" s="120"/>
      <c r="X138" s="121"/>
      <c r="Y138" s="121"/>
      <c r="Z138" s="121"/>
      <c r="AA138" s="121"/>
      <c r="AB138" s="121"/>
      <c r="AC138" s="122"/>
    </row>
    <row r="139" spans="1:29" ht="26.25" customHeight="1" x14ac:dyDescent="0.55000000000000004">
      <c r="A139" s="17">
        <v>17</v>
      </c>
      <c r="B139" s="22" t="s">
        <v>34</v>
      </c>
      <c r="C139" s="25" t="str">
        <f t="shared" si="6"/>
        <v>日</v>
      </c>
      <c r="D139" s="85"/>
      <c r="E139" s="86"/>
      <c r="F139" s="205"/>
      <c r="G139" s="178"/>
      <c r="H139" s="18" t="s">
        <v>31</v>
      </c>
      <c r="I139" s="178"/>
      <c r="J139" s="178"/>
      <c r="K139" s="22" t="s">
        <v>32</v>
      </c>
      <c r="L139" s="89" t="str">
        <f t="shared" si="7"/>
        <v/>
      </c>
      <c r="M139" s="90"/>
      <c r="N139" s="22" t="s">
        <v>33</v>
      </c>
      <c r="O139" s="85"/>
      <c r="P139" s="86"/>
      <c r="Q139" s="85"/>
      <c r="R139" s="86"/>
      <c r="S139" s="85"/>
      <c r="T139" s="86"/>
      <c r="U139" s="85"/>
      <c r="V139" s="86"/>
      <c r="W139" s="120"/>
      <c r="X139" s="121"/>
      <c r="Y139" s="121"/>
      <c r="Z139" s="121"/>
      <c r="AA139" s="121"/>
      <c r="AB139" s="121"/>
      <c r="AC139" s="122"/>
    </row>
    <row r="140" spans="1:29" ht="26.25" customHeight="1" x14ac:dyDescent="0.55000000000000004">
      <c r="A140" s="17">
        <v>18</v>
      </c>
      <c r="B140" s="22" t="s">
        <v>34</v>
      </c>
      <c r="C140" s="25" t="str">
        <f t="shared" si="6"/>
        <v>月</v>
      </c>
      <c r="D140" s="85"/>
      <c r="E140" s="86"/>
      <c r="F140" s="205"/>
      <c r="G140" s="178"/>
      <c r="H140" s="18" t="s">
        <v>31</v>
      </c>
      <c r="I140" s="178"/>
      <c r="J140" s="178"/>
      <c r="K140" s="22" t="s">
        <v>32</v>
      </c>
      <c r="L140" s="89" t="str">
        <f t="shared" si="7"/>
        <v/>
      </c>
      <c r="M140" s="90"/>
      <c r="N140" s="22" t="s">
        <v>33</v>
      </c>
      <c r="O140" s="85"/>
      <c r="P140" s="86"/>
      <c r="Q140" s="85"/>
      <c r="R140" s="86"/>
      <c r="S140" s="85"/>
      <c r="T140" s="86"/>
      <c r="U140" s="85"/>
      <c r="V140" s="86"/>
      <c r="W140" s="120"/>
      <c r="X140" s="121"/>
      <c r="Y140" s="121"/>
      <c r="Z140" s="121"/>
      <c r="AA140" s="121"/>
      <c r="AB140" s="121"/>
      <c r="AC140" s="122"/>
    </row>
    <row r="141" spans="1:29" ht="26.25" customHeight="1" x14ac:dyDescent="0.55000000000000004">
      <c r="A141" s="17">
        <v>19</v>
      </c>
      <c r="B141" s="22" t="s">
        <v>34</v>
      </c>
      <c r="C141" s="25" t="str">
        <f t="shared" si="6"/>
        <v>火</v>
      </c>
      <c r="D141" s="85"/>
      <c r="E141" s="86"/>
      <c r="F141" s="205"/>
      <c r="G141" s="178"/>
      <c r="H141" s="18" t="s">
        <v>31</v>
      </c>
      <c r="I141" s="178"/>
      <c r="J141" s="178"/>
      <c r="K141" s="22" t="s">
        <v>32</v>
      </c>
      <c r="L141" s="89" t="str">
        <f t="shared" si="7"/>
        <v/>
      </c>
      <c r="M141" s="90"/>
      <c r="N141" s="22" t="s">
        <v>33</v>
      </c>
      <c r="O141" s="85"/>
      <c r="P141" s="86"/>
      <c r="Q141" s="85"/>
      <c r="R141" s="86"/>
      <c r="S141" s="85"/>
      <c r="T141" s="86"/>
      <c r="U141" s="85"/>
      <c r="V141" s="86"/>
      <c r="W141" s="120"/>
      <c r="X141" s="121"/>
      <c r="Y141" s="121"/>
      <c r="Z141" s="121"/>
      <c r="AA141" s="121"/>
      <c r="AB141" s="121"/>
      <c r="AC141" s="122"/>
    </row>
    <row r="142" spans="1:29" ht="26.25" customHeight="1" x14ac:dyDescent="0.55000000000000004">
      <c r="A142" s="17">
        <v>20</v>
      </c>
      <c r="B142" s="22" t="s">
        <v>34</v>
      </c>
      <c r="C142" s="25" t="str">
        <f t="shared" si="6"/>
        <v>水</v>
      </c>
      <c r="D142" s="85"/>
      <c r="E142" s="86"/>
      <c r="F142" s="205"/>
      <c r="G142" s="178"/>
      <c r="H142" s="18" t="s">
        <v>31</v>
      </c>
      <c r="I142" s="178"/>
      <c r="J142" s="178"/>
      <c r="K142" s="22" t="s">
        <v>32</v>
      </c>
      <c r="L142" s="89" t="str">
        <f t="shared" si="7"/>
        <v/>
      </c>
      <c r="M142" s="90"/>
      <c r="N142" s="22" t="s">
        <v>33</v>
      </c>
      <c r="O142" s="85"/>
      <c r="P142" s="86"/>
      <c r="Q142" s="85"/>
      <c r="R142" s="86"/>
      <c r="S142" s="85"/>
      <c r="T142" s="86"/>
      <c r="U142" s="85"/>
      <c r="V142" s="86"/>
      <c r="W142" s="120"/>
      <c r="X142" s="121"/>
      <c r="Y142" s="121"/>
      <c r="Z142" s="121"/>
      <c r="AA142" s="121"/>
      <c r="AB142" s="121"/>
      <c r="AC142" s="122"/>
    </row>
    <row r="143" spans="1:29" ht="26.25" customHeight="1" x14ac:dyDescent="0.55000000000000004">
      <c r="A143" s="17">
        <v>21</v>
      </c>
      <c r="B143" s="22" t="s">
        <v>34</v>
      </c>
      <c r="C143" s="25" t="str">
        <f t="shared" si="6"/>
        <v>木</v>
      </c>
      <c r="D143" s="85"/>
      <c r="E143" s="86"/>
      <c r="F143" s="205"/>
      <c r="G143" s="178"/>
      <c r="H143" s="18" t="s">
        <v>31</v>
      </c>
      <c r="I143" s="178"/>
      <c r="J143" s="178"/>
      <c r="K143" s="22" t="s">
        <v>32</v>
      </c>
      <c r="L143" s="89" t="str">
        <f t="shared" si="7"/>
        <v/>
      </c>
      <c r="M143" s="90"/>
      <c r="N143" s="22" t="s">
        <v>33</v>
      </c>
      <c r="O143" s="85"/>
      <c r="P143" s="86"/>
      <c r="Q143" s="85"/>
      <c r="R143" s="86"/>
      <c r="S143" s="85"/>
      <c r="T143" s="86"/>
      <c r="U143" s="85"/>
      <c r="V143" s="86"/>
      <c r="W143" s="120"/>
      <c r="X143" s="121"/>
      <c r="Y143" s="121"/>
      <c r="Z143" s="121"/>
      <c r="AA143" s="121"/>
      <c r="AB143" s="121"/>
      <c r="AC143" s="122"/>
    </row>
    <row r="144" spans="1:29" ht="26.25" customHeight="1" x14ac:dyDescent="0.55000000000000004">
      <c r="A144" s="17">
        <v>22</v>
      </c>
      <c r="B144" s="22" t="s">
        <v>34</v>
      </c>
      <c r="C144" s="25" t="str">
        <f t="shared" si="6"/>
        <v>金</v>
      </c>
      <c r="D144" s="85"/>
      <c r="E144" s="86"/>
      <c r="F144" s="205"/>
      <c r="G144" s="178"/>
      <c r="H144" s="18" t="s">
        <v>31</v>
      </c>
      <c r="I144" s="178"/>
      <c r="J144" s="178"/>
      <c r="K144" s="22" t="s">
        <v>32</v>
      </c>
      <c r="L144" s="89" t="str">
        <f t="shared" si="7"/>
        <v/>
      </c>
      <c r="M144" s="90"/>
      <c r="N144" s="22" t="s">
        <v>33</v>
      </c>
      <c r="O144" s="85"/>
      <c r="P144" s="86"/>
      <c r="Q144" s="85"/>
      <c r="R144" s="86"/>
      <c r="S144" s="85"/>
      <c r="T144" s="86"/>
      <c r="U144" s="85"/>
      <c r="V144" s="86"/>
      <c r="W144" s="120"/>
      <c r="X144" s="121"/>
      <c r="Y144" s="121"/>
      <c r="Z144" s="121"/>
      <c r="AA144" s="121"/>
      <c r="AB144" s="121"/>
      <c r="AC144" s="122"/>
    </row>
    <row r="145" spans="1:29" ht="26.25" customHeight="1" x14ac:dyDescent="0.55000000000000004">
      <c r="A145" s="17">
        <v>23</v>
      </c>
      <c r="B145" s="22" t="s">
        <v>34</v>
      </c>
      <c r="C145" s="25" t="str">
        <f t="shared" si="6"/>
        <v>土</v>
      </c>
      <c r="D145" s="85"/>
      <c r="E145" s="86"/>
      <c r="F145" s="205"/>
      <c r="G145" s="178"/>
      <c r="H145" s="18" t="s">
        <v>31</v>
      </c>
      <c r="I145" s="178"/>
      <c r="J145" s="178"/>
      <c r="K145" s="22" t="s">
        <v>32</v>
      </c>
      <c r="L145" s="89" t="str">
        <f t="shared" si="7"/>
        <v/>
      </c>
      <c r="M145" s="90"/>
      <c r="N145" s="22" t="s">
        <v>33</v>
      </c>
      <c r="O145" s="85"/>
      <c r="P145" s="86"/>
      <c r="Q145" s="85"/>
      <c r="R145" s="86"/>
      <c r="S145" s="85"/>
      <c r="T145" s="86"/>
      <c r="U145" s="85"/>
      <c r="V145" s="86"/>
      <c r="W145" s="120"/>
      <c r="X145" s="121"/>
      <c r="Y145" s="121"/>
      <c r="Z145" s="121"/>
      <c r="AA145" s="121"/>
      <c r="AB145" s="121"/>
      <c r="AC145" s="122"/>
    </row>
    <row r="146" spans="1:29" ht="26.25" customHeight="1" x14ac:dyDescent="0.55000000000000004">
      <c r="A146" s="17">
        <v>24</v>
      </c>
      <c r="B146" s="22" t="s">
        <v>34</v>
      </c>
      <c r="C146" s="25" t="str">
        <f t="shared" si="6"/>
        <v>日</v>
      </c>
      <c r="D146" s="85"/>
      <c r="E146" s="86"/>
      <c r="F146" s="205"/>
      <c r="G146" s="178"/>
      <c r="H146" s="18" t="s">
        <v>31</v>
      </c>
      <c r="I146" s="178"/>
      <c r="J146" s="178"/>
      <c r="K146" s="22" t="s">
        <v>32</v>
      </c>
      <c r="L146" s="89" t="str">
        <f t="shared" si="7"/>
        <v/>
      </c>
      <c r="M146" s="90"/>
      <c r="N146" s="22" t="s">
        <v>33</v>
      </c>
      <c r="O146" s="85"/>
      <c r="P146" s="86"/>
      <c r="Q146" s="85"/>
      <c r="R146" s="86"/>
      <c r="S146" s="85"/>
      <c r="T146" s="86"/>
      <c r="U146" s="85"/>
      <c r="V146" s="86"/>
      <c r="W146" s="120"/>
      <c r="X146" s="121"/>
      <c r="Y146" s="121"/>
      <c r="Z146" s="121"/>
      <c r="AA146" s="121"/>
      <c r="AB146" s="121"/>
      <c r="AC146" s="122"/>
    </row>
    <row r="147" spans="1:29" ht="26.25" customHeight="1" x14ac:dyDescent="0.55000000000000004">
      <c r="A147" s="17">
        <v>25</v>
      </c>
      <c r="B147" s="22" t="s">
        <v>34</v>
      </c>
      <c r="C147" s="25" t="str">
        <f t="shared" si="6"/>
        <v>月</v>
      </c>
      <c r="D147" s="85"/>
      <c r="E147" s="86"/>
      <c r="F147" s="205"/>
      <c r="G147" s="178"/>
      <c r="H147" s="18" t="s">
        <v>31</v>
      </c>
      <c r="I147" s="178"/>
      <c r="J147" s="178"/>
      <c r="K147" s="22" t="s">
        <v>32</v>
      </c>
      <c r="L147" s="89" t="str">
        <f t="shared" si="7"/>
        <v/>
      </c>
      <c r="M147" s="90"/>
      <c r="N147" s="22" t="s">
        <v>33</v>
      </c>
      <c r="O147" s="85"/>
      <c r="P147" s="86"/>
      <c r="Q147" s="85"/>
      <c r="R147" s="86"/>
      <c r="S147" s="85"/>
      <c r="T147" s="86"/>
      <c r="U147" s="85"/>
      <c r="V147" s="86"/>
      <c r="W147" s="120"/>
      <c r="X147" s="121"/>
      <c r="Y147" s="121"/>
      <c r="Z147" s="121"/>
      <c r="AA147" s="121"/>
      <c r="AB147" s="121"/>
      <c r="AC147" s="122"/>
    </row>
    <row r="148" spans="1:29" ht="26.25" customHeight="1" x14ac:dyDescent="0.55000000000000004">
      <c r="A148" s="17">
        <v>26</v>
      </c>
      <c r="B148" s="22" t="s">
        <v>34</v>
      </c>
      <c r="C148" s="25" t="str">
        <f t="shared" si="6"/>
        <v>火</v>
      </c>
      <c r="D148" s="85"/>
      <c r="E148" s="86"/>
      <c r="F148" s="205"/>
      <c r="G148" s="178"/>
      <c r="H148" s="18" t="s">
        <v>31</v>
      </c>
      <c r="I148" s="178"/>
      <c r="J148" s="178"/>
      <c r="K148" s="22" t="s">
        <v>32</v>
      </c>
      <c r="L148" s="89" t="str">
        <f t="shared" si="7"/>
        <v/>
      </c>
      <c r="M148" s="90"/>
      <c r="N148" s="22" t="s">
        <v>33</v>
      </c>
      <c r="O148" s="85"/>
      <c r="P148" s="86"/>
      <c r="Q148" s="85"/>
      <c r="R148" s="86"/>
      <c r="S148" s="85"/>
      <c r="T148" s="86"/>
      <c r="U148" s="85"/>
      <c r="V148" s="86"/>
      <c r="W148" s="120"/>
      <c r="X148" s="121"/>
      <c r="Y148" s="121"/>
      <c r="Z148" s="121"/>
      <c r="AA148" s="121"/>
      <c r="AB148" s="121"/>
      <c r="AC148" s="122"/>
    </row>
    <row r="149" spans="1:29" ht="26.25" customHeight="1" x14ac:dyDescent="0.55000000000000004">
      <c r="A149" s="17">
        <v>27</v>
      </c>
      <c r="B149" s="22" t="s">
        <v>34</v>
      </c>
      <c r="C149" s="25" t="str">
        <f t="shared" si="6"/>
        <v>水</v>
      </c>
      <c r="D149" s="85"/>
      <c r="E149" s="86"/>
      <c r="F149" s="205"/>
      <c r="G149" s="178"/>
      <c r="H149" s="18" t="s">
        <v>31</v>
      </c>
      <c r="I149" s="178"/>
      <c r="J149" s="178"/>
      <c r="K149" s="22" t="s">
        <v>32</v>
      </c>
      <c r="L149" s="89" t="str">
        <f t="shared" si="7"/>
        <v/>
      </c>
      <c r="M149" s="90"/>
      <c r="N149" s="22" t="s">
        <v>33</v>
      </c>
      <c r="O149" s="85"/>
      <c r="P149" s="86"/>
      <c r="Q149" s="85"/>
      <c r="R149" s="86"/>
      <c r="S149" s="85"/>
      <c r="T149" s="86"/>
      <c r="U149" s="85"/>
      <c r="V149" s="86"/>
      <c r="W149" s="120"/>
      <c r="X149" s="121"/>
      <c r="Y149" s="121"/>
      <c r="Z149" s="121"/>
      <c r="AA149" s="121"/>
      <c r="AB149" s="121"/>
      <c r="AC149" s="122"/>
    </row>
    <row r="150" spans="1:29" ht="26.25" customHeight="1" x14ac:dyDescent="0.55000000000000004">
      <c r="A150" s="17">
        <v>28</v>
      </c>
      <c r="B150" s="22" t="s">
        <v>34</v>
      </c>
      <c r="C150" s="25" t="str">
        <f t="shared" si="6"/>
        <v>木</v>
      </c>
      <c r="D150" s="85"/>
      <c r="E150" s="86"/>
      <c r="F150" s="205"/>
      <c r="G150" s="178"/>
      <c r="H150" s="18" t="s">
        <v>31</v>
      </c>
      <c r="I150" s="178"/>
      <c r="J150" s="178"/>
      <c r="K150" s="22" t="s">
        <v>32</v>
      </c>
      <c r="L150" s="89" t="str">
        <f t="shared" si="7"/>
        <v/>
      </c>
      <c r="M150" s="90"/>
      <c r="N150" s="22" t="s">
        <v>33</v>
      </c>
      <c r="O150" s="85"/>
      <c r="P150" s="86"/>
      <c r="Q150" s="85"/>
      <c r="R150" s="86"/>
      <c r="S150" s="85"/>
      <c r="T150" s="86"/>
      <c r="U150" s="85"/>
      <c r="V150" s="86"/>
      <c r="W150" s="120"/>
      <c r="X150" s="121"/>
      <c r="Y150" s="121"/>
      <c r="Z150" s="121"/>
      <c r="AA150" s="121"/>
      <c r="AB150" s="121"/>
      <c r="AC150" s="122"/>
    </row>
    <row r="151" spans="1:29" ht="26.25" customHeight="1" x14ac:dyDescent="0.55000000000000004">
      <c r="A151" s="17">
        <v>29</v>
      </c>
      <c r="B151" s="22" t="s">
        <v>34</v>
      </c>
      <c r="C151" s="25" t="str">
        <f t="shared" si="6"/>
        <v>金</v>
      </c>
      <c r="D151" s="85"/>
      <c r="E151" s="86"/>
      <c r="F151" s="205"/>
      <c r="G151" s="178"/>
      <c r="H151" s="18" t="s">
        <v>31</v>
      </c>
      <c r="I151" s="178"/>
      <c r="J151" s="178"/>
      <c r="K151" s="22" t="s">
        <v>32</v>
      </c>
      <c r="L151" s="89" t="str">
        <f t="shared" si="7"/>
        <v/>
      </c>
      <c r="M151" s="90"/>
      <c r="N151" s="22" t="s">
        <v>33</v>
      </c>
      <c r="O151" s="85"/>
      <c r="P151" s="86"/>
      <c r="Q151" s="85"/>
      <c r="R151" s="86"/>
      <c r="S151" s="85"/>
      <c r="T151" s="86"/>
      <c r="U151" s="85"/>
      <c r="V151" s="86"/>
      <c r="W151" s="120"/>
      <c r="X151" s="121"/>
      <c r="Y151" s="121"/>
      <c r="Z151" s="121"/>
      <c r="AA151" s="121"/>
      <c r="AB151" s="121"/>
      <c r="AC151" s="122"/>
    </row>
    <row r="152" spans="1:29" ht="26.25" customHeight="1" x14ac:dyDescent="0.55000000000000004">
      <c r="A152" s="17">
        <v>30</v>
      </c>
      <c r="B152" s="22" t="s">
        <v>34</v>
      </c>
      <c r="C152" s="25" t="str">
        <f t="shared" si="6"/>
        <v>土</v>
      </c>
      <c r="D152" s="85"/>
      <c r="E152" s="86"/>
      <c r="F152" s="205"/>
      <c r="G152" s="178"/>
      <c r="H152" s="18" t="s">
        <v>31</v>
      </c>
      <c r="I152" s="178"/>
      <c r="J152" s="178"/>
      <c r="K152" s="22" t="s">
        <v>32</v>
      </c>
      <c r="L152" s="89" t="str">
        <f t="shared" si="7"/>
        <v/>
      </c>
      <c r="M152" s="90"/>
      <c r="N152" s="22" t="s">
        <v>33</v>
      </c>
      <c r="O152" s="85"/>
      <c r="P152" s="86"/>
      <c r="Q152" s="85"/>
      <c r="R152" s="86"/>
      <c r="S152" s="85"/>
      <c r="T152" s="86"/>
      <c r="U152" s="85"/>
      <c r="V152" s="86"/>
      <c r="W152" s="120"/>
      <c r="X152" s="121"/>
      <c r="Y152" s="121"/>
      <c r="Z152" s="121"/>
      <c r="AA152" s="121"/>
      <c r="AB152" s="121"/>
      <c r="AC152" s="122"/>
    </row>
    <row r="153" spans="1:29" ht="26.25" customHeight="1" x14ac:dyDescent="0.55000000000000004">
      <c r="A153" s="19">
        <v>31</v>
      </c>
      <c r="B153" s="23" t="s">
        <v>4</v>
      </c>
      <c r="C153" s="26" t="str">
        <f t="shared" si="6"/>
        <v>日</v>
      </c>
      <c r="D153" s="218"/>
      <c r="E153" s="219"/>
      <c r="F153" s="226"/>
      <c r="G153" s="227"/>
      <c r="H153" s="20" t="s">
        <v>31</v>
      </c>
      <c r="I153" s="227"/>
      <c r="J153" s="227"/>
      <c r="K153" s="23" t="s">
        <v>32</v>
      </c>
      <c r="L153" s="89" t="str">
        <f t="shared" ref="L153" si="8">IF(OR(F153="",I153=""),"",MIN(MAX(ROUNDDOWN((I153-F153)*24*2,0)/2,0),$E$120))</f>
        <v/>
      </c>
      <c r="M153" s="90"/>
      <c r="N153" s="23" t="s">
        <v>33</v>
      </c>
      <c r="O153" s="218"/>
      <c r="P153" s="219"/>
      <c r="Q153" s="218"/>
      <c r="R153" s="219"/>
      <c r="S153" s="218"/>
      <c r="T153" s="219"/>
      <c r="U153" s="218"/>
      <c r="V153" s="219"/>
      <c r="W153" s="208"/>
      <c r="X153" s="209"/>
      <c r="Y153" s="209"/>
      <c r="Z153" s="209"/>
      <c r="AA153" s="209"/>
      <c r="AB153" s="209"/>
      <c r="AC153" s="210"/>
    </row>
    <row r="154" spans="1:29" ht="26.25" customHeight="1" x14ac:dyDescent="0.55000000000000004">
      <c r="A154" s="126" t="s">
        <v>35</v>
      </c>
      <c r="B154" s="127"/>
      <c r="C154" s="127"/>
      <c r="D154" s="27">
        <f>COUNTIF(L123:M153,"&gt;0")</f>
        <v>0</v>
      </c>
      <c r="E154" s="224" t="s">
        <v>36</v>
      </c>
      <c r="F154" s="224"/>
      <c r="G154" s="224"/>
      <c r="H154" s="224"/>
      <c r="I154" s="27">
        <f>COUNTIF(D123:E153,"○")</f>
        <v>0</v>
      </c>
      <c r="J154" s="28" t="s">
        <v>16</v>
      </c>
      <c r="K154" s="126" t="s">
        <v>101</v>
      </c>
      <c r="L154" s="127"/>
      <c r="M154" s="127"/>
      <c r="N154" s="27" t="s">
        <v>99</v>
      </c>
      <c r="O154" s="27">
        <f>COUNTIF(Q123:R153,"○")</f>
        <v>0</v>
      </c>
      <c r="P154" s="27" t="s">
        <v>38</v>
      </c>
      <c r="Q154" s="225" t="s">
        <v>100</v>
      </c>
      <c r="R154" s="225"/>
      <c r="S154" s="27">
        <f>COUNTIF(S123:T153,"○")</f>
        <v>0</v>
      </c>
      <c r="T154" s="27" t="s">
        <v>38</v>
      </c>
      <c r="U154" s="27"/>
      <c r="V154" s="27"/>
      <c r="W154" s="28"/>
      <c r="X154" s="212" t="s">
        <v>37</v>
      </c>
      <c r="Y154" s="213"/>
      <c r="Z154" s="213"/>
      <c r="AA154" s="44"/>
      <c r="AB154" s="44"/>
      <c r="AC154" s="216" t="str">
        <f>IF(W121="３．要支援家庭のこども加算","●","×")</f>
        <v>×</v>
      </c>
    </row>
    <row r="155" spans="1:29" ht="26.25" customHeight="1" x14ac:dyDescent="0.55000000000000004">
      <c r="A155" s="126" t="s">
        <v>91</v>
      </c>
      <c r="B155" s="127"/>
      <c r="C155" s="27">
        <f>COUNTIF(O123:P153,"○")</f>
        <v>0</v>
      </c>
      <c r="D155" s="105" t="s">
        <v>38</v>
      </c>
      <c r="E155" s="105"/>
      <c r="F155" s="103" t="s">
        <v>107</v>
      </c>
      <c r="G155" s="104"/>
      <c r="H155" s="104"/>
      <c r="I155" s="27">
        <f>COUNTIF(U123:V153,"○")</f>
        <v>0</v>
      </c>
      <c r="J155" s="28" t="s">
        <v>38</v>
      </c>
      <c r="K155" s="211" t="s">
        <v>60</v>
      </c>
      <c r="L155" s="113"/>
      <c r="M155" s="113"/>
      <c r="N155" s="42">
        <f>IF(SUM(L123:M153)&gt;E120, E120, SUM(L123:M153))</f>
        <v>0</v>
      </c>
      <c r="O155" s="111" t="s">
        <v>58</v>
      </c>
      <c r="P155" s="111"/>
      <c r="Q155" s="111"/>
      <c r="R155" s="111"/>
      <c r="S155" s="42">
        <f>SUMIFS(L123:M153,D123:E153,"○")</f>
        <v>0</v>
      </c>
      <c r="T155" s="42" t="s">
        <v>59</v>
      </c>
      <c r="U155" s="115"/>
      <c r="V155" s="115"/>
      <c r="W155" s="45"/>
      <c r="X155" s="214"/>
      <c r="Y155" s="215"/>
      <c r="Z155" s="215"/>
      <c r="AA155" s="49"/>
      <c r="AB155" s="49"/>
      <c r="AC155" s="217"/>
    </row>
    <row r="156" spans="1:29" ht="26.25" customHeight="1" x14ac:dyDescent="0.55000000000000004">
      <c r="A156" s="29"/>
      <c r="B156" s="29"/>
      <c r="C156" s="29"/>
      <c r="D156" s="32"/>
      <c r="E156" s="32"/>
      <c r="F156" s="29"/>
      <c r="G156" s="29"/>
      <c r="H156" s="29"/>
      <c r="I156" s="32"/>
      <c r="J156" s="32"/>
      <c r="K156" s="51"/>
      <c r="L156" s="51"/>
      <c r="M156" s="51"/>
      <c r="N156" s="32"/>
      <c r="O156" s="52"/>
      <c r="P156" s="52"/>
      <c r="Q156" s="52"/>
      <c r="R156" s="52"/>
      <c r="S156" s="32"/>
      <c r="T156" s="32"/>
      <c r="U156" s="53"/>
      <c r="V156" s="53"/>
      <c r="W156" s="32"/>
      <c r="X156" s="29"/>
      <c r="Y156" s="29"/>
      <c r="Z156" s="29"/>
      <c r="AA156" s="29"/>
      <c r="AB156" s="29"/>
      <c r="AC156" s="29"/>
    </row>
    <row r="157" spans="1:29" ht="26.25" customHeight="1" x14ac:dyDescent="0.55000000000000004">
      <c r="A157" s="100" t="str">
        <f>"（別紙）中野区乳児等通園支援事業　利用状況報告書（"&amp;$N$2&amp;"年"&amp;$P$2&amp;"月分）"</f>
        <v>（別紙）中野区乳児等通園支援事業　利用状況報告書（2027年1月分）</v>
      </c>
      <c r="B157" s="100"/>
      <c r="C157" s="100"/>
      <c r="D157" s="100"/>
      <c r="E157" s="100"/>
      <c r="F157" s="100"/>
      <c r="G157" s="100"/>
      <c r="H157" s="100"/>
      <c r="I157" s="100"/>
      <c r="J157" s="100"/>
      <c r="K157" s="100"/>
      <c r="L157" s="100"/>
      <c r="M157" s="100"/>
      <c r="N157" s="100"/>
      <c r="O157" s="100"/>
      <c r="P157" s="100"/>
      <c r="Q157" s="100"/>
      <c r="R157" s="100"/>
      <c r="S157" s="100"/>
      <c r="T157" s="100"/>
      <c r="U157" s="100"/>
      <c r="V157" s="100"/>
      <c r="W157" s="100"/>
      <c r="X157" s="100"/>
      <c r="Y157" s="100"/>
      <c r="Z157" s="100"/>
      <c r="AA157" s="100"/>
      <c r="AB157" s="100"/>
      <c r="AC157" s="100"/>
    </row>
    <row r="158" spans="1:29" ht="26.25" customHeight="1" x14ac:dyDescent="0.55000000000000004">
      <c r="A158" s="101" t="s">
        <v>23</v>
      </c>
      <c r="B158" s="101"/>
      <c r="C158" s="101"/>
      <c r="D158" s="110"/>
      <c r="E158" s="110"/>
      <c r="F158" s="110"/>
      <c r="G158" s="110"/>
      <c r="H158" s="110"/>
      <c r="I158" s="110"/>
      <c r="J158" s="114" t="s">
        <v>43</v>
      </c>
      <c r="K158" s="114"/>
      <c r="L158" s="114"/>
      <c r="O158" s="29" t="s">
        <v>0</v>
      </c>
      <c r="P158" s="13"/>
      <c r="Q158" s="29" t="s">
        <v>3</v>
      </c>
      <c r="S158" s="29" t="s">
        <v>4</v>
      </c>
      <c r="T158" s="29" t="s">
        <v>19</v>
      </c>
      <c r="U158" s="32" t="s">
        <v>40</v>
      </c>
      <c r="V158" s="32"/>
      <c r="W158" s="110"/>
      <c r="X158" s="110"/>
      <c r="Y158" s="110"/>
      <c r="Z158" s="110"/>
      <c r="AA158" s="110"/>
      <c r="AB158" s="110"/>
      <c r="AC158" s="32" t="s">
        <v>19</v>
      </c>
    </row>
    <row r="159" spans="1:29" ht="26.25" customHeight="1" x14ac:dyDescent="0.55000000000000004">
      <c r="A159" s="101" t="s">
        <v>24</v>
      </c>
      <c r="B159" s="101"/>
      <c r="C159" s="101"/>
      <c r="D159" s="32" t="s">
        <v>87</v>
      </c>
      <c r="E159" s="32" cm="1">
        <f t="array" ref="E159">_xlfn.IFS(W158="０歳児クラス相当",$L$12,W158="１歳児クラス相当",$L$13,W158="２歳児クラス相当（３歳未満）",$L$14,W158="２歳児クラス相当（３歳誕生月）",$L$14,W158="",0)</f>
        <v>0</v>
      </c>
      <c r="F159" s="114" t="s">
        <v>11</v>
      </c>
      <c r="G159" s="114"/>
      <c r="H159" s="29"/>
      <c r="I159" s="32"/>
      <c r="J159" s="114"/>
      <c r="K159" s="114"/>
      <c r="L159" s="32"/>
      <c r="M159" s="114"/>
      <c r="N159" s="114"/>
      <c r="O159" s="32"/>
      <c r="P159" s="157" t="s">
        <v>62</v>
      </c>
      <c r="Q159" s="157"/>
      <c r="R159" s="157"/>
      <c r="S159" s="110"/>
      <c r="T159" s="110"/>
      <c r="U159" s="110"/>
      <c r="V159" s="157" t="s">
        <v>65</v>
      </c>
      <c r="W159" s="157"/>
      <c r="X159" s="110"/>
      <c r="Y159" s="110"/>
      <c r="Z159" s="110"/>
      <c r="AA159" s="110"/>
      <c r="AB159" s="110"/>
      <c r="AC159" s="32" t="s">
        <v>19</v>
      </c>
    </row>
    <row r="160" spans="1:29" ht="26.25" customHeight="1" x14ac:dyDescent="0.55000000000000004">
      <c r="A160" s="32"/>
      <c r="B160" s="114" t="s">
        <v>66</v>
      </c>
      <c r="C160" s="114"/>
      <c r="D160" s="114"/>
      <c r="E160" s="114" t="s">
        <v>94</v>
      </c>
      <c r="F160" s="114"/>
      <c r="G160" s="114"/>
      <c r="H160" s="114"/>
      <c r="I160" s="29" t="s">
        <v>19</v>
      </c>
      <c r="J160" s="113" t="s">
        <v>93</v>
      </c>
      <c r="K160" s="113"/>
      <c r="L160" s="113"/>
      <c r="M160" s="113"/>
      <c r="N160" s="113"/>
      <c r="O160" s="110"/>
      <c r="P160" s="110"/>
      <c r="Q160" s="110"/>
      <c r="R160" s="110"/>
      <c r="S160" s="110"/>
      <c r="T160" s="32"/>
      <c r="U160" s="111" t="s">
        <v>86</v>
      </c>
      <c r="V160" s="111"/>
      <c r="W160" s="228"/>
      <c r="X160" s="228"/>
      <c r="Y160" s="228"/>
      <c r="Z160" s="228"/>
      <c r="AA160" s="228"/>
      <c r="AB160" s="228"/>
    </row>
    <row r="161" spans="1:29" ht="26.25" customHeight="1" x14ac:dyDescent="0.55000000000000004">
      <c r="A161" s="123" t="s">
        <v>25</v>
      </c>
      <c r="B161" s="123"/>
      <c r="C161" s="14" t="s">
        <v>26</v>
      </c>
      <c r="D161" s="123" t="s">
        <v>90</v>
      </c>
      <c r="E161" s="123"/>
      <c r="F161" s="123" t="s">
        <v>27</v>
      </c>
      <c r="G161" s="123"/>
      <c r="H161" s="123"/>
      <c r="I161" s="123"/>
      <c r="J161" s="123"/>
      <c r="K161" s="123"/>
      <c r="L161" s="177" t="s">
        <v>28</v>
      </c>
      <c r="M161" s="177"/>
      <c r="N161" s="177"/>
      <c r="O161" s="123" t="s">
        <v>29</v>
      </c>
      <c r="P161" s="123"/>
      <c r="Q161" s="116" t="s">
        <v>98</v>
      </c>
      <c r="R161" s="116"/>
      <c r="S161" s="116" t="s">
        <v>45</v>
      </c>
      <c r="T161" s="116"/>
      <c r="U161" s="124" t="s">
        <v>55</v>
      </c>
      <c r="V161" s="125"/>
      <c r="W161" s="126" t="s">
        <v>30</v>
      </c>
      <c r="X161" s="127"/>
      <c r="Y161" s="127"/>
      <c r="Z161" s="127"/>
      <c r="AA161" s="127"/>
      <c r="AB161" s="127"/>
      <c r="AC161" s="128"/>
    </row>
    <row r="162" spans="1:29" ht="26.25" customHeight="1" x14ac:dyDescent="0.55000000000000004">
      <c r="A162" s="15">
        <v>1</v>
      </c>
      <c r="B162" s="21" t="s">
        <v>4</v>
      </c>
      <c r="C162" s="24" t="str">
        <f>TEXT(DATE($N$2,$P$2,A162),"aaa")</f>
        <v>金</v>
      </c>
      <c r="D162" s="106"/>
      <c r="E162" s="107"/>
      <c r="F162" s="108"/>
      <c r="G162" s="109"/>
      <c r="H162" s="16" t="s">
        <v>31</v>
      </c>
      <c r="I162" s="109"/>
      <c r="J162" s="109"/>
      <c r="K162" s="21" t="s">
        <v>32</v>
      </c>
      <c r="L162" s="89" t="str">
        <f>IF(OR(F162="",I162=""),"",MIN(MAX(ROUNDDOWN((I162-F162)*24*2,0)/2,0),$E$159))</f>
        <v/>
      </c>
      <c r="M162" s="90"/>
      <c r="N162" s="43" t="s">
        <v>33</v>
      </c>
      <c r="O162" s="106"/>
      <c r="P162" s="107"/>
      <c r="Q162" s="106"/>
      <c r="R162" s="107"/>
      <c r="S162" s="106"/>
      <c r="T162" s="107"/>
      <c r="U162" s="106"/>
      <c r="V162" s="107"/>
      <c r="W162" s="231"/>
      <c r="X162" s="232"/>
      <c r="Y162" s="232"/>
      <c r="Z162" s="232"/>
      <c r="AA162" s="232"/>
      <c r="AB162" s="232"/>
      <c r="AC162" s="233"/>
    </row>
    <row r="163" spans="1:29" ht="26.25" customHeight="1" x14ac:dyDescent="0.55000000000000004">
      <c r="A163" s="17">
        <v>2</v>
      </c>
      <c r="B163" s="22" t="s">
        <v>4</v>
      </c>
      <c r="C163" s="25" t="str">
        <f>TEXT(DATE($N$2,$P$2,A163),"aaa")</f>
        <v>土</v>
      </c>
      <c r="D163" s="85"/>
      <c r="E163" s="86"/>
      <c r="F163" s="205"/>
      <c r="G163" s="178"/>
      <c r="H163" s="18" t="s">
        <v>31</v>
      </c>
      <c r="I163" s="178"/>
      <c r="J163" s="178"/>
      <c r="K163" s="22" t="s">
        <v>32</v>
      </c>
      <c r="L163" s="89" t="str">
        <f>IF(OR(F163="",I163=""),"",MIN(MAX(ROUNDDOWN((I163-F163)*24*2,0)/2,0),$E$159))</f>
        <v/>
      </c>
      <c r="M163" s="90"/>
      <c r="N163" s="22" t="s">
        <v>33</v>
      </c>
      <c r="O163" s="85"/>
      <c r="P163" s="86"/>
      <c r="Q163" s="85"/>
      <c r="R163" s="86"/>
      <c r="S163" s="85"/>
      <c r="T163" s="86"/>
      <c r="U163" s="85"/>
      <c r="V163" s="86"/>
      <c r="W163" s="120"/>
      <c r="X163" s="121"/>
      <c r="Y163" s="121"/>
      <c r="Z163" s="121"/>
      <c r="AA163" s="121"/>
      <c r="AB163" s="121"/>
      <c r="AC163" s="122"/>
    </row>
    <row r="164" spans="1:29" ht="26.25" customHeight="1" x14ac:dyDescent="0.55000000000000004">
      <c r="A164" s="17">
        <v>3</v>
      </c>
      <c r="B164" s="22" t="s">
        <v>34</v>
      </c>
      <c r="C164" s="25" t="str">
        <f t="shared" ref="C164:C192" si="9">TEXT(DATE($N$2,$P$2,A164),"aaa")</f>
        <v>日</v>
      </c>
      <c r="D164" s="85"/>
      <c r="E164" s="86"/>
      <c r="F164" s="205"/>
      <c r="G164" s="178"/>
      <c r="H164" s="18" t="s">
        <v>31</v>
      </c>
      <c r="I164" s="178"/>
      <c r="J164" s="178"/>
      <c r="K164" s="22" t="s">
        <v>32</v>
      </c>
      <c r="L164" s="89" t="str">
        <f t="shared" ref="L164:L191" si="10">IF(OR(F164="",I164=""),"",MIN(MAX(ROUNDDOWN((I164-F164)*24*2,0)/2,0),$E$159))</f>
        <v/>
      </c>
      <c r="M164" s="90"/>
      <c r="N164" s="22" t="s">
        <v>33</v>
      </c>
      <c r="O164" s="85"/>
      <c r="P164" s="86"/>
      <c r="Q164" s="85"/>
      <c r="R164" s="86"/>
      <c r="S164" s="85"/>
      <c r="T164" s="86"/>
      <c r="U164" s="85"/>
      <c r="V164" s="86"/>
      <c r="W164" s="234"/>
      <c r="X164" s="235"/>
      <c r="Y164" s="235"/>
      <c r="Z164" s="235"/>
      <c r="AA164" s="235"/>
      <c r="AB164" s="235"/>
      <c r="AC164" s="236"/>
    </row>
    <row r="165" spans="1:29" ht="26.25" customHeight="1" x14ac:dyDescent="0.55000000000000004">
      <c r="A165" s="17">
        <v>4</v>
      </c>
      <c r="B165" s="22" t="s">
        <v>34</v>
      </c>
      <c r="C165" s="25" t="str">
        <f t="shared" si="9"/>
        <v>月</v>
      </c>
      <c r="D165" s="85"/>
      <c r="E165" s="86"/>
      <c r="F165" s="205"/>
      <c r="G165" s="178"/>
      <c r="H165" s="18" t="s">
        <v>31</v>
      </c>
      <c r="I165" s="178"/>
      <c r="J165" s="178"/>
      <c r="K165" s="22" t="s">
        <v>32</v>
      </c>
      <c r="L165" s="89" t="str">
        <f t="shared" si="10"/>
        <v/>
      </c>
      <c r="M165" s="90"/>
      <c r="N165" s="22" t="s">
        <v>33</v>
      </c>
      <c r="O165" s="85"/>
      <c r="P165" s="86"/>
      <c r="Q165" s="85"/>
      <c r="R165" s="86"/>
      <c r="S165" s="85"/>
      <c r="T165" s="86"/>
      <c r="U165" s="85"/>
      <c r="V165" s="86"/>
      <c r="W165" s="120"/>
      <c r="X165" s="121"/>
      <c r="Y165" s="121"/>
      <c r="Z165" s="121"/>
      <c r="AA165" s="121"/>
      <c r="AB165" s="121"/>
      <c r="AC165" s="122"/>
    </row>
    <row r="166" spans="1:29" ht="26.25" customHeight="1" x14ac:dyDescent="0.55000000000000004">
      <c r="A166" s="17">
        <v>5</v>
      </c>
      <c r="B166" s="22" t="s">
        <v>34</v>
      </c>
      <c r="C166" s="25" t="str">
        <f t="shared" si="9"/>
        <v>火</v>
      </c>
      <c r="D166" s="85"/>
      <c r="E166" s="86"/>
      <c r="F166" s="205"/>
      <c r="G166" s="178"/>
      <c r="H166" s="18" t="s">
        <v>31</v>
      </c>
      <c r="I166" s="178"/>
      <c r="J166" s="178"/>
      <c r="K166" s="22" t="s">
        <v>32</v>
      </c>
      <c r="L166" s="89" t="str">
        <f t="shared" si="10"/>
        <v/>
      </c>
      <c r="M166" s="90"/>
      <c r="N166" s="22" t="s">
        <v>33</v>
      </c>
      <c r="O166" s="85"/>
      <c r="P166" s="86"/>
      <c r="Q166" s="85"/>
      <c r="R166" s="86"/>
      <c r="S166" s="85"/>
      <c r="T166" s="86"/>
      <c r="U166" s="85"/>
      <c r="V166" s="86"/>
      <c r="W166" s="120"/>
      <c r="X166" s="121"/>
      <c r="Y166" s="121"/>
      <c r="Z166" s="121"/>
      <c r="AA166" s="121"/>
      <c r="AB166" s="121"/>
      <c r="AC166" s="122"/>
    </row>
    <row r="167" spans="1:29" ht="26.25" customHeight="1" x14ac:dyDescent="0.55000000000000004">
      <c r="A167" s="17">
        <v>6</v>
      </c>
      <c r="B167" s="22" t="s">
        <v>34</v>
      </c>
      <c r="C167" s="25" t="str">
        <f t="shared" si="9"/>
        <v>水</v>
      </c>
      <c r="D167" s="85"/>
      <c r="E167" s="86"/>
      <c r="F167" s="205"/>
      <c r="G167" s="178"/>
      <c r="H167" s="18" t="s">
        <v>31</v>
      </c>
      <c r="I167" s="178"/>
      <c r="J167" s="178"/>
      <c r="K167" s="22" t="s">
        <v>32</v>
      </c>
      <c r="L167" s="89" t="str">
        <f t="shared" si="10"/>
        <v/>
      </c>
      <c r="M167" s="90"/>
      <c r="N167" s="22" t="s">
        <v>33</v>
      </c>
      <c r="O167" s="85"/>
      <c r="P167" s="86"/>
      <c r="Q167" s="85"/>
      <c r="R167" s="86"/>
      <c r="S167" s="85"/>
      <c r="T167" s="86"/>
      <c r="U167" s="85"/>
      <c r="V167" s="86"/>
      <c r="W167" s="120"/>
      <c r="X167" s="121"/>
      <c r="Y167" s="121"/>
      <c r="Z167" s="121"/>
      <c r="AA167" s="121"/>
      <c r="AB167" s="121"/>
      <c r="AC167" s="122"/>
    </row>
    <row r="168" spans="1:29" ht="26.25" customHeight="1" x14ac:dyDescent="0.55000000000000004">
      <c r="A168" s="17">
        <v>7</v>
      </c>
      <c r="B168" s="22" t="s">
        <v>34</v>
      </c>
      <c r="C168" s="25" t="str">
        <f t="shared" si="9"/>
        <v>木</v>
      </c>
      <c r="D168" s="85"/>
      <c r="E168" s="86"/>
      <c r="F168" s="205"/>
      <c r="G168" s="178"/>
      <c r="H168" s="18" t="s">
        <v>31</v>
      </c>
      <c r="I168" s="178"/>
      <c r="J168" s="178"/>
      <c r="K168" s="22" t="s">
        <v>32</v>
      </c>
      <c r="L168" s="89" t="str">
        <f t="shared" si="10"/>
        <v/>
      </c>
      <c r="M168" s="90"/>
      <c r="N168" s="22" t="s">
        <v>33</v>
      </c>
      <c r="O168" s="85"/>
      <c r="P168" s="86"/>
      <c r="Q168" s="85"/>
      <c r="R168" s="86"/>
      <c r="S168" s="85"/>
      <c r="T168" s="86"/>
      <c r="U168" s="85"/>
      <c r="V168" s="86"/>
      <c r="W168" s="120"/>
      <c r="X168" s="121"/>
      <c r="Y168" s="121"/>
      <c r="Z168" s="121"/>
      <c r="AA168" s="121"/>
      <c r="AB168" s="121"/>
      <c r="AC168" s="122"/>
    </row>
    <row r="169" spans="1:29" ht="26.25" customHeight="1" x14ac:dyDescent="0.55000000000000004">
      <c r="A169" s="17">
        <v>8</v>
      </c>
      <c r="B169" s="22" t="s">
        <v>34</v>
      </c>
      <c r="C169" s="25" t="str">
        <f t="shared" si="9"/>
        <v>金</v>
      </c>
      <c r="D169" s="85"/>
      <c r="E169" s="86"/>
      <c r="F169" s="205"/>
      <c r="G169" s="178"/>
      <c r="H169" s="18" t="s">
        <v>31</v>
      </c>
      <c r="I169" s="178"/>
      <c r="J169" s="178"/>
      <c r="K169" s="22" t="s">
        <v>32</v>
      </c>
      <c r="L169" s="89" t="str">
        <f t="shared" si="10"/>
        <v/>
      </c>
      <c r="M169" s="90"/>
      <c r="N169" s="22" t="s">
        <v>33</v>
      </c>
      <c r="O169" s="85"/>
      <c r="P169" s="86"/>
      <c r="Q169" s="85"/>
      <c r="R169" s="86"/>
      <c r="S169" s="85"/>
      <c r="T169" s="86"/>
      <c r="U169" s="85"/>
      <c r="V169" s="86"/>
      <c r="W169" s="120"/>
      <c r="X169" s="121"/>
      <c r="Y169" s="121"/>
      <c r="Z169" s="121"/>
      <c r="AA169" s="121"/>
      <c r="AB169" s="121"/>
      <c r="AC169" s="122"/>
    </row>
    <row r="170" spans="1:29" ht="26.25" customHeight="1" x14ac:dyDescent="0.55000000000000004">
      <c r="A170" s="17">
        <v>9</v>
      </c>
      <c r="B170" s="22" t="s">
        <v>34</v>
      </c>
      <c r="C170" s="25" t="str">
        <f t="shared" si="9"/>
        <v>土</v>
      </c>
      <c r="D170" s="85"/>
      <c r="E170" s="86"/>
      <c r="F170" s="205"/>
      <c r="G170" s="178"/>
      <c r="H170" s="18" t="s">
        <v>31</v>
      </c>
      <c r="I170" s="178"/>
      <c r="J170" s="178"/>
      <c r="K170" s="22" t="s">
        <v>32</v>
      </c>
      <c r="L170" s="89" t="str">
        <f t="shared" si="10"/>
        <v/>
      </c>
      <c r="M170" s="90"/>
      <c r="N170" s="22" t="s">
        <v>33</v>
      </c>
      <c r="O170" s="85"/>
      <c r="P170" s="86"/>
      <c r="Q170" s="85"/>
      <c r="R170" s="86"/>
      <c r="S170" s="85"/>
      <c r="T170" s="86"/>
      <c r="U170" s="85"/>
      <c r="V170" s="86"/>
      <c r="W170" s="120"/>
      <c r="X170" s="121"/>
      <c r="Y170" s="121"/>
      <c r="Z170" s="121"/>
      <c r="AA170" s="121"/>
      <c r="AB170" s="121"/>
      <c r="AC170" s="122"/>
    </row>
    <row r="171" spans="1:29" ht="26.25" customHeight="1" x14ac:dyDescent="0.55000000000000004">
      <c r="A171" s="17">
        <v>10</v>
      </c>
      <c r="B171" s="22" t="s">
        <v>34</v>
      </c>
      <c r="C171" s="25" t="str">
        <f t="shared" si="9"/>
        <v>日</v>
      </c>
      <c r="D171" s="85"/>
      <c r="E171" s="86"/>
      <c r="F171" s="205"/>
      <c r="G171" s="178"/>
      <c r="H171" s="18" t="s">
        <v>31</v>
      </c>
      <c r="I171" s="178"/>
      <c r="J171" s="178"/>
      <c r="K171" s="22" t="s">
        <v>32</v>
      </c>
      <c r="L171" s="89" t="str">
        <f t="shared" si="10"/>
        <v/>
      </c>
      <c r="M171" s="90"/>
      <c r="N171" s="22" t="s">
        <v>33</v>
      </c>
      <c r="O171" s="85"/>
      <c r="P171" s="86"/>
      <c r="Q171" s="85"/>
      <c r="R171" s="86"/>
      <c r="S171" s="85"/>
      <c r="T171" s="86"/>
      <c r="U171" s="85"/>
      <c r="V171" s="86"/>
      <c r="W171" s="120"/>
      <c r="X171" s="121"/>
      <c r="Y171" s="121"/>
      <c r="Z171" s="121"/>
      <c r="AA171" s="121"/>
      <c r="AB171" s="121"/>
      <c r="AC171" s="122"/>
    </row>
    <row r="172" spans="1:29" ht="26.25" customHeight="1" x14ac:dyDescent="0.55000000000000004">
      <c r="A172" s="17">
        <v>11</v>
      </c>
      <c r="B172" s="22" t="s">
        <v>34</v>
      </c>
      <c r="C172" s="25" t="str">
        <f t="shared" si="9"/>
        <v>月</v>
      </c>
      <c r="D172" s="85"/>
      <c r="E172" s="86"/>
      <c r="F172" s="205"/>
      <c r="G172" s="178"/>
      <c r="H172" s="18" t="s">
        <v>31</v>
      </c>
      <c r="I172" s="178"/>
      <c r="J172" s="178"/>
      <c r="K172" s="22" t="s">
        <v>32</v>
      </c>
      <c r="L172" s="89" t="str">
        <f t="shared" si="10"/>
        <v/>
      </c>
      <c r="M172" s="90"/>
      <c r="N172" s="22" t="s">
        <v>33</v>
      </c>
      <c r="O172" s="85"/>
      <c r="P172" s="86"/>
      <c r="Q172" s="85"/>
      <c r="R172" s="86"/>
      <c r="S172" s="85"/>
      <c r="T172" s="86"/>
      <c r="U172" s="85"/>
      <c r="V172" s="86"/>
      <c r="W172" s="120"/>
      <c r="X172" s="121"/>
      <c r="Y172" s="121"/>
      <c r="Z172" s="121"/>
      <c r="AA172" s="121"/>
      <c r="AB172" s="121"/>
      <c r="AC172" s="122"/>
    </row>
    <row r="173" spans="1:29" ht="26.25" customHeight="1" x14ac:dyDescent="0.55000000000000004">
      <c r="A173" s="17">
        <v>12</v>
      </c>
      <c r="B173" s="22" t="s">
        <v>34</v>
      </c>
      <c r="C173" s="25" t="str">
        <f t="shared" si="9"/>
        <v>火</v>
      </c>
      <c r="D173" s="85"/>
      <c r="E173" s="86"/>
      <c r="F173" s="205"/>
      <c r="G173" s="178"/>
      <c r="H173" s="18" t="s">
        <v>31</v>
      </c>
      <c r="I173" s="178"/>
      <c r="J173" s="178"/>
      <c r="K173" s="22" t="s">
        <v>32</v>
      </c>
      <c r="L173" s="89" t="str">
        <f t="shared" si="10"/>
        <v/>
      </c>
      <c r="M173" s="90"/>
      <c r="N173" s="22" t="s">
        <v>33</v>
      </c>
      <c r="O173" s="85"/>
      <c r="P173" s="86"/>
      <c r="Q173" s="85"/>
      <c r="R173" s="86"/>
      <c r="S173" s="85"/>
      <c r="T173" s="86"/>
      <c r="U173" s="85"/>
      <c r="V173" s="86"/>
      <c r="W173" s="120"/>
      <c r="X173" s="121"/>
      <c r="Y173" s="121"/>
      <c r="Z173" s="121"/>
      <c r="AA173" s="121"/>
      <c r="AB173" s="121"/>
      <c r="AC173" s="122"/>
    </row>
    <row r="174" spans="1:29" ht="26.25" customHeight="1" x14ac:dyDescent="0.55000000000000004">
      <c r="A174" s="17">
        <v>13</v>
      </c>
      <c r="B174" s="22" t="s">
        <v>34</v>
      </c>
      <c r="C174" s="25" t="str">
        <f t="shared" si="9"/>
        <v>水</v>
      </c>
      <c r="D174" s="85"/>
      <c r="E174" s="86"/>
      <c r="F174" s="205"/>
      <c r="G174" s="178"/>
      <c r="H174" s="18" t="s">
        <v>31</v>
      </c>
      <c r="I174" s="178"/>
      <c r="J174" s="178"/>
      <c r="K174" s="22" t="s">
        <v>32</v>
      </c>
      <c r="L174" s="89" t="str">
        <f t="shared" si="10"/>
        <v/>
      </c>
      <c r="M174" s="90"/>
      <c r="N174" s="22" t="s">
        <v>33</v>
      </c>
      <c r="O174" s="85"/>
      <c r="P174" s="86"/>
      <c r="Q174" s="85"/>
      <c r="R174" s="86"/>
      <c r="S174" s="85"/>
      <c r="T174" s="86"/>
      <c r="U174" s="85"/>
      <c r="V174" s="86"/>
      <c r="W174" s="120"/>
      <c r="X174" s="121"/>
      <c r="Y174" s="121"/>
      <c r="Z174" s="121"/>
      <c r="AA174" s="121"/>
      <c r="AB174" s="121"/>
      <c r="AC174" s="122"/>
    </row>
    <row r="175" spans="1:29" ht="26.25" customHeight="1" x14ac:dyDescent="0.55000000000000004">
      <c r="A175" s="17">
        <v>14</v>
      </c>
      <c r="B175" s="22" t="s">
        <v>34</v>
      </c>
      <c r="C175" s="25" t="str">
        <f t="shared" si="9"/>
        <v>木</v>
      </c>
      <c r="D175" s="85"/>
      <c r="E175" s="86"/>
      <c r="F175" s="205"/>
      <c r="G175" s="178"/>
      <c r="H175" s="18" t="s">
        <v>31</v>
      </c>
      <c r="I175" s="178"/>
      <c r="J175" s="178"/>
      <c r="K175" s="22" t="s">
        <v>32</v>
      </c>
      <c r="L175" s="89" t="str">
        <f t="shared" si="10"/>
        <v/>
      </c>
      <c r="M175" s="90"/>
      <c r="N175" s="22" t="s">
        <v>33</v>
      </c>
      <c r="O175" s="85"/>
      <c r="P175" s="86"/>
      <c r="Q175" s="85"/>
      <c r="R175" s="86"/>
      <c r="S175" s="85"/>
      <c r="T175" s="86"/>
      <c r="U175" s="85"/>
      <c r="V175" s="86"/>
      <c r="W175" s="120"/>
      <c r="X175" s="121"/>
      <c r="Y175" s="121"/>
      <c r="Z175" s="121"/>
      <c r="AA175" s="121"/>
      <c r="AB175" s="121"/>
      <c r="AC175" s="122"/>
    </row>
    <row r="176" spans="1:29" ht="26.25" customHeight="1" x14ac:dyDescent="0.55000000000000004">
      <c r="A176" s="17">
        <v>15</v>
      </c>
      <c r="B176" s="22" t="s">
        <v>34</v>
      </c>
      <c r="C176" s="25" t="str">
        <f t="shared" si="9"/>
        <v>金</v>
      </c>
      <c r="D176" s="85"/>
      <c r="E176" s="86"/>
      <c r="F176" s="205"/>
      <c r="G176" s="178"/>
      <c r="H176" s="18" t="s">
        <v>31</v>
      </c>
      <c r="I176" s="178"/>
      <c r="J176" s="178"/>
      <c r="K176" s="22" t="s">
        <v>32</v>
      </c>
      <c r="L176" s="89" t="str">
        <f t="shared" si="10"/>
        <v/>
      </c>
      <c r="M176" s="90"/>
      <c r="N176" s="22" t="s">
        <v>33</v>
      </c>
      <c r="O176" s="85"/>
      <c r="P176" s="86"/>
      <c r="Q176" s="85"/>
      <c r="R176" s="86"/>
      <c r="S176" s="85"/>
      <c r="T176" s="86"/>
      <c r="U176" s="85"/>
      <c r="V176" s="86"/>
      <c r="W176" s="120"/>
      <c r="X176" s="121"/>
      <c r="Y176" s="121"/>
      <c r="Z176" s="121"/>
      <c r="AA176" s="121"/>
      <c r="AB176" s="121"/>
      <c r="AC176" s="122"/>
    </row>
    <row r="177" spans="1:29" ht="26.25" customHeight="1" x14ac:dyDescent="0.55000000000000004">
      <c r="A177" s="17">
        <v>16</v>
      </c>
      <c r="B177" s="22" t="s">
        <v>34</v>
      </c>
      <c r="C177" s="25" t="str">
        <f t="shared" si="9"/>
        <v>土</v>
      </c>
      <c r="D177" s="85"/>
      <c r="E177" s="86"/>
      <c r="F177" s="205"/>
      <c r="G177" s="178"/>
      <c r="H177" s="18" t="s">
        <v>31</v>
      </c>
      <c r="I177" s="178"/>
      <c r="J177" s="178"/>
      <c r="K177" s="22" t="s">
        <v>32</v>
      </c>
      <c r="L177" s="89" t="str">
        <f t="shared" si="10"/>
        <v/>
      </c>
      <c r="M177" s="90"/>
      <c r="N177" s="22" t="s">
        <v>33</v>
      </c>
      <c r="O177" s="85"/>
      <c r="P177" s="86"/>
      <c r="Q177" s="85"/>
      <c r="R177" s="86"/>
      <c r="S177" s="85"/>
      <c r="T177" s="86"/>
      <c r="U177" s="85"/>
      <c r="V177" s="86"/>
      <c r="W177" s="120"/>
      <c r="X177" s="121"/>
      <c r="Y177" s="121"/>
      <c r="Z177" s="121"/>
      <c r="AA177" s="121"/>
      <c r="AB177" s="121"/>
      <c r="AC177" s="122"/>
    </row>
    <row r="178" spans="1:29" ht="26.25" customHeight="1" x14ac:dyDescent="0.55000000000000004">
      <c r="A178" s="17">
        <v>17</v>
      </c>
      <c r="B178" s="22" t="s">
        <v>34</v>
      </c>
      <c r="C178" s="25" t="str">
        <f t="shared" si="9"/>
        <v>日</v>
      </c>
      <c r="D178" s="85"/>
      <c r="E178" s="86"/>
      <c r="F178" s="205"/>
      <c r="G178" s="178"/>
      <c r="H178" s="18" t="s">
        <v>31</v>
      </c>
      <c r="I178" s="178"/>
      <c r="J178" s="178"/>
      <c r="K178" s="22" t="s">
        <v>32</v>
      </c>
      <c r="L178" s="89" t="str">
        <f t="shared" si="10"/>
        <v/>
      </c>
      <c r="M178" s="90"/>
      <c r="N178" s="22" t="s">
        <v>33</v>
      </c>
      <c r="O178" s="85"/>
      <c r="P178" s="86"/>
      <c r="Q178" s="85"/>
      <c r="R178" s="86"/>
      <c r="S178" s="85"/>
      <c r="T178" s="86"/>
      <c r="U178" s="85"/>
      <c r="V178" s="86"/>
      <c r="W178" s="120"/>
      <c r="X178" s="121"/>
      <c r="Y178" s="121"/>
      <c r="Z178" s="121"/>
      <c r="AA178" s="121"/>
      <c r="AB178" s="121"/>
      <c r="AC178" s="122"/>
    </row>
    <row r="179" spans="1:29" ht="26.25" customHeight="1" x14ac:dyDescent="0.55000000000000004">
      <c r="A179" s="17">
        <v>18</v>
      </c>
      <c r="B179" s="22" t="s">
        <v>34</v>
      </c>
      <c r="C179" s="25" t="str">
        <f t="shared" si="9"/>
        <v>月</v>
      </c>
      <c r="D179" s="85"/>
      <c r="E179" s="86"/>
      <c r="F179" s="205"/>
      <c r="G179" s="178"/>
      <c r="H179" s="18" t="s">
        <v>31</v>
      </c>
      <c r="I179" s="178"/>
      <c r="J179" s="178"/>
      <c r="K179" s="22" t="s">
        <v>32</v>
      </c>
      <c r="L179" s="89" t="str">
        <f t="shared" si="10"/>
        <v/>
      </c>
      <c r="M179" s="90"/>
      <c r="N179" s="22" t="s">
        <v>33</v>
      </c>
      <c r="O179" s="85"/>
      <c r="P179" s="86"/>
      <c r="Q179" s="85"/>
      <c r="R179" s="86"/>
      <c r="S179" s="85"/>
      <c r="T179" s="86"/>
      <c r="U179" s="85"/>
      <c r="V179" s="86"/>
      <c r="W179" s="120"/>
      <c r="X179" s="121"/>
      <c r="Y179" s="121"/>
      <c r="Z179" s="121"/>
      <c r="AA179" s="121"/>
      <c r="AB179" s="121"/>
      <c r="AC179" s="122"/>
    </row>
    <row r="180" spans="1:29" ht="26.25" customHeight="1" x14ac:dyDescent="0.55000000000000004">
      <c r="A180" s="17">
        <v>19</v>
      </c>
      <c r="B180" s="22" t="s">
        <v>34</v>
      </c>
      <c r="C180" s="25" t="str">
        <f t="shared" si="9"/>
        <v>火</v>
      </c>
      <c r="D180" s="85"/>
      <c r="E180" s="86"/>
      <c r="F180" s="205"/>
      <c r="G180" s="178"/>
      <c r="H180" s="18" t="s">
        <v>31</v>
      </c>
      <c r="I180" s="178"/>
      <c r="J180" s="178"/>
      <c r="K180" s="22" t="s">
        <v>32</v>
      </c>
      <c r="L180" s="89" t="str">
        <f t="shared" si="10"/>
        <v/>
      </c>
      <c r="M180" s="90"/>
      <c r="N180" s="22" t="s">
        <v>33</v>
      </c>
      <c r="O180" s="85"/>
      <c r="P180" s="86"/>
      <c r="Q180" s="85"/>
      <c r="R180" s="86"/>
      <c r="S180" s="85"/>
      <c r="T180" s="86"/>
      <c r="U180" s="85"/>
      <c r="V180" s="86"/>
      <c r="W180" s="120"/>
      <c r="X180" s="121"/>
      <c r="Y180" s="121"/>
      <c r="Z180" s="121"/>
      <c r="AA180" s="121"/>
      <c r="AB180" s="121"/>
      <c r="AC180" s="122"/>
    </row>
    <row r="181" spans="1:29" ht="26.25" customHeight="1" x14ac:dyDescent="0.55000000000000004">
      <c r="A181" s="17">
        <v>20</v>
      </c>
      <c r="B181" s="22" t="s">
        <v>34</v>
      </c>
      <c r="C181" s="25" t="str">
        <f t="shared" si="9"/>
        <v>水</v>
      </c>
      <c r="D181" s="85"/>
      <c r="E181" s="86"/>
      <c r="F181" s="205"/>
      <c r="G181" s="178"/>
      <c r="H181" s="18" t="s">
        <v>31</v>
      </c>
      <c r="I181" s="178"/>
      <c r="J181" s="178"/>
      <c r="K181" s="22" t="s">
        <v>32</v>
      </c>
      <c r="L181" s="89" t="str">
        <f t="shared" si="10"/>
        <v/>
      </c>
      <c r="M181" s="90"/>
      <c r="N181" s="22" t="s">
        <v>33</v>
      </c>
      <c r="O181" s="85"/>
      <c r="P181" s="86"/>
      <c r="Q181" s="85"/>
      <c r="R181" s="86"/>
      <c r="S181" s="85"/>
      <c r="T181" s="86"/>
      <c r="U181" s="85"/>
      <c r="V181" s="86"/>
      <c r="W181" s="120"/>
      <c r="X181" s="121"/>
      <c r="Y181" s="121"/>
      <c r="Z181" s="121"/>
      <c r="AA181" s="121"/>
      <c r="AB181" s="121"/>
      <c r="AC181" s="122"/>
    </row>
    <row r="182" spans="1:29" ht="26.25" customHeight="1" x14ac:dyDescent="0.55000000000000004">
      <c r="A182" s="17">
        <v>21</v>
      </c>
      <c r="B182" s="22" t="s">
        <v>34</v>
      </c>
      <c r="C182" s="25" t="str">
        <f t="shared" si="9"/>
        <v>木</v>
      </c>
      <c r="D182" s="85"/>
      <c r="E182" s="86"/>
      <c r="F182" s="205"/>
      <c r="G182" s="178"/>
      <c r="H182" s="18" t="s">
        <v>31</v>
      </c>
      <c r="I182" s="178"/>
      <c r="J182" s="178"/>
      <c r="K182" s="22" t="s">
        <v>32</v>
      </c>
      <c r="L182" s="89" t="str">
        <f t="shared" si="10"/>
        <v/>
      </c>
      <c r="M182" s="90"/>
      <c r="N182" s="22" t="s">
        <v>33</v>
      </c>
      <c r="O182" s="85"/>
      <c r="P182" s="86"/>
      <c r="Q182" s="85"/>
      <c r="R182" s="86"/>
      <c r="S182" s="85"/>
      <c r="T182" s="86"/>
      <c r="U182" s="85"/>
      <c r="V182" s="86"/>
      <c r="W182" s="120"/>
      <c r="X182" s="121"/>
      <c r="Y182" s="121"/>
      <c r="Z182" s="121"/>
      <c r="AA182" s="121"/>
      <c r="AB182" s="121"/>
      <c r="AC182" s="122"/>
    </row>
    <row r="183" spans="1:29" ht="26.25" customHeight="1" x14ac:dyDescent="0.55000000000000004">
      <c r="A183" s="17">
        <v>22</v>
      </c>
      <c r="B183" s="22" t="s">
        <v>34</v>
      </c>
      <c r="C183" s="25" t="str">
        <f t="shared" si="9"/>
        <v>金</v>
      </c>
      <c r="D183" s="85"/>
      <c r="E183" s="86"/>
      <c r="F183" s="205"/>
      <c r="G183" s="178"/>
      <c r="H183" s="18" t="s">
        <v>31</v>
      </c>
      <c r="I183" s="178"/>
      <c r="J183" s="178"/>
      <c r="K183" s="22" t="s">
        <v>32</v>
      </c>
      <c r="L183" s="89" t="str">
        <f t="shared" si="10"/>
        <v/>
      </c>
      <c r="M183" s="90"/>
      <c r="N183" s="22" t="s">
        <v>33</v>
      </c>
      <c r="O183" s="85"/>
      <c r="P183" s="86"/>
      <c r="Q183" s="85"/>
      <c r="R183" s="86"/>
      <c r="S183" s="85"/>
      <c r="T183" s="86"/>
      <c r="U183" s="85"/>
      <c r="V183" s="86"/>
      <c r="W183" s="120"/>
      <c r="X183" s="121"/>
      <c r="Y183" s="121"/>
      <c r="Z183" s="121"/>
      <c r="AA183" s="121"/>
      <c r="AB183" s="121"/>
      <c r="AC183" s="122"/>
    </row>
    <row r="184" spans="1:29" ht="26.25" customHeight="1" x14ac:dyDescent="0.55000000000000004">
      <c r="A184" s="17">
        <v>23</v>
      </c>
      <c r="B184" s="22" t="s">
        <v>34</v>
      </c>
      <c r="C184" s="25" t="str">
        <f t="shared" si="9"/>
        <v>土</v>
      </c>
      <c r="D184" s="85"/>
      <c r="E184" s="86"/>
      <c r="F184" s="205"/>
      <c r="G184" s="178"/>
      <c r="H184" s="18" t="s">
        <v>31</v>
      </c>
      <c r="I184" s="178"/>
      <c r="J184" s="178"/>
      <c r="K184" s="22" t="s">
        <v>32</v>
      </c>
      <c r="L184" s="89" t="str">
        <f t="shared" si="10"/>
        <v/>
      </c>
      <c r="M184" s="90"/>
      <c r="N184" s="22" t="s">
        <v>33</v>
      </c>
      <c r="O184" s="85"/>
      <c r="P184" s="86"/>
      <c r="Q184" s="85"/>
      <c r="R184" s="86"/>
      <c r="S184" s="85"/>
      <c r="T184" s="86"/>
      <c r="U184" s="85"/>
      <c r="V184" s="86"/>
      <c r="W184" s="120"/>
      <c r="X184" s="121"/>
      <c r="Y184" s="121"/>
      <c r="Z184" s="121"/>
      <c r="AA184" s="121"/>
      <c r="AB184" s="121"/>
      <c r="AC184" s="122"/>
    </row>
    <row r="185" spans="1:29" ht="26.25" customHeight="1" x14ac:dyDescent="0.55000000000000004">
      <c r="A185" s="17">
        <v>24</v>
      </c>
      <c r="B185" s="22" t="s">
        <v>34</v>
      </c>
      <c r="C185" s="25" t="str">
        <f t="shared" si="9"/>
        <v>日</v>
      </c>
      <c r="D185" s="85"/>
      <c r="E185" s="86"/>
      <c r="F185" s="205"/>
      <c r="G185" s="178"/>
      <c r="H185" s="18" t="s">
        <v>31</v>
      </c>
      <c r="I185" s="178"/>
      <c r="J185" s="178"/>
      <c r="K185" s="22" t="s">
        <v>32</v>
      </c>
      <c r="L185" s="89" t="str">
        <f t="shared" si="10"/>
        <v/>
      </c>
      <c r="M185" s="90"/>
      <c r="N185" s="22" t="s">
        <v>33</v>
      </c>
      <c r="O185" s="85"/>
      <c r="P185" s="86"/>
      <c r="Q185" s="85"/>
      <c r="R185" s="86"/>
      <c r="S185" s="85"/>
      <c r="T185" s="86"/>
      <c r="U185" s="85"/>
      <c r="V185" s="86"/>
      <c r="W185" s="120"/>
      <c r="X185" s="121"/>
      <c r="Y185" s="121"/>
      <c r="Z185" s="121"/>
      <c r="AA185" s="121"/>
      <c r="AB185" s="121"/>
      <c r="AC185" s="122"/>
    </row>
    <row r="186" spans="1:29" ht="26.25" customHeight="1" x14ac:dyDescent="0.55000000000000004">
      <c r="A186" s="17">
        <v>25</v>
      </c>
      <c r="B186" s="22" t="s">
        <v>34</v>
      </c>
      <c r="C186" s="25" t="str">
        <f t="shared" si="9"/>
        <v>月</v>
      </c>
      <c r="D186" s="85"/>
      <c r="E186" s="86"/>
      <c r="F186" s="205"/>
      <c r="G186" s="178"/>
      <c r="H186" s="18" t="s">
        <v>31</v>
      </c>
      <c r="I186" s="178"/>
      <c r="J186" s="178"/>
      <c r="K186" s="22" t="s">
        <v>32</v>
      </c>
      <c r="L186" s="89" t="str">
        <f t="shared" si="10"/>
        <v/>
      </c>
      <c r="M186" s="90"/>
      <c r="N186" s="22" t="s">
        <v>33</v>
      </c>
      <c r="O186" s="85"/>
      <c r="P186" s="86"/>
      <c r="Q186" s="85"/>
      <c r="R186" s="86"/>
      <c r="S186" s="85"/>
      <c r="T186" s="86"/>
      <c r="U186" s="85"/>
      <c r="V186" s="86"/>
      <c r="W186" s="120"/>
      <c r="X186" s="121"/>
      <c r="Y186" s="121"/>
      <c r="Z186" s="121"/>
      <c r="AA186" s="121"/>
      <c r="AB186" s="121"/>
      <c r="AC186" s="122"/>
    </row>
    <row r="187" spans="1:29" ht="26.25" customHeight="1" x14ac:dyDescent="0.55000000000000004">
      <c r="A187" s="17">
        <v>26</v>
      </c>
      <c r="B187" s="22" t="s">
        <v>34</v>
      </c>
      <c r="C187" s="25" t="str">
        <f t="shared" si="9"/>
        <v>火</v>
      </c>
      <c r="D187" s="85"/>
      <c r="E187" s="86"/>
      <c r="F187" s="205"/>
      <c r="G187" s="178"/>
      <c r="H187" s="18" t="s">
        <v>31</v>
      </c>
      <c r="I187" s="178"/>
      <c r="J187" s="178"/>
      <c r="K187" s="22" t="s">
        <v>32</v>
      </c>
      <c r="L187" s="89" t="str">
        <f t="shared" si="10"/>
        <v/>
      </c>
      <c r="M187" s="90"/>
      <c r="N187" s="22" t="s">
        <v>33</v>
      </c>
      <c r="O187" s="85"/>
      <c r="P187" s="86"/>
      <c r="Q187" s="85"/>
      <c r="R187" s="86"/>
      <c r="S187" s="85"/>
      <c r="T187" s="86"/>
      <c r="U187" s="85"/>
      <c r="V187" s="86"/>
      <c r="W187" s="120"/>
      <c r="X187" s="121"/>
      <c r="Y187" s="121"/>
      <c r="Z187" s="121"/>
      <c r="AA187" s="121"/>
      <c r="AB187" s="121"/>
      <c r="AC187" s="122"/>
    </row>
    <row r="188" spans="1:29" ht="26.25" customHeight="1" x14ac:dyDescent="0.55000000000000004">
      <c r="A188" s="17">
        <v>27</v>
      </c>
      <c r="B188" s="22" t="s">
        <v>34</v>
      </c>
      <c r="C188" s="25" t="str">
        <f t="shared" si="9"/>
        <v>水</v>
      </c>
      <c r="D188" s="85"/>
      <c r="E188" s="86"/>
      <c r="F188" s="205"/>
      <c r="G188" s="178"/>
      <c r="H188" s="18" t="s">
        <v>31</v>
      </c>
      <c r="I188" s="178"/>
      <c r="J188" s="178"/>
      <c r="K188" s="22" t="s">
        <v>32</v>
      </c>
      <c r="L188" s="89" t="str">
        <f t="shared" si="10"/>
        <v/>
      </c>
      <c r="M188" s="90"/>
      <c r="N188" s="22" t="s">
        <v>33</v>
      </c>
      <c r="O188" s="85"/>
      <c r="P188" s="86"/>
      <c r="Q188" s="85"/>
      <c r="R188" s="86"/>
      <c r="S188" s="85"/>
      <c r="T188" s="86"/>
      <c r="U188" s="85"/>
      <c r="V188" s="86"/>
      <c r="W188" s="120"/>
      <c r="X188" s="121"/>
      <c r="Y188" s="121"/>
      <c r="Z188" s="121"/>
      <c r="AA188" s="121"/>
      <c r="AB188" s="121"/>
      <c r="AC188" s="122"/>
    </row>
    <row r="189" spans="1:29" ht="26.25" customHeight="1" x14ac:dyDescent="0.55000000000000004">
      <c r="A189" s="17">
        <v>28</v>
      </c>
      <c r="B189" s="22" t="s">
        <v>34</v>
      </c>
      <c r="C189" s="25" t="str">
        <f t="shared" si="9"/>
        <v>木</v>
      </c>
      <c r="D189" s="85"/>
      <c r="E189" s="86"/>
      <c r="F189" s="205"/>
      <c r="G189" s="178"/>
      <c r="H189" s="18" t="s">
        <v>31</v>
      </c>
      <c r="I189" s="178"/>
      <c r="J189" s="178"/>
      <c r="K189" s="22" t="s">
        <v>32</v>
      </c>
      <c r="L189" s="89" t="str">
        <f t="shared" si="10"/>
        <v/>
      </c>
      <c r="M189" s="90"/>
      <c r="N189" s="22" t="s">
        <v>33</v>
      </c>
      <c r="O189" s="85"/>
      <c r="P189" s="86"/>
      <c r="Q189" s="85"/>
      <c r="R189" s="86"/>
      <c r="S189" s="85"/>
      <c r="T189" s="86"/>
      <c r="U189" s="85"/>
      <c r="V189" s="86"/>
      <c r="W189" s="120"/>
      <c r="X189" s="121"/>
      <c r="Y189" s="121"/>
      <c r="Z189" s="121"/>
      <c r="AA189" s="121"/>
      <c r="AB189" s="121"/>
      <c r="AC189" s="122"/>
    </row>
    <row r="190" spans="1:29" ht="26.25" customHeight="1" x14ac:dyDescent="0.55000000000000004">
      <c r="A190" s="17">
        <v>29</v>
      </c>
      <c r="B190" s="22" t="s">
        <v>34</v>
      </c>
      <c r="C190" s="25" t="str">
        <f t="shared" si="9"/>
        <v>金</v>
      </c>
      <c r="D190" s="85"/>
      <c r="E190" s="86"/>
      <c r="F190" s="205"/>
      <c r="G190" s="178"/>
      <c r="H190" s="18" t="s">
        <v>31</v>
      </c>
      <c r="I190" s="178"/>
      <c r="J190" s="178"/>
      <c r="K190" s="22" t="s">
        <v>32</v>
      </c>
      <c r="L190" s="89" t="str">
        <f t="shared" si="10"/>
        <v/>
      </c>
      <c r="M190" s="90"/>
      <c r="N190" s="22" t="s">
        <v>33</v>
      </c>
      <c r="O190" s="85"/>
      <c r="P190" s="86"/>
      <c r="Q190" s="85"/>
      <c r="R190" s="86"/>
      <c r="S190" s="85"/>
      <c r="T190" s="86"/>
      <c r="U190" s="85"/>
      <c r="V190" s="86"/>
      <c r="W190" s="120"/>
      <c r="X190" s="121"/>
      <c r="Y190" s="121"/>
      <c r="Z190" s="121"/>
      <c r="AA190" s="121"/>
      <c r="AB190" s="121"/>
      <c r="AC190" s="122"/>
    </row>
    <row r="191" spans="1:29" ht="26.25" customHeight="1" x14ac:dyDescent="0.55000000000000004">
      <c r="A191" s="17">
        <v>30</v>
      </c>
      <c r="B191" s="22" t="s">
        <v>34</v>
      </c>
      <c r="C191" s="25" t="str">
        <f t="shared" si="9"/>
        <v>土</v>
      </c>
      <c r="D191" s="85"/>
      <c r="E191" s="86"/>
      <c r="F191" s="205"/>
      <c r="G191" s="178"/>
      <c r="H191" s="18" t="s">
        <v>31</v>
      </c>
      <c r="I191" s="178"/>
      <c r="J191" s="178"/>
      <c r="K191" s="22" t="s">
        <v>32</v>
      </c>
      <c r="L191" s="89" t="str">
        <f t="shared" si="10"/>
        <v/>
      </c>
      <c r="M191" s="90"/>
      <c r="N191" s="22" t="s">
        <v>33</v>
      </c>
      <c r="O191" s="85"/>
      <c r="P191" s="86"/>
      <c r="Q191" s="85"/>
      <c r="R191" s="86"/>
      <c r="S191" s="85"/>
      <c r="T191" s="86"/>
      <c r="U191" s="85"/>
      <c r="V191" s="86"/>
      <c r="W191" s="120"/>
      <c r="X191" s="121"/>
      <c r="Y191" s="121"/>
      <c r="Z191" s="121"/>
      <c r="AA191" s="121"/>
      <c r="AB191" s="121"/>
      <c r="AC191" s="122"/>
    </row>
    <row r="192" spans="1:29" ht="26.25" customHeight="1" x14ac:dyDescent="0.55000000000000004">
      <c r="A192" s="19">
        <v>31</v>
      </c>
      <c r="B192" s="23" t="s">
        <v>4</v>
      </c>
      <c r="C192" s="26" t="str">
        <f t="shared" si="9"/>
        <v>日</v>
      </c>
      <c r="D192" s="218"/>
      <c r="E192" s="219"/>
      <c r="F192" s="226"/>
      <c r="G192" s="227"/>
      <c r="H192" s="20" t="s">
        <v>31</v>
      </c>
      <c r="I192" s="227"/>
      <c r="J192" s="227"/>
      <c r="K192" s="23" t="s">
        <v>32</v>
      </c>
      <c r="L192" s="89" t="str">
        <f t="shared" ref="L192" si="11">IF(OR(F192="",I192=""),"",MIN(MAX(ROUNDDOWN((I192-F192)*24*2,0)/2,0),$E$159))</f>
        <v/>
      </c>
      <c r="M192" s="90"/>
      <c r="N192" s="23" t="s">
        <v>33</v>
      </c>
      <c r="O192" s="218"/>
      <c r="P192" s="219"/>
      <c r="Q192" s="218"/>
      <c r="R192" s="219"/>
      <c r="S192" s="218"/>
      <c r="T192" s="219"/>
      <c r="U192" s="218"/>
      <c r="V192" s="219"/>
      <c r="W192" s="208"/>
      <c r="X192" s="209"/>
      <c r="Y192" s="209"/>
      <c r="Z192" s="209"/>
      <c r="AA192" s="209"/>
      <c r="AB192" s="209"/>
      <c r="AC192" s="210"/>
    </row>
    <row r="193" spans="1:29" ht="26.25" customHeight="1" x14ac:dyDescent="0.55000000000000004">
      <c r="A193" s="126" t="s">
        <v>35</v>
      </c>
      <c r="B193" s="127"/>
      <c r="C193" s="127"/>
      <c r="D193" s="27">
        <f>COUNTIF(L162:M192,"&gt;0")</f>
        <v>0</v>
      </c>
      <c r="E193" s="224" t="s">
        <v>36</v>
      </c>
      <c r="F193" s="224"/>
      <c r="G193" s="224"/>
      <c r="H193" s="224"/>
      <c r="I193" s="27">
        <f>COUNTIF(D162:E192,"○")</f>
        <v>0</v>
      </c>
      <c r="J193" s="28" t="s">
        <v>16</v>
      </c>
      <c r="K193" s="126" t="s">
        <v>101</v>
      </c>
      <c r="L193" s="127"/>
      <c r="M193" s="127"/>
      <c r="N193" s="27" t="s">
        <v>99</v>
      </c>
      <c r="O193" s="27">
        <f>COUNTIF(Q162:R192,"○")</f>
        <v>0</v>
      </c>
      <c r="P193" s="27" t="s">
        <v>38</v>
      </c>
      <c r="Q193" s="225" t="s">
        <v>100</v>
      </c>
      <c r="R193" s="225"/>
      <c r="S193" s="27">
        <f>COUNTIF(S162:T192,"○")</f>
        <v>0</v>
      </c>
      <c r="T193" s="27" t="s">
        <v>38</v>
      </c>
      <c r="U193" s="27"/>
      <c r="V193" s="27"/>
      <c r="W193" s="28"/>
      <c r="X193" s="212" t="s">
        <v>37</v>
      </c>
      <c r="Y193" s="213"/>
      <c r="Z193" s="213"/>
      <c r="AA193" s="44"/>
      <c r="AB193" s="44"/>
      <c r="AC193" s="216" t="str">
        <f>IF(W160="３．要支援家庭のこども加算","●","×")</f>
        <v>×</v>
      </c>
    </row>
    <row r="194" spans="1:29" ht="26.25" customHeight="1" x14ac:dyDescent="0.55000000000000004">
      <c r="A194" s="126" t="s">
        <v>91</v>
      </c>
      <c r="B194" s="127"/>
      <c r="C194" s="27">
        <f>COUNTIF(O162:P192,"○")</f>
        <v>0</v>
      </c>
      <c r="D194" s="105" t="s">
        <v>38</v>
      </c>
      <c r="E194" s="105"/>
      <c r="F194" s="103" t="s">
        <v>107</v>
      </c>
      <c r="G194" s="104"/>
      <c r="H194" s="104"/>
      <c r="I194" s="27">
        <f>COUNTIF(U162:V192,"○")</f>
        <v>0</v>
      </c>
      <c r="J194" s="28" t="s">
        <v>38</v>
      </c>
      <c r="K194" s="211" t="s">
        <v>60</v>
      </c>
      <c r="L194" s="113"/>
      <c r="M194" s="113"/>
      <c r="N194" s="42">
        <f>IF(SUM(L162:M192)&gt;E159, E159, SUM(L162:M192))</f>
        <v>0</v>
      </c>
      <c r="O194" s="111" t="s">
        <v>58</v>
      </c>
      <c r="P194" s="111"/>
      <c r="Q194" s="111"/>
      <c r="R194" s="111"/>
      <c r="S194" s="42">
        <f>SUMIFS(L162:M192,D162:E192,"○")</f>
        <v>0</v>
      </c>
      <c r="T194" s="42" t="s">
        <v>59</v>
      </c>
      <c r="U194" s="115"/>
      <c r="V194" s="115"/>
      <c r="W194" s="45"/>
      <c r="X194" s="214"/>
      <c r="Y194" s="215"/>
      <c r="Z194" s="215"/>
      <c r="AA194" s="49"/>
      <c r="AB194" s="49"/>
      <c r="AC194" s="217"/>
    </row>
    <row r="195" spans="1:29" ht="26.25" customHeight="1" x14ac:dyDescent="0.55000000000000004">
      <c r="A195" s="29"/>
      <c r="B195" s="29"/>
      <c r="C195" s="29"/>
      <c r="D195" s="32"/>
      <c r="E195" s="32"/>
      <c r="F195" s="29"/>
      <c r="G195" s="29"/>
      <c r="H195" s="29"/>
      <c r="I195" s="32"/>
      <c r="J195" s="32"/>
      <c r="K195" s="51"/>
      <c r="L195" s="51"/>
      <c r="M195" s="51"/>
      <c r="N195" s="32"/>
      <c r="O195" s="52"/>
      <c r="P195" s="52"/>
      <c r="Q195" s="52"/>
      <c r="R195" s="52"/>
      <c r="S195" s="32"/>
      <c r="T195" s="32"/>
      <c r="U195" s="53"/>
      <c r="V195" s="53"/>
      <c r="W195" s="32"/>
      <c r="X195" s="29"/>
      <c r="Y195" s="29"/>
      <c r="Z195" s="29"/>
      <c r="AA195" s="29"/>
      <c r="AB195" s="29"/>
      <c r="AC195" s="29"/>
    </row>
    <row r="196" spans="1:29" ht="26.25" customHeight="1" x14ac:dyDescent="0.55000000000000004">
      <c r="A196" s="100" t="str">
        <f>"（別紙）中野区乳児等通園支援事業　利用状況報告書（"&amp;$N$2&amp;"年"&amp;$P$2&amp;"月分）"</f>
        <v>（別紙）中野区乳児等通園支援事業　利用状況報告書（2027年1月分）</v>
      </c>
      <c r="B196" s="100"/>
      <c r="C196" s="100"/>
      <c r="D196" s="100"/>
      <c r="E196" s="100"/>
      <c r="F196" s="100"/>
      <c r="G196" s="100"/>
      <c r="H196" s="100"/>
      <c r="I196" s="100"/>
      <c r="J196" s="100"/>
      <c r="K196" s="100"/>
      <c r="L196" s="100"/>
      <c r="M196" s="100"/>
      <c r="N196" s="100"/>
      <c r="O196" s="100"/>
      <c r="P196" s="100"/>
      <c r="Q196" s="100"/>
      <c r="R196" s="100"/>
      <c r="S196" s="100"/>
      <c r="T196" s="100"/>
      <c r="U196" s="100"/>
      <c r="V196" s="100"/>
      <c r="W196" s="100"/>
      <c r="X196" s="100"/>
      <c r="Y196" s="100"/>
      <c r="Z196" s="100"/>
      <c r="AA196" s="100"/>
      <c r="AB196" s="100"/>
      <c r="AC196" s="100"/>
    </row>
    <row r="197" spans="1:29" ht="26.25" customHeight="1" x14ac:dyDescent="0.55000000000000004">
      <c r="A197" s="101" t="s">
        <v>23</v>
      </c>
      <c r="B197" s="101"/>
      <c r="C197" s="101"/>
      <c r="D197" s="110"/>
      <c r="E197" s="110"/>
      <c r="F197" s="110"/>
      <c r="G197" s="110"/>
      <c r="H197" s="110"/>
      <c r="I197" s="110"/>
      <c r="J197" s="114" t="s">
        <v>43</v>
      </c>
      <c r="K197" s="114"/>
      <c r="L197" s="114"/>
      <c r="O197" s="29" t="s">
        <v>0</v>
      </c>
      <c r="P197" s="13"/>
      <c r="Q197" s="29" t="s">
        <v>3</v>
      </c>
      <c r="S197" s="29" t="s">
        <v>4</v>
      </c>
      <c r="T197" s="29" t="s">
        <v>19</v>
      </c>
      <c r="U197" s="32" t="s">
        <v>40</v>
      </c>
      <c r="V197" s="32"/>
      <c r="W197" s="110"/>
      <c r="X197" s="110"/>
      <c r="Y197" s="110"/>
      <c r="Z197" s="110"/>
      <c r="AA197" s="110"/>
      <c r="AB197" s="110"/>
      <c r="AC197" s="32" t="s">
        <v>19</v>
      </c>
    </row>
    <row r="198" spans="1:29" ht="26.25" customHeight="1" x14ac:dyDescent="0.55000000000000004">
      <c r="A198" s="101" t="s">
        <v>24</v>
      </c>
      <c r="B198" s="101"/>
      <c r="C198" s="101"/>
      <c r="D198" s="32" t="s">
        <v>87</v>
      </c>
      <c r="E198" s="32" cm="1">
        <f t="array" ref="E198">_xlfn.IFS(W197="０歳児クラス相当",$L$12,W197="１歳児クラス相当",$L$13,W197="２歳児クラス相当（３歳未満）",$L$14,W197="２歳児クラス相当（３歳誕生月）",$L$14,W197="",0)</f>
        <v>0</v>
      </c>
      <c r="F198" s="114" t="s">
        <v>11</v>
      </c>
      <c r="G198" s="114"/>
      <c r="H198" s="29"/>
      <c r="I198" s="32"/>
      <c r="J198" s="114"/>
      <c r="K198" s="114"/>
      <c r="L198" s="32"/>
      <c r="M198" s="114"/>
      <c r="N198" s="114"/>
      <c r="O198" s="32"/>
      <c r="P198" s="157" t="s">
        <v>62</v>
      </c>
      <c r="Q198" s="157"/>
      <c r="R198" s="157"/>
      <c r="S198" s="110"/>
      <c r="T198" s="110"/>
      <c r="U198" s="110"/>
      <c r="V198" s="157" t="s">
        <v>65</v>
      </c>
      <c r="W198" s="157"/>
      <c r="X198" s="110"/>
      <c r="Y198" s="110"/>
      <c r="Z198" s="110"/>
      <c r="AA198" s="110"/>
      <c r="AB198" s="110"/>
      <c r="AC198" s="32" t="s">
        <v>19</v>
      </c>
    </row>
    <row r="199" spans="1:29" ht="26.25" customHeight="1" x14ac:dyDescent="0.55000000000000004">
      <c r="A199" s="32"/>
      <c r="B199" s="114" t="s">
        <v>66</v>
      </c>
      <c r="C199" s="114"/>
      <c r="D199" s="114"/>
      <c r="E199" s="114" t="s">
        <v>94</v>
      </c>
      <c r="F199" s="114"/>
      <c r="G199" s="114"/>
      <c r="H199" s="114"/>
      <c r="I199" s="29" t="s">
        <v>19</v>
      </c>
      <c r="J199" s="113" t="s">
        <v>93</v>
      </c>
      <c r="K199" s="113"/>
      <c r="L199" s="113"/>
      <c r="M199" s="113"/>
      <c r="N199" s="113"/>
      <c r="O199" s="110"/>
      <c r="P199" s="110"/>
      <c r="Q199" s="110"/>
      <c r="R199" s="110"/>
      <c r="S199" s="110"/>
      <c r="T199" s="32"/>
      <c r="U199" s="111" t="s">
        <v>86</v>
      </c>
      <c r="V199" s="111"/>
      <c r="W199" s="228"/>
      <c r="X199" s="228"/>
      <c r="Y199" s="228"/>
      <c r="Z199" s="228"/>
      <c r="AA199" s="228"/>
      <c r="AB199" s="228"/>
    </row>
    <row r="200" spans="1:29" ht="26.25" customHeight="1" x14ac:dyDescent="0.55000000000000004">
      <c r="A200" s="123" t="s">
        <v>25</v>
      </c>
      <c r="B200" s="123"/>
      <c r="C200" s="14" t="s">
        <v>26</v>
      </c>
      <c r="D200" s="123" t="s">
        <v>90</v>
      </c>
      <c r="E200" s="123"/>
      <c r="F200" s="123" t="s">
        <v>27</v>
      </c>
      <c r="G200" s="123"/>
      <c r="H200" s="123"/>
      <c r="I200" s="123"/>
      <c r="J200" s="123"/>
      <c r="K200" s="123"/>
      <c r="L200" s="177" t="s">
        <v>28</v>
      </c>
      <c r="M200" s="177"/>
      <c r="N200" s="177"/>
      <c r="O200" s="123" t="s">
        <v>29</v>
      </c>
      <c r="P200" s="123"/>
      <c r="Q200" s="116" t="s">
        <v>98</v>
      </c>
      <c r="R200" s="116"/>
      <c r="S200" s="116" t="s">
        <v>45</v>
      </c>
      <c r="T200" s="116"/>
      <c r="U200" s="124" t="s">
        <v>55</v>
      </c>
      <c r="V200" s="125"/>
      <c r="W200" s="126" t="s">
        <v>30</v>
      </c>
      <c r="X200" s="127"/>
      <c r="Y200" s="127"/>
      <c r="Z200" s="127"/>
      <c r="AA200" s="127"/>
      <c r="AB200" s="127"/>
      <c r="AC200" s="128"/>
    </row>
    <row r="201" spans="1:29" ht="26.25" customHeight="1" x14ac:dyDescent="0.55000000000000004">
      <c r="A201" s="15">
        <v>1</v>
      </c>
      <c r="B201" s="21" t="s">
        <v>4</v>
      </c>
      <c r="C201" s="24" t="str">
        <f>TEXT(DATE($N$2,$P$2,A201),"aaa")</f>
        <v>金</v>
      </c>
      <c r="D201" s="106"/>
      <c r="E201" s="107"/>
      <c r="F201" s="108"/>
      <c r="G201" s="109"/>
      <c r="H201" s="16" t="s">
        <v>31</v>
      </c>
      <c r="I201" s="109"/>
      <c r="J201" s="109"/>
      <c r="K201" s="21" t="s">
        <v>32</v>
      </c>
      <c r="L201" s="89" t="str">
        <f>IF(OR(F201="",I201=""),"",MIN(MAX(ROUNDDOWN((I201-F201)*24*2,0)/2,0),$E$198))</f>
        <v/>
      </c>
      <c r="M201" s="90"/>
      <c r="N201" s="43" t="s">
        <v>33</v>
      </c>
      <c r="O201" s="106"/>
      <c r="P201" s="107"/>
      <c r="Q201" s="106"/>
      <c r="R201" s="107"/>
      <c r="S201" s="106"/>
      <c r="T201" s="107"/>
      <c r="U201" s="106"/>
      <c r="V201" s="107"/>
      <c r="W201" s="231"/>
      <c r="X201" s="232"/>
      <c r="Y201" s="232"/>
      <c r="Z201" s="232"/>
      <c r="AA201" s="232"/>
      <c r="AB201" s="232"/>
      <c r="AC201" s="233"/>
    </row>
    <row r="202" spans="1:29" ht="26.25" customHeight="1" x14ac:dyDescent="0.55000000000000004">
      <c r="A202" s="17">
        <v>2</v>
      </c>
      <c r="B202" s="22" t="s">
        <v>4</v>
      </c>
      <c r="C202" s="25" t="str">
        <f>TEXT(DATE($N$2,$P$2,A202),"aaa")</f>
        <v>土</v>
      </c>
      <c r="D202" s="85"/>
      <c r="E202" s="86"/>
      <c r="F202" s="205"/>
      <c r="G202" s="178"/>
      <c r="H202" s="18" t="s">
        <v>31</v>
      </c>
      <c r="I202" s="178"/>
      <c r="J202" s="178"/>
      <c r="K202" s="22" t="s">
        <v>32</v>
      </c>
      <c r="L202" s="89" t="str">
        <f>IF(OR(F202="",I202=""),"",MIN(MAX(ROUNDDOWN((I202-F202)*24*2,0)/2,0),$E$198))</f>
        <v/>
      </c>
      <c r="M202" s="90"/>
      <c r="N202" s="22" t="s">
        <v>33</v>
      </c>
      <c r="O202" s="85"/>
      <c r="P202" s="86"/>
      <c r="Q202" s="85"/>
      <c r="R202" s="86"/>
      <c r="S202" s="85"/>
      <c r="T202" s="86"/>
      <c r="U202" s="85"/>
      <c r="V202" s="86"/>
      <c r="W202" s="120"/>
      <c r="X202" s="121"/>
      <c r="Y202" s="121"/>
      <c r="Z202" s="121"/>
      <c r="AA202" s="121"/>
      <c r="AB202" s="121"/>
      <c r="AC202" s="122"/>
    </row>
    <row r="203" spans="1:29" ht="26.25" customHeight="1" x14ac:dyDescent="0.55000000000000004">
      <c r="A203" s="17">
        <v>3</v>
      </c>
      <c r="B203" s="22" t="s">
        <v>34</v>
      </c>
      <c r="C203" s="25" t="str">
        <f t="shared" ref="C203:C231" si="12">TEXT(DATE($N$2,$P$2,A203),"aaa")</f>
        <v>日</v>
      </c>
      <c r="D203" s="85"/>
      <c r="E203" s="86"/>
      <c r="F203" s="205"/>
      <c r="G203" s="178"/>
      <c r="H203" s="18" t="s">
        <v>31</v>
      </c>
      <c r="I203" s="178"/>
      <c r="J203" s="178"/>
      <c r="K203" s="22" t="s">
        <v>32</v>
      </c>
      <c r="L203" s="89" t="str">
        <f t="shared" ref="L203:L230" si="13">IF(OR(F203="",I203=""),"",MIN(MAX(ROUNDDOWN((I203-F203)*24*2,0)/2,0),$E$198))</f>
        <v/>
      </c>
      <c r="M203" s="90"/>
      <c r="N203" s="22" t="s">
        <v>33</v>
      </c>
      <c r="O203" s="85"/>
      <c r="P203" s="86"/>
      <c r="Q203" s="85"/>
      <c r="R203" s="86"/>
      <c r="S203" s="85"/>
      <c r="T203" s="86"/>
      <c r="U203" s="85"/>
      <c r="V203" s="86"/>
      <c r="W203" s="234"/>
      <c r="X203" s="235"/>
      <c r="Y203" s="235"/>
      <c r="Z203" s="235"/>
      <c r="AA203" s="235"/>
      <c r="AB203" s="235"/>
      <c r="AC203" s="236"/>
    </row>
    <row r="204" spans="1:29" ht="26.25" customHeight="1" x14ac:dyDescent="0.55000000000000004">
      <c r="A204" s="17">
        <v>4</v>
      </c>
      <c r="B204" s="22" t="s">
        <v>34</v>
      </c>
      <c r="C204" s="25" t="str">
        <f t="shared" si="12"/>
        <v>月</v>
      </c>
      <c r="D204" s="85"/>
      <c r="E204" s="86"/>
      <c r="F204" s="205"/>
      <c r="G204" s="178"/>
      <c r="H204" s="18" t="s">
        <v>31</v>
      </c>
      <c r="I204" s="178"/>
      <c r="J204" s="178"/>
      <c r="K204" s="22" t="s">
        <v>32</v>
      </c>
      <c r="L204" s="89" t="str">
        <f t="shared" si="13"/>
        <v/>
      </c>
      <c r="M204" s="90"/>
      <c r="N204" s="22" t="s">
        <v>33</v>
      </c>
      <c r="O204" s="85"/>
      <c r="P204" s="86"/>
      <c r="Q204" s="85"/>
      <c r="R204" s="86"/>
      <c r="S204" s="85"/>
      <c r="T204" s="86"/>
      <c r="U204" s="85"/>
      <c r="V204" s="86"/>
      <c r="W204" s="120"/>
      <c r="X204" s="121"/>
      <c r="Y204" s="121"/>
      <c r="Z204" s="121"/>
      <c r="AA204" s="121"/>
      <c r="AB204" s="121"/>
      <c r="AC204" s="122"/>
    </row>
    <row r="205" spans="1:29" ht="26.25" customHeight="1" x14ac:dyDescent="0.55000000000000004">
      <c r="A205" s="17">
        <v>5</v>
      </c>
      <c r="B205" s="22" t="s">
        <v>34</v>
      </c>
      <c r="C205" s="25" t="str">
        <f t="shared" si="12"/>
        <v>火</v>
      </c>
      <c r="D205" s="85"/>
      <c r="E205" s="86"/>
      <c r="F205" s="205"/>
      <c r="G205" s="178"/>
      <c r="H205" s="18" t="s">
        <v>31</v>
      </c>
      <c r="I205" s="178"/>
      <c r="J205" s="178"/>
      <c r="K205" s="22" t="s">
        <v>32</v>
      </c>
      <c r="L205" s="89" t="str">
        <f t="shared" si="13"/>
        <v/>
      </c>
      <c r="M205" s="90"/>
      <c r="N205" s="22" t="s">
        <v>33</v>
      </c>
      <c r="O205" s="85"/>
      <c r="P205" s="86"/>
      <c r="Q205" s="85"/>
      <c r="R205" s="86"/>
      <c r="S205" s="85"/>
      <c r="T205" s="86"/>
      <c r="U205" s="85"/>
      <c r="V205" s="86"/>
      <c r="W205" s="120"/>
      <c r="X205" s="121"/>
      <c r="Y205" s="121"/>
      <c r="Z205" s="121"/>
      <c r="AA205" s="121"/>
      <c r="AB205" s="121"/>
      <c r="AC205" s="122"/>
    </row>
    <row r="206" spans="1:29" ht="26.25" customHeight="1" x14ac:dyDescent="0.55000000000000004">
      <c r="A206" s="17">
        <v>6</v>
      </c>
      <c r="B206" s="22" t="s">
        <v>34</v>
      </c>
      <c r="C206" s="25" t="str">
        <f t="shared" si="12"/>
        <v>水</v>
      </c>
      <c r="D206" s="85"/>
      <c r="E206" s="86"/>
      <c r="F206" s="205"/>
      <c r="G206" s="178"/>
      <c r="H206" s="18" t="s">
        <v>31</v>
      </c>
      <c r="I206" s="178"/>
      <c r="J206" s="178"/>
      <c r="K206" s="22" t="s">
        <v>32</v>
      </c>
      <c r="L206" s="89" t="str">
        <f t="shared" si="13"/>
        <v/>
      </c>
      <c r="M206" s="90"/>
      <c r="N206" s="22" t="s">
        <v>33</v>
      </c>
      <c r="O206" s="85"/>
      <c r="P206" s="86"/>
      <c r="Q206" s="85"/>
      <c r="R206" s="86"/>
      <c r="S206" s="85"/>
      <c r="T206" s="86"/>
      <c r="U206" s="85"/>
      <c r="V206" s="86"/>
      <c r="W206" s="120"/>
      <c r="X206" s="121"/>
      <c r="Y206" s="121"/>
      <c r="Z206" s="121"/>
      <c r="AA206" s="121"/>
      <c r="AB206" s="121"/>
      <c r="AC206" s="122"/>
    </row>
    <row r="207" spans="1:29" ht="26.25" customHeight="1" x14ac:dyDescent="0.55000000000000004">
      <c r="A207" s="17">
        <v>7</v>
      </c>
      <c r="B207" s="22" t="s">
        <v>34</v>
      </c>
      <c r="C207" s="25" t="str">
        <f t="shared" si="12"/>
        <v>木</v>
      </c>
      <c r="D207" s="85"/>
      <c r="E207" s="86"/>
      <c r="F207" s="205"/>
      <c r="G207" s="178"/>
      <c r="H207" s="18" t="s">
        <v>31</v>
      </c>
      <c r="I207" s="178"/>
      <c r="J207" s="178"/>
      <c r="K207" s="22" t="s">
        <v>32</v>
      </c>
      <c r="L207" s="89" t="str">
        <f t="shared" si="13"/>
        <v/>
      </c>
      <c r="M207" s="90"/>
      <c r="N207" s="22" t="s">
        <v>33</v>
      </c>
      <c r="O207" s="85"/>
      <c r="P207" s="86"/>
      <c r="Q207" s="85"/>
      <c r="R207" s="86"/>
      <c r="S207" s="85"/>
      <c r="T207" s="86"/>
      <c r="U207" s="85"/>
      <c r="V207" s="86"/>
      <c r="W207" s="120"/>
      <c r="X207" s="121"/>
      <c r="Y207" s="121"/>
      <c r="Z207" s="121"/>
      <c r="AA207" s="121"/>
      <c r="AB207" s="121"/>
      <c r="AC207" s="122"/>
    </row>
    <row r="208" spans="1:29" ht="26.25" customHeight="1" x14ac:dyDescent="0.55000000000000004">
      <c r="A208" s="17">
        <v>8</v>
      </c>
      <c r="B208" s="22" t="s">
        <v>34</v>
      </c>
      <c r="C208" s="25" t="str">
        <f t="shared" si="12"/>
        <v>金</v>
      </c>
      <c r="D208" s="85"/>
      <c r="E208" s="86"/>
      <c r="F208" s="205"/>
      <c r="G208" s="178"/>
      <c r="H208" s="18" t="s">
        <v>31</v>
      </c>
      <c r="I208" s="178"/>
      <c r="J208" s="178"/>
      <c r="K208" s="22" t="s">
        <v>32</v>
      </c>
      <c r="L208" s="89" t="str">
        <f t="shared" si="13"/>
        <v/>
      </c>
      <c r="M208" s="90"/>
      <c r="N208" s="22" t="s">
        <v>33</v>
      </c>
      <c r="O208" s="85"/>
      <c r="P208" s="86"/>
      <c r="Q208" s="85"/>
      <c r="R208" s="86"/>
      <c r="S208" s="85"/>
      <c r="T208" s="86"/>
      <c r="U208" s="85"/>
      <c r="V208" s="86"/>
      <c r="W208" s="120"/>
      <c r="X208" s="121"/>
      <c r="Y208" s="121"/>
      <c r="Z208" s="121"/>
      <c r="AA208" s="121"/>
      <c r="AB208" s="121"/>
      <c r="AC208" s="122"/>
    </row>
    <row r="209" spans="1:29" ht="26.25" customHeight="1" x14ac:dyDescent="0.55000000000000004">
      <c r="A209" s="17">
        <v>9</v>
      </c>
      <c r="B209" s="22" t="s">
        <v>34</v>
      </c>
      <c r="C209" s="25" t="str">
        <f t="shared" si="12"/>
        <v>土</v>
      </c>
      <c r="D209" s="85"/>
      <c r="E209" s="86"/>
      <c r="F209" s="205"/>
      <c r="G209" s="178"/>
      <c r="H209" s="18" t="s">
        <v>31</v>
      </c>
      <c r="I209" s="178"/>
      <c r="J209" s="178"/>
      <c r="K209" s="22" t="s">
        <v>32</v>
      </c>
      <c r="L209" s="89" t="str">
        <f t="shared" si="13"/>
        <v/>
      </c>
      <c r="M209" s="90"/>
      <c r="N209" s="22" t="s">
        <v>33</v>
      </c>
      <c r="O209" s="85"/>
      <c r="P209" s="86"/>
      <c r="Q209" s="85"/>
      <c r="R209" s="86"/>
      <c r="S209" s="85"/>
      <c r="T209" s="86"/>
      <c r="U209" s="85"/>
      <c r="V209" s="86"/>
      <c r="W209" s="120"/>
      <c r="X209" s="121"/>
      <c r="Y209" s="121"/>
      <c r="Z209" s="121"/>
      <c r="AA209" s="121"/>
      <c r="AB209" s="121"/>
      <c r="AC209" s="122"/>
    </row>
    <row r="210" spans="1:29" ht="26.25" customHeight="1" x14ac:dyDescent="0.55000000000000004">
      <c r="A210" s="17">
        <v>10</v>
      </c>
      <c r="B210" s="22" t="s">
        <v>34</v>
      </c>
      <c r="C210" s="25" t="str">
        <f t="shared" si="12"/>
        <v>日</v>
      </c>
      <c r="D210" s="85"/>
      <c r="E210" s="86"/>
      <c r="F210" s="205"/>
      <c r="G210" s="178"/>
      <c r="H210" s="18" t="s">
        <v>31</v>
      </c>
      <c r="I210" s="178"/>
      <c r="J210" s="178"/>
      <c r="K210" s="22" t="s">
        <v>32</v>
      </c>
      <c r="L210" s="89" t="str">
        <f t="shared" si="13"/>
        <v/>
      </c>
      <c r="M210" s="90"/>
      <c r="N210" s="22" t="s">
        <v>33</v>
      </c>
      <c r="O210" s="85"/>
      <c r="P210" s="86"/>
      <c r="Q210" s="85"/>
      <c r="R210" s="86"/>
      <c r="S210" s="85"/>
      <c r="T210" s="86"/>
      <c r="U210" s="85"/>
      <c r="V210" s="86"/>
      <c r="W210" s="120"/>
      <c r="X210" s="121"/>
      <c r="Y210" s="121"/>
      <c r="Z210" s="121"/>
      <c r="AA210" s="121"/>
      <c r="AB210" s="121"/>
      <c r="AC210" s="122"/>
    </row>
    <row r="211" spans="1:29" ht="26.25" customHeight="1" x14ac:dyDescent="0.55000000000000004">
      <c r="A211" s="17">
        <v>11</v>
      </c>
      <c r="B211" s="22" t="s">
        <v>34</v>
      </c>
      <c r="C211" s="25" t="str">
        <f t="shared" si="12"/>
        <v>月</v>
      </c>
      <c r="D211" s="85"/>
      <c r="E211" s="86"/>
      <c r="F211" s="205"/>
      <c r="G211" s="178"/>
      <c r="H211" s="18" t="s">
        <v>31</v>
      </c>
      <c r="I211" s="178"/>
      <c r="J211" s="178"/>
      <c r="K211" s="22" t="s">
        <v>32</v>
      </c>
      <c r="L211" s="89" t="str">
        <f t="shared" si="13"/>
        <v/>
      </c>
      <c r="M211" s="90"/>
      <c r="N211" s="22" t="s">
        <v>33</v>
      </c>
      <c r="O211" s="85"/>
      <c r="P211" s="86"/>
      <c r="Q211" s="85"/>
      <c r="R211" s="86"/>
      <c r="S211" s="85"/>
      <c r="T211" s="86"/>
      <c r="U211" s="85"/>
      <c r="V211" s="86"/>
      <c r="W211" s="120"/>
      <c r="X211" s="121"/>
      <c r="Y211" s="121"/>
      <c r="Z211" s="121"/>
      <c r="AA211" s="121"/>
      <c r="AB211" s="121"/>
      <c r="AC211" s="122"/>
    </row>
    <row r="212" spans="1:29" ht="26.25" customHeight="1" x14ac:dyDescent="0.55000000000000004">
      <c r="A212" s="17">
        <v>12</v>
      </c>
      <c r="B212" s="22" t="s">
        <v>34</v>
      </c>
      <c r="C212" s="25" t="str">
        <f t="shared" si="12"/>
        <v>火</v>
      </c>
      <c r="D212" s="85"/>
      <c r="E212" s="86"/>
      <c r="F212" s="205"/>
      <c r="G212" s="178"/>
      <c r="H212" s="18" t="s">
        <v>31</v>
      </c>
      <c r="I212" s="178"/>
      <c r="J212" s="178"/>
      <c r="K212" s="22" t="s">
        <v>32</v>
      </c>
      <c r="L212" s="89" t="str">
        <f t="shared" si="13"/>
        <v/>
      </c>
      <c r="M212" s="90"/>
      <c r="N212" s="22" t="s">
        <v>33</v>
      </c>
      <c r="O212" s="85"/>
      <c r="P212" s="86"/>
      <c r="Q212" s="85"/>
      <c r="R212" s="86"/>
      <c r="S212" s="85"/>
      <c r="T212" s="86"/>
      <c r="U212" s="85"/>
      <c r="V212" s="86"/>
      <c r="W212" s="120"/>
      <c r="X212" s="121"/>
      <c r="Y212" s="121"/>
      <c r="Z212" s="121"/>
      <c r="AA212" s="121"/>
      <c r="AB212" s="121"/>
      <c r="AC212" s="122"/>
    </row>
    <row r="213" spans="1:29" ht="26.25" customHeight="1" x14ac:dyDescent="0.55000000000000004">
      <c r="A213" s="17">
        <v>13</v>
      </c>
      <c r="B213" s="22" t="s">
        <v>34</v>
      </c>
      <c r="C213" s="25" t="str">
        <f t="shared" si="12"/>
        <v>水</v>
      </c>
      <c r="D213" s="85"/>
      <c r="E213" s="86"/>
      <c r="F213" s="205"/>
      <c r="G213" s="178"/>
      <c r="H213" s="18" t="s">
        <v>31</v>
      </c>
      <c r="I213" s="178"/>
      <c r="J213" s="178"/>
      <c r="K213" s="22" t="s">
        <v>32</v>
      </c>
      <c r="L213" s="89" t="str">
        <f t="shared" si="13"/>
        <v/>
      </c>
      <c r="M213" s="90"/>
      <c r="N213" s="22" t="s">
        <v>33</v>
      </c>
      <c r="O213" s="85"/>
      <c r="P213" s="86"/>
      <c r="Q213" s="85"/>
      <c r="R213" s="86"/>
      <c r="S213" s="85"/>
      <c r="T213" s="86"/>
      <c r="U213" s="85"/>
      <c r="V213" s="86"/>
      <c r="W213" s="120"/>
      <c r="X213" s="121"/>
      <c r="Y213" s="121"/>
      <c r="Z213" s="121"/>
      <c r="AA213" s="121"/>
      <c r="AB213" s="121"/>
      <c r="AC213" s="122"/>
    </row>
    <row r="214" spans="1:29" ht="26.25" customHeight="1" x14ac:dyDescent="0.55000000000000004">
      <c r="A214" s="17">
        <v>14</v>
      </c>
      <c r="B214" s="22" t="s">
        <v>34</v>
      </c>
      <c r="C214" s="25" t="str">
        <f t="shared" si="12"/>
        <v>木</v>
      </c>
      <c r="D214" s="85"/>
      <c r="E214" s="86"/>
      <c r="F214" s="205"/>
      <c r="G214" s="178"/>
      <c r="H214" s="18" t="s">
        <v>31</v>
      </c>
      <c r="I214" s="178"/>
      <c r="J214" s="178"/>
      <c r="K214" s="22" t="s">
        <v>32</v>
      </c>
      <c r="L214" s="89" t="str">
        <f t="shared" si="13"/>
        <v/>
      </c>
      <c r="M214" s="90"/>
      <c r="N214" s="22" t="s">
        <v>33</v>
      </c>
      <c r="O214" s="85"/>
      <c r="P214" s="86"/>
      <c r="Q214" s="85"/>
      <c r="R214" s="86"/>
      <c r="S214" s="85"/>
      <c r="T214" s="86"/>
      <c r="U214" s="85"/>
      <c r="V214" s="86"/>
      <c r="W214" s="120"/>
      <c r="X214" s="121"/>
      <c r="Y214" s="121"/>
      <c r="Z214" s="121"/>
      <c r="AA214" s="121"/>
      <c r="AB214" s="121"/>
      <c r="AC214" s="122"/>
    </row>
    <row r="215" spans="1:29" ht="26.25" customHeight="1" x14ac:dyDescent="0.55000000000000004">
      <c r="A215" s="17">
        <v>15</v>
      </c>
      <c r="B215" s="22" t="s">
        <v>34</v>
      </c>
      <c r="C215" s="25" t="str">
        <f t="shared" si="12"/>
        <v>金</v>
      </c>
      <c r="D215" s="85"/>
      <c r="E215" s="86"/>
      <c r="F215" s="205"/>
      <c r="G215" s="178"/>
      <c r="H215" s="18" t="s">
        <v>31</v>
      </c>
      <c r="I215" s="178"/>
      <c r="J215" s="178"/>
      <c r="K215" s="22" t="s">
        <v>32</v>
      </c>
      <c r="L215" s="89" t="str">
        <f t="shared" si="13"/>
        <v/>
      </c>
      <c r="M215" s="90"/>
      <c r="N215" s="22" t="s">
        <v>33</v>
      </c>
      <c r="O215" s="85"/>
      <c r="P215" s="86"/>
      <c r="Q215" s="85"/>
      <c r="R215" s="86"/>
      <c r="S215" s="85"/>
      <c r="T215" s="86"/>
      <c r="U215" s="85"/>
      <c r="V215" s="86"/>
      <c r="W215" s="120"/>
      <c r="X215" s="121"/>
      <c r="Y215" s="121"/>
      <c r="Z215" s="121"/>
      <c r="AA215" s="121"/>
      <c r="AB215" s="121"/>
      <c r="AC215" s="122"/>
    </row>
    <row r="216" spans="1:29" ht="26.25" customHeight="1" x14ac:dyDescent="0.55000000000000004">
      <c r="A216" s="17">
        <v>16</v>
      </c>
      <c r="B216" s="22" t="s">
        <v>34</v>
      </c>
      <c r="C216" s="25" t="str">
        <f t="shared" si="12"/>
        <v>土</v>
      </c>
      <c r="D216" s="85"/>
      <c r="E216" s="86"/>
      <c r="F216" s="205"/>
      <c r="G216" s="178"/>
      <c r="H216" s="18" t="s">
        <v>31</v>
      </c>
      <c r="I216" s="178"/>
      <c r="J216" s="178"/>
      <c r="K216" s="22" t="s">
        <v>32</v>
      </c>
      <c r="L216" s="89" t="str">
        <f t="shared" si="13"/>
        <v/>
      </c>
      <c r="M216" s="90"/>
      <c r="N216" s="22" t="s">
        <v>33</v>
      </c>
      <c r="O216" s="85"/>
      <c r="P216" s="86"/>
      <c r="Q216" s="85"/>
      <c r="R216" s="86"/>
      <c r="S216" s="85"/>
      <c r="T216" s="86"/>
      <c r="U216" s="85"/>
      <c r="V216" s="86"/>
      <c r="W216" s="120"/>
      <c r="X216" s="121"/>
      <c r="Y216" s="121"/>
      <c r="Z216" s="121"/>
      <c r="AA216" s="121"/>
      <c r="AB216" s="121"/>
      <c r="AC216" s="122"/>
    </row>
    <row r="217" spans="1:29" ht="26.25" customHeight="1" x14ac:dyDescent="0.55000000000000004">
      <c r="A217" s="17">
        <v>17</v>
      </c>
      <c r="B217" s="22" t="s">
        <v>34</v>
      </c>
      <c r="C217" s="25" t="str">
        <f t="shared" si="12"/>
        <v>日</v>
      </c>
      <c r="D217" s="85"/>
      <c r="E217" s="86"/>
      <c r="F217" s="205"/>
      <c r="G217" s="178"/>
      <c r="H217" s="18" t="s">
        <v>31</v>
      </c>
      <c r="I217" s="178"/>
      <c r="J217" s="178"/>
      <c r="K217" s="22" t="s">
        <v>32</v>
      </c>
      <c r="L217" s="89" t="str">
        <f t="shared" si="13"/>
        <v/>
      </c>
      <c r="M217" s="90"/>
      <c r="N217" s="22" t="s">
        <v>33</v>
      </c>
      <c r="O217" s="85"/>
      <c r="P217" s="86"/>
      <c r="Q217" s="85"/>
      <c r="R217" s="86"/>
      <c r="S217" s="85"/>
      <c r="T217" s="86"/>
      <c r="U217" s="85"/>
      <c r="V217" s="86"/>
      <c r="W217" s="120"/>
      <c r="X217" s="121"/>
      <c r="Y217" s="121"/>
      <c r="Z217" s="121"/>
      <c r="AA217" s="121"/>
      <c r="AB217" s="121"/>
      <c r="AC217" s="122"/>
    </row>
    <row r="218" spans="1:29" ht="26.25" customHeight="1" x14ac:dyDescent="0.55000000000000004">
      <c r="A218" s="17">
        <v>18</v>
      </c>
      <c r="B218" s="22" t="s">
        <v>34</v>
      </c>
      <c r="C218" s="25" t="str">
        <f t="shared" si="12"/>
        <v>月</v>
      </c>
      <c r="D218" s="85"/>
      <c r="E218" s="86"/>
      <c r="F218" s="205"/>
      <c r="G218" s="178"/>
      <c r="H218" s="18" t="s">
        <v>31</v>
      </c>
      <c r="I218" s="178"/>
      <c r="J218" s="178"/>
      <c r="K218" s="22" t="s">
        <v>32</v>
      </c>
      <c r="L218" s="89" t="str">
        <f t="shared" si="13"/>
        <v/>
      </c>
      <c r="M218" s="90"/>
      <c r="N218" s="22" t="s">
        <v>33</v>
      </c>
      <c r="O218" s="85"/>
      <c r="P218" s="86"/>
      <c r="Q218" s="85"/>
      <c r="R218" s="86"/>
      <c r="S218" s="85"/>
      <c r="T218" s="86"/>
      <c r="U218" s="85"/>
      <c r="V218" s="86"/>
      <c r="W218" s="120"/>
      <c r="X218" s="121"/>
      <c r="Y218" s="121"/>
      <c r="Z218" s="121"/>
      <c r="AA218" s="121"/>
      <c r="AB218" s="121"/>
      <c r="AC218" s="122"/>
    </row>
    <row r="219" spans="1:29" ht="26.25" customHeight="1" x14ac:dyDescent="0.55000000000000004">
      <c r="A219" s="17">
        <v>19</v>
      </c>
      <c r="B219" s="22" t="s">
        <v>34</v>
      </c>
      <c r="C219" s="25" t="str">
        <f t="shared" si="12"/>
        <v>火</v>
      </c>
      <c r="D219" s="85"/>
      <c r="E219" s="86"/>
      <c r="F219" s="205"/>
      <c r="G219" s="178"/>
      <c r="H219" s="18" t="s">
        <v>31</v>
      </c>
      <c r="I219" s="178"/>
      <c r="J219" s="178"/>
      <c r="K219" s="22" t="s">
        <v>32</v>
      </c>
      <c r="L219" s="89" t="str">
        <f t="shared" si="13"/>
        <v/>
      </c>
      <c r="M219" s="90"/>
      <c r="N219" s="22" t="s">
        <v>33</v>
      </c>
      <c r="O219" s="85"/>
      <c r="P219" s="86"/>
      <c r="Q219" s="85"/>
      <c r="R219" s="86"/>
      <c r="S219" s="85"/>
      <c r="T219" s="86"/>
      <c r="U219" s="85"/>
      <c r="V219" s="86"/>
      <c r="W219" s="120"/>
      <c r="X219" s="121"/>
      <c r="Y219" s="121"/>
      <c r="Z219" s="121"/>
      <c r="AA219" s="121"/>
      <c r="AB219" s="121"/>
      <c r="AC219" s="122"/>
    </row>
    <row r="220" spans="1:29" ht="26.25" customHeight="1" x14ac:dyDescent="0.55000000000000004">
      <c r="A220" s="17">
        <v>20</v>
      </c>
      <c r="B220" s="22" t="s">
        <v>34</v>
      </c>
      <c r="C220" s="25" t="str">
        <f t="shared" si="12"/>
        <v>水</v>
      </c>
      <c r="D220" s="85"/>
      <c r="E220" s="86"/>
      <c r="F220" s="205"/>
      <c r="G220" s="178"/>
      <c r="H220" s="18" t="s">
        <v>31</v>
      </c>
      <c r="I220" s="178"/>
      <c r="J220" s="178"/>
      <c r="K220" s="22" t="s">
        <v>32</v>
      </c>
      <c r="L220" s="89" t="str">
        <f t="shared" si="13"/>
        <v/>
      </c>
      <c r="M220" s="90"/>
      <c r="N220" s="22" t="s">
        <v>33</v>
      </c>
      <c r="O220" s="85"/>
      <c r="P220" s="86"/>
      <c r="Q220" s="85"/>
      <c r="R220" s="86"/>
      <c r="S220" s="85"/>
      <c r="T220" s="86"/>
      <c r="U220" s="85"/>
      <c r="V220" s="86"/>
      <c r="W220" s="120"/>
      <c r="X220" s="121"/>
      <c r="Y220" s="121"/>
      <c r="Z220" s="121"/>
      <c r="AA220" s="121"/>
      <c r="AB220" s="121"/>
      <c r="AC220" s="122"/>
    </row>
    <row r="221" spans="1:29" ht="26.25" customHeight="1" x14ac:dyDescent="0.55000000000000004">
      <c r="A221" s="17">
        <v>21</v>
      </c>
      <c r="B221" s="22" t="s">
        <v>34</v>
      </c>
      <c r="C221" s="25" t="str">
        <f t="shared" si="12"/>
        <v>木</v>
      </c>
      <c r="D221" s="85"/>
      <c r="E221" s="86"/>
      <c r="F221" s="205"/>
      <c r="G221" s="178"/>
      <c r="H221" s="18" t="s">
        <v>31</v>
      </c>
      <c r="I221" s="178"/>
      <c r="J221" s="178"/>
      <c r="K221" s="22" t="s">
        <v>32</v>
      </c>
      <c r="L221" s="89" t="str">
        <f t="shared" si="13"/>
        <v/>
      </c>
      <c r="M221" s="90"/>
      <c r="N221" s="22" t="s">
        <v>33</v>
      </c>
      <c r="O221" s="85"/>
      <c r="P221" s="86"/>
      <c r="Q221" s="85"/>
      <c r="R221" s="86"/>
      <c r="S221" s="85"/>
      <c r="T221" s="86"/>
      <c r="U221" s="85"/>
      <c r="V221" s="86"/>
      <c r="W221" s="120"/>
      <c r="X221" s="121"/>
      <c r="Y221" s="121"/>
      <c r="Z221" s="121"/>
      <c r="AA221" s="121"/>
      <c r="AB221" s="121"/>
      <c r="AC221" s="122"/>
    </row>
    <row r="222" spans="1:29" ht="26.25" customHeight="1" x14ac:dyDescent="0.55000000000000004">
      <c r="A222" s="17">
        <v>22</v>
      </c>
      <c r="B222" s="22" t="s">
        <v>34</v>
      </c>
      <c r="C222" s="25" t="str">
        <f t="shared" si="12"/>
        <v>金</v>
      </c>
      <c r="D222" s="85"/>
      <c r="E222" s="86"/>
      <c r="F222" s="205"/>
      <c r="G222" s="178"/>
      <c r="H222" s="18" t="s">
        <v>31</v>
      </c>
      <c r="I222" s="178"/>
      <c r="J222" s="178"/>
      <c r="K222" s="22" t="s">
        <v>32</v>
      </c>
      <c r="L222" s="89" t="str">
        <f t="shared" si="13"/>
        <v/>
      </c>
      <c r="M222" s="90"/>
      <c r="N222" s="22" t="s">
        <v>33</v>
      </c>
      <c r="O222" s="85"/>
      <c r="P222" s="86"/>
      <c r="Q222" s="85"/>
      <c r="R222" s="86"/>
      <c r="S222" s="85"/>
      <c r="T222" s="86"/>
      <c r="U222" s="85"/>
      <c r="V222" s="86"/>
      <c r="W222" s="120"/>
      <c r="X222" s="121"/>
      <c r="Y222" s="121"/>
      <c r="Z222" s="121"/>
      <c r="AA222" s="121"/>
      <c r="AB222" s="121"/>
      <c r="AC222" s="122"/>
    </row>
    <row r="223" spans="1:29" ht="26.25" customHeight="1" x14ac:dyDescent="0.55000000000000004">
      <c r="A223" s="17">
        <v>23</v>
      </c>
      <c r="B223" s="22" t="s">
        <v>34</v>
      </c>
      <c r="C223" s="25" t="str">
        <f t="shared" si="12"/>
        <v>土</v>
      </c>
      <c r="D223" s="85"/>
      <c r="E223" s="86"/>
      <c r="F223" s="205"/>
      <c r="G223" s="178"/>
      <c r="H223" s="18" t="s">
        <v>31</v>
      </c>
      <c r="I223" s="178"/>
      <c r="J223" s="178"/>
      <c r="K223" s="22" t="s">
        <v>32</v>
      </c>
      <c r="L223" s="89" t="str">
        <f t="shared" si="13"/>
        <v/>
      </c>
      <c r="M223" s="90"/>
      <c r="N223" s="22" t="s">
        <v>33</v>
      </c>
      <c r="O223" s="85"/>
      <c r="P223" s="86"/>
      <c r="Q223" s="85"/>
      <c r="R223" s="86"/>
      <c r="S223" s="85"/>
      <c r="T223" s="86"/>
      <c r="U223" s="85"/>
      <c r="V223" s="86"/>
      <c r="W223" s="120"/>
      <c r="X223" s="121"/>
      <c r="Y223" s="121"/>
      <c r="Z223" s="121"/>
      <c r="AA223" s="121"/>
      <c r="AB223" s="121"/>
      <c r="AC223" s="122"/>
    </row>
    <row r="224" spans="1:29" ht="26.25" customHeight="1" x14ac:dyDescent="0.55000000000000004">
      <c r="A224" s="17">
        <v>24</v>
      </c>
      <c r="B224" s="22" t="s">
        <v>34</v>
      </c>
      <c r="C224" s="25" t="str">
        <f t="shared" si="12"/>
        <v>日</v>
      </c>
      <c r="D224" s="85"/>
      <c r="E224" s="86"/>
      <c r="F224" s="205"/>
      <c r="G224" s="178"/>
      <c r="H224" s="18" t="s">
        <v>31</v>
      </c>
      <c r="I224" s="178"/>
      <c r="J224" s="178"/>
      <c r="K224" s="22" t="s">
        <v>32</v>
      </c>
      <c r="L224" s="89" t="str">
        <f t="shared" si="13"/>
        <v/>
      </c>
      <c r="M224" s="90"/>
      <c r="N224" s="22" t="s">
        <v>33</v>
      </c>
      <c r="O224" s="85"/>
      <c r="P224" s="86"/>
      <c r="Q224" s="85"/>
      <c r="R224" s="86"/>
      <c r="S224" s="85"/>
      <c r="T224" s="86"/>
      <c r="U224" s="85"/>
      <c r="V224" s="86"/>
      <c r="W224" s="120"/>
      <c r="X224" s="121"/>
      <c r="Y224" s="121"/>
      <c r="Z224" s="121"/>
      <c r="AA224" s="121"/>
      <c r="AB224" s="121"/>
      <c r="AC224" s="122"/>
    </row>
    <row r="225" spans="1:29" ht="26.25" customHeight="1" x14ac:dyDescent="0.55000000000000004">
      <c r="A225" s="17">
        <v>25</v>
      </c>
      <c r="B225" s="22" t="s">
        <v>34</v>
      </c>
      <c r="C225" s="25" t="str">
        <f t="shared" si="12"/>
        <v>月</v>
      </c>
      <c r="D225" s="85"/>
      <c r="E225" s="86"/>
      <c r="F225" s="205"/>
      <c r="G225" s="178"/>
      <c r="H225" s="18" t="s">
        <v>31</v>
      </c>
      <c r="I225" s="178"/>
      <c r="J225" s="178"/>
      <c r="K225" s="22" t="s">
        <v>32</v>
      </c>
      <c r="L225" s="89" t="str">
        <f t="shared" si="13"/>
        <v/>
      </c>
      <c r="M225" s="90"/>
      <c r="N225" s="22" t="s">
        <v>33</v>
      </c>
      <c r="O225" s="85"/>
      <c r="P225" s="86"/>
      <c r="Q225" s="85"/>
      <c r="R225" s="86"/>
      <c r="S225" s="85"/>
      <c r="T225" s="86"/>
      <c r="U225" s="85"/>
      <c r="V225" s="86"/>
      <c r="W225" s="120"/>
      <c r="X225" s="121"/>
      <c r="Y225" s="121"/>
      <c r="Z225" s="121"/>
      <c r="AA225" s="121"/>
      <c r="AB225" s="121"/>
      <c r="AC225" s="122"/>
    </row>
    <row r="226" spans="1:29" ht="26.25" customHeight="1" x14ac:dyDescent="0.55000000000000004">
      <c r="A226" s="17">
        <v>26</v>
      </c>
      <c r="B226" s="22" t="s">
        <v>34</v>
      </c>
      <c r="C226" s="25" t="str">
        <f t="shared" si="12"/>
        <v>火</v>
      </c>
      <c r="D226" s="85"/>
      <c r="E226" s="86"/>
      <c r="F226" s="205"/>
      <c r="G226" s="178"/>
      <c r="H226" s="18" t="s">
        <v>31</v>
      </c>
      <c r="I226" s="178"/>
      <c r="J226" s="178"/>
      <c r="K226" s="22" t="s">
        <v>32</v>
      </c>
      <c r="L226" s="89" t="str">
        <f t="shared" si="13"/>
        <v/>
      </c>
      <c r="M226" s="90"/>
      <c r="N226" s="22" t="s">
        <v>33</v>
      </c>
      <c r="O226" s="85"/>
      <c r="P226" s="86"/>
      <c r="Q226" s="85"/>
      <c r="R226" s="86"/>
      <c r="S226" s="85"/>
      <c r="T226" s="86"/>
      <c r="U226" s="85"/>
      <c r="V226" s="86"/>
      <c r="W226" s="120"/>
      <c r="X226" s="121"/>
      <c r="Y226" s="121"/>
      <c r="Z226" s="121"/>
      <c r="AA226" s="121"/>
      <c r="AB226" s="121"/>
      <c r="AC226" s="122"/>
    </row>
    <row r="227" spans="1:29" ht="26.25" customHeight="1" x14ac:dyDescent="0.55000000000000004">
      <c r="A227" s="17">
        <v>27</v>
      </c>
      <c r="B227" s="22" t="s">
        <v>34</v>
      </c>
      <c r="C227" s="25" t="str">
        <f t="shared" si="12"/>
        <v>水</v>
      </c>
      <c r="D227" s="85"/>
      <c r="E227" s="86"/>
      <c r="F227" s="205"/>
      <c r="G227" s="178"/>
      <c r="H227" s="18" t="s">
        <v>31</v>
      </c>
      <c r="I227" s="178"/>
      <c r="J227" s="178"/>
      <c r="K227" s="22" t="s">
        <v>32</v>
      </c>
      <c r="L227" s="89" t="str">
        <f t="shared" si="13"/>
        <v/>
      </c>
      <c r="M227" s="90"/>
      <c r="N227" s="22" t="s">
        <v>33</v>
      </c>
      <c r="O227" s="85"/>
      <c r="P227" s="86"/>
      <c r="Q227" s="85"/>
      <c r="R227" s="86"/>
      <c r="S227" s="85"/>
      <c r="T227" s="86"/>
      <c r="U227" s="85"/>
      <c r="V227" s="86"/>
      <c r="W227" s="120"/>
      <c r="X227" s="121"/>
      <c r="Y227" s="121"/>
      <c r="Z227" s="121"/>
      <c r="AA227" s="121"/>
      <c r="AB227" s="121"/>
      <c r="AC227" s="122"/>
    </row>
    <row r="228" spans="1:29" ht="26.25" customHeight="1" x14ac:dyDescent="0.55000000000000004">
      <c r="A228" s="17">
        <v>28</v>
      </c>
      <c r="B228" s="22" t="s">
        <v>34</v>
      </c>
      <c r="C228" s="25" t="str">
        <f t="shared" si="12"/>
        <v>木</v>
      </c>
      <c r="D228" s="85"/>
      <c r="E228" s="86"/>
      <c r="F228" s="205"/>
      <c r="G228" s="178"/>
      <c r="H228" s="18" t="s">
        <v>31</v>
      </c>
      <c r="I228" s="178"/>
      <c r="J228" s="178"/>
      <c r="K228" s="22" t="s">
        <v>32</v>
      </c>
      <c r="L228" s="89" t="str">
        <f t="shared" si="13"/>
        <v/>
      </c>
      <c r="M228" s="90"/>
      <c r="N228" s="22" t="s">
        <v>33</v>
      </c>
      <c r="O228" s="85"/>
      <c r="P228" s="86"/>
      <c r="Q228" s="85"/>
      <c r="R228" s="86"/>
      <c r="S228" s="85"/>
      <c r="T228" s="86"/>
      <c r="U228" s="85"/>
      <c r="V228" s="86"/>
      <c r="W228" s="120"/>
      <c r="X228" s="121"/>
      <c r="Y228" s="121"/>
      <c r="Z228" s="121"/>
      <c r="AA228" s="121"/>
      <c r="AB228" s="121"/>
      <c r="AC228" s="122"/>
    </row>
    <row r="229" spans="1:29" ht="26.25" customHeight="1" x14ac:dyDescent="0.55000000000000004">
      <c r="A229" s="17">
        <v>29</v>
      </c>
      <c r="B229" s="22" t="s">
        <v>34</v>
      </c>
      <c r="C229" s="25" t="str">
        <f t="shared" si="12"/>
        <v>金</v>
      </c>
      <c r="D229" s="85"/>
      <c r="E229" s="86"/>
      <c r="F229" s="205"/>
      <c r="G229" s="178"/>
      <c r="H229" s="18" t="s">
        <v>31</v>
      </c>
      <c r="I229" s="178"/>
      <c r="J229" s="178"/>
      <c r="K229" s="22" t="s">
        <v>32</v>
      </c>
      <c r="L229" s="89" t="str">
        <f t="shared" si="13"/>
        <v/>
      </c>
      <c r="M229" s="90"/>
      <c r="N229" s="22" t="s">
        <v>33</v>
      </c>
      <c r="O229" s="85"/>
      <c r="P229" s="86"/>
      <c r="Q229" s="85"/>
      <c r="R229" s="86"/>
      <c r="S229" s="85"/>
      <c r="T229" s="86"/>
      <c r="U229" s="85"/>
      <c r="V229" s="86"/>
      <c r="W229" s="120"/>
      <c r="X229" s="121"/>
      <c r="Y229" s="121"/>
      <c r="Z229" s="121"/>
      <c r="AA229" s="121"/>
      <c r="AB229" s="121"/>
      <c r="AC229" s="122"/>
    </row>
    <row r="230" spans="1:29" ht="26.25" customHeight="1" x14ac:dyDescent="0.55000000000000004">
      <c r="A230" s="17">
        <v>30</v>
      </c>
      <c r="B230" s="22" t="s">
        <v>34</v>
      </c>
      <c r="C230" s="25" t="str">
        <f t="shared" si="12"/>
        <v>土</v>
      </c>
      <c r="D230" s="85"/>
      <c r="E230" s="86"/>
      <c r="F230" s="205"/>
      <c r="G230" s="178"/>
      <c r="H230" s="18" t="s">
        <v>31</v>
      </c>
      <c r="I230" s="178"/>
      <c r="J230" s="178"/>
      <c r="K230" s="22" t="s">
        <v>32</v>
      </c>
      <c r="L230" s="89" t="str">
        <f t="shared" si="13"/>
        <v/>
      </c>
      <c r="M230" s="90"/>
      <c r="N230" s="22" t="s">
        <v>33</v>
      </c>
      <c r="O230" s="85"/>
      <c r="P230" s="86"/>
      <c r="Q230" s="85"/>
      <c r="R230" s="86"/>
      <c r="S230" s="85"/>
      <c r="T230" s="86"/>
      <c r="U230" s="85"/>
      <c r="V230" s="86"/>
      <c r="W230" s="120"/>
      <c r="X230" s="121"/>
      <c r="Y230" s="121"/>
      <c r="Z230" s="121"/>
      <c r="AA230" s="121"/>
      <c r="AB230" s="121"/>
      <c r="AC230" s="122"/>
    </row>
    <row r="231" spans="1:29" ht="26.25" customHeight="1" x14ac:dyDescent="0.55000000000000004">
      <c r="A231" s="19">
        <v>31</v>
      </c>
      <c r="B231" s="23" t="s">
        <v>4</v>
      </c>
      <c r="C231" s="26" t="str">
        <f t="shared" si="12"/>
        <v>日</v>
      </c>
      <c r="D231" s="218"/>
      <c r="E231" s="219"/>
      <c r="F231" s="226"/>
      <c r="G231" s="227"/>
      <c r="H231" s="20" t="s">
        <v>31</v>
      </c>
      <c r="I231" s="227"/>
      <c r="J231" s="227"/>
      <c r="K231" s="23" t="s">
        <v>32</v>
      </c>
      <c r="L231" s="89" t="str">
        <f t="shared" ref="L231" si="14">IF(OR(F231="",I231=""),"",MIN(MAX(ROUNDDOWN((I231-F231)*24*2,0)/2,0),$E$198))</f>
        <v/>
      </c>
      <c r="M231" s="90"/>
      <c r="N231" s="23" t="s">
        <v>33</v>
      </c>
      <c r="O231" s="218"/>
      <c r="P231" s="219"/>
      <c r="Q231" s="218"/>
      <c r="R231" s="219"/>
      <c r="S231" s="218"/>
      <c r="T231" s="219"/>
      <c r="U231" s="218"/>
      <c r="V231" s="219"/>
      <c r="W231" s="208"/>
      <c r="X231" s="209"/>
      <c r="Y231" s="209"/>
      <c r="Z231" s="209"/>
      <c r="AA231" s="209"/>
      <c r="AB231" s="209"/>
      <c r="AC231" s="210"/>
    </row>
    <row r="232" spans="1:29" ht="26.25" customHeight="1" x14ac:dyDescent="0.55000000000000004">
      <c r="A232" s="126" t="s">
        <v>35</v>
      </c>
      <c r="B232" s="127"/>
      <c r="C232" s="127"/>
      <c r="D232" s="27">
        <f>COUNTIF(L201:M231,"&gt;0")</f>
        <v>0</v>
      </c>
      <c r="E232" s="224" t="s">
        <v>36</v>
      </c>
      <c r="F232" s="224"/>
      <c r="G232" s="224"/>
      <c r="H232" s="224"/>
      <c r="I232" s="27">
        <f>COUNTIF(D201:E231,"○")</f>
        <v>0</v>
      </c>
      <c r="J232" s="28" t="s">
        <v>16</v>
      </c>
      <c r="K232" s="126" t="s">
        <v>101</v>
      </c>
      <c r="L232" s="127"/>
      <c r="M232" s="127"/>
      <c r="N232" s="27" t="s">
        <v>99</v>
      </c>
      <c r="O232" s="27">
        <f>COUNTIF(Q201:R231,"○")</f>
        <v>0</v>
      </c>
      <c r="P232" s="27" t="s">
        <v>38</v>
      </c>
      <c r="Q232" s="225" t="s">
        <v>100</v>
      </c>
      <c r="R232" s="225"/>
      <c r="S232" s="27">
        <f>COUNTIF(S201:T231,"○")</f>
        <v>0</v>
      </c>
      <c r="T232" s="27" t="s">
        <v>38</v>
      </c>
      <c r="U232" s="27"/>
      <c r="V232" s="27"/>
      <c r="W232" s="28"/>
      <c r="X232" s="212" t="s">
        <v>37</v>
      </c>
      <c r="Y232" s="213"/>
      <c r="Z232" s="213"/>
      <c r="AA232" s="44"/>
      <c r="AB232" s="44"/>
      <c r="AC232" s="216" t="str">
        <f>IF(W199="３．要支援家庭のこども加算","●","×")</f>
        <v>×</v>
      </c>
    </row>
    <row r="233" spans="1:29" ht="26.25" customHeight="1" x14ac:dyDescent="0.55000000000000004">
      <c r="A233" s="126" t="s">
        <v>91</v>
      </c>
      <c r="B233" s="127"/>
      <c r="C233" s="27">
        <f>COUNTIF(O201:P231,"○")</f>
        <v>0</v>
      </c>
      <c r="D233" s="105" t="s">
        <v>38</v>
      </c>
      <c r="E233" s="105"/>
      <c r="F233" s="103" t="s">
        <v>107</v>
      </c>
      <c r="G233" s="104"/>
      <c r="H233" s="104"/>
      <c r="I233" s="27">
        <f>COUNTIF(U201:V231,"○")</f>
        <v>0</v>
      </c>
      <c r="J233" s="28" t="s">
        <v>38</v>
      </c>
      <c r="K233" s="211" t="s">
        <v>60</v>
      </c>
      <c r="L233" s="113"/>
      <c r="M233" s="113"/>
      <c r="N233" s="42">
        <f>IF(SUM(L201:M231)&gt;E198, E198, SUM(L201:M231))</f>
        <v>0</v>
      </c>
      <c r="O233" s="111" t="s">
        <v>58</v>
      </c>
      <c r="P233" s="111"/>
      <c r="Q233" s="111"/>
      <c r="R233" s="111"/>
      <c r="S233" s="42">
        <f>SUMIFS(L201:M231,D201:E231,"○")</f>
        <v>0</v>
      </c>
      <c r="T233" s="42" t="s">
        <v>59</v>
      </c>
      <c r="U233" s="115"/>
      <c r="V233" s="115"/>
      <c r="W233" s="45"/>
      <c r="X233" s="214"/>
      <c r="Y233" s="215"/>
      <c r="Z233" s="215"/>
      <c r="AA233" s="49"/>
      <c r="AB233" s="49"/>
      <c r="AC233" s="217"/>
    </row>
    <row r="234" spans="1:29" ht="26.25" customHeight="1" x14ac:dyDescent="0.55000000000000004">
      <c r="A234" s="29"/>
      <c r="B234" s="29"/>
      <c r="C234" s="29"/>
      <c r="D234" s="32"/>
      <c r="E234" s="32"/>
      <c r="F234" s="29"/>
      <c r="G234" s="29"/>
      <c r="H234" s="29"/>
      <c r="I234" s="32"/>
      <c r="J234" s="32"/>
      <c r="K234" s="51"/>
      <c r="L234" s="51"/>
      <c r="M234" s="51"/>
      <c r="N234" s="32"/>
      <c r="O234" s="52"/>
      <c r="P234" s="52"/>
      <c r="Q234" s="52"/>
      <c r="R234" s="52"/>
      <c r="S234" s="32"/>
      <c r="T234" s="32"/>
      <c r="U234" s="53"/>
      <c r="V234" s="53"/>
      <c r="W234" s="32"/>
      <c r="X234" s="29"/>
      <c r="Y234" s="29"/>
      <c r="Z234" s="29"/>
      <c r="AA234" s="29"/>
      <c r="AB234" s="29"/>
      <c r="AC234" s="29"/>
    </row>
    <row r="235" spans="1:29" ht="26.25" customHeight="1" x14ac:dyDescent="0.55000000000000004">
      <c r="A235" s="100" t="str">
        <f>"（別紙）中野区乳児等通園支援事業　利用状況報告書（"&amp;$N$2&amp;"年"&amp;$P$2&amp;"月分）"</f>
        <v>（別紙）中野区乳児等通園支援事業　利用状況報告書（2027年1月分）</v>
      </c>
      <c r="B235" s="100"/>
      <c r="C235" s="100"/>
      <c r="D235" s="100"/>
      <c r="E235" s="100"/>
      <c r="F235" s="100"/>
      <c r="G235" s="100"/>
      <c r="H235" s="100"/>
      <c r="I235" s="100"/>
      <c r="J235" s="100"/>
      <c r="K235" s="100"/>
      <c r="L235" s="100"/>
      <c r="M235" s="100"/>
      <c r="N235" s="100"/>
      <c r="O235" s="100"/>
      <c r="P235" s="100"/>
      <c r="Q235" s="100"/>
      <c r="R235" s="100"/>
      <c r="S235" s="100"/>
      <c r="T235" s="100"/>
      <c r="U235" s="100"/>
      <c r="V235" s="100"/>
      <c r="W235" s="100"/>
      <c r="X235" s="100"/>
      <c r="Y235" s="100"/>
      <c r="Z235" s="100"/>
      <c r="AA235" s="100"/>
      <c r="AB235" s="100"/>
      <c r="AC235" s="100"/>
    </row>
    <row r="236" spans="1:29" ht="26.25" customHeight="1" x14ac:dyDescent="0.55000000000000004">
      <c r="A236" s="101" t="s">
        <v>23</v>
      </c>
      <c r="B236" s="101"/>
      <c r="C236" s="101"/>
      <c r="D236" s="110"/>
      <c r="E236" s="110"/>
      <c r="F236" s="110"/>
      <c r="G236" s="110"/>
      <c r="H236" s="110"/>
      <c r="I236" s="110"/>
      <c r="J236" s="114" t="s">
        <v>43</v>
      </c>
      <c r="K236" s="114"/>
      <c r="L236" s="114"/>
      <c r="O236" s="29" t="s">
        <v>0</v>
      </c>
      <c r="P236" s="13"/>
      <c r="Q236" s="29" t="s">
        <v>3</v>
      </c>
      <c r="S236" s="29" t="s">
        <v>4</v>
      </c>
      <c r="T236" s="29" t="s">
        <v>19</v>
      </c>
      <c r="U236" s="32" t="s">
        <v>40</v>
      </c>
      <c r="V236" s="32"/>
      <c r="W236" s="110"/>
      <c r="X236" s="110"/>
      <c r="Y236" s="110"/>
      <c r="Z236" s="110"/>
      <c r="AA236" s="110"/>
      <c r="AB236" s="110"/>
      <c r="AC236" s="32" t="s">
        <v>19</v>
      </c>
    </row>
    <row r="237" spans="1:29" ht="26.25" customHeight="1" x14ac:dyDescent="0.55000000000000004">
      <c r="A237" s="101" t="s">
        <v>24</v>
      </c>
      <c r="B237" s="101"/>
      <c r="C237" s="101"/>
      <c r="D237" s="32" t="s">
        <v>87</v>
      </c>
      <c r="E237" s="32" cm="1">
        <f t="array" ref="E237">_xlfn.IFS(W236="０歳児クラス相当",$L$12,W236="１歳児クラス相当",$L$13,W236="２歳児クラス相当（３歳未満）",$L$14,W236="２歳児クラス相当（３歳誕生月）",$L$14,W236="",0)</f>
        <v>0</v>
      </c>
      <c r="F237" s="114" t="s">
        <v>11</v>
      </c>
      <c r="G237" s="114"/>
      <c r="H237" s="29"/>
      <c r="I237" s="32"/>
      <c r="J237" s="114"/>
      <c r="K237" s="114"/>
      <c r="L237" s="32"/>
      <c r="M237" s="114"/>
      <c r="N237" s="114"/>
      <c r="O237" s="32"/>
      <c r="P237" s="157" t="s">
        <v>62</v>
      </c>
      <c r="Q237" s="157"/>
      <c r="R237" s="157"/>
      <c r="S237" s="110"/>
      <c r="T237" s="110"/>
      <c r="U237" s="110"/>
      <c r="V237" s="157" t="s">
        <v>65</v>
      </c>
      <c r="W237" s="157"/>
      <c r="X237" s="110"/>
      <c r="Y237" s="110"/>
      <c r="Z237" s="110"/>
      <c r="AA237" s="110"/>
      <c r="AB237" s="110"/>
      <c r="AC237" s="32" t="s">
        <v>19</v>
      </c>
    </row>
    <row r="238" spans="1:29" ht="26.25" customHeight="1" x14ac:dyDescent="0.55000000000000004">
      <c r="A238" s="32"/>
      <c r="B238" s="114" t="s">
        <v>66</v>
      </c>
      <c r="C238" s="114"/>
      <c r="D238" s="114"/>
      <c r="E238" s="114" t="s">
        <v>94</v>
      </c>
      <c r="F238" s="114"/>
      <c r="G238" s="114"/>
      <c r="H238" s="114"/>
      <c r="I238" s="29" t="s">
        <v>19</v>
      </c>
      <c r="J238" s="113" t="s">
        <v>93</v>
      </c>
      <c r="K238" s="113"/>
      <c r="L238" s="113"/>
      <c r="M238" s="113"/>
      <c r="N238" s="113"/>
      <c r="O238" s="110"/>
      <c r="P238" s="110"/>
      <c r="Q238" s="110"/>
      <c r="R238" s="110"/>
      <c r="S238" s="110"/>
      <c r="T238" s="32"/>
      <c r="U238" s="111" t="s">
        <v>86</v>
      </c>
      <c r="V238" s="111"/>
      <c r="W238" s="228"/>
      <c r="X238" s="228"/>
      <c r="Y238" s="228"/>
      <c r="Z238" s="228"/>
      <c r="AA238" s="228"/>
      <c r="AB238" s="228"/>
    </row>
    <row r="239" spans="1:29" ht="26.25" customHeight="1" x14ac:dyDescent="0.55000000000000004">
      <c r="A239" s="123" t="s">
        <v>25</v>
      </c>
      <c r="B239" s="123"/>
      <c r="C239" s="14" t="s">
        <v>26</v>
      </c>
      <c r="D239" s="123" t="s">
        <v>90</v>
      </c>
      <c r="E239" s="123"/>
      <c r="F239" s="123" t="s">
        <v>27</v>
      </c>
      <c r="G239" s="123"/>
      <c r="H239" s="123"/>
      <c r="I239" s="123"/>
      <c r="J239" s="123"/>
      <c r="K239" s="123"/>
      <c r="L239" s="177" t="s">
        <v>28</v>
      </c>
      <c r="M239" s="177"/>
      <c r="N239" s="177"/>
      <c r="O239" s="123" t="s">
        <v>29</v>
      </c>
      <c r="P239" s="123"/>
      <c r="Q239" s="116" t="s">
        <v>98</v>
      </c>
      <c r="R239" s="116"/>
      <c r="S239" s="116" t="s">
        <v>45</v>
      </c>
      <c r="T239" s="116"/>
      <c r="U239" s="124" t="s">
        <v>55</v>
      </c>
      <c r="V239" s="125"/>
      <c r="W239" s="126" t="s">
        <v>30</v>
      </c>
      <c r="X239" s="127"/>
      <c r="Y239" s="127"/>
      <c r="Z239" s="127"/>
      <c r="AA239" s="127"/>
      <c r="AB239" s="127"/>
      <c r="AC239" s="128"/>
    </row>
    <row r="240" spans="1:29" ht="26.25" customHeight="1" x14ac:dyDescent="0.55000000000000004">
      <c r="A240" s="15">
        <v>1</v>
      </c>
      <c r="B240" s="21" t="s">
        <v>4</v>
      </c>
      <c r="C240" s="24" t="str">
        <f>TEXT(DATE($N$2,$P$2,A240),"aaa")</f>
        <v>金</v>
      </c>
      <c r="D240" s="106"/>
      <c r="E240" s="107"/>
      <c r="F240" s="108"/>
      <c r="G240" s="109"/>
      <c r="H240" s="16" t="s">
        <v>31</v>
      </c>
      <c r="I240" s="109"/>
      <c r="J240" s="109"/>
      <c r="K240" s="21" t="s">
        <v>32</v>
      </c>
      <c r="L240" s="89" t="str">
        <f>IF(OR(F240="",I240=""),"",MIN(MAX(ROUNDDOWN((I240-F240)*24*2,0)/2,0),$E$237))</f>
        <v/>
      </c>
      <c r="M240" s="90"/>
      <c r="N240" s="43" t="s">
        <v>33</v>
      </c>
      <c r="O240" s="106"/>
      <c r="P240" s="107"/>
      <c r="Q240" s="106"/>
      <c r="R240" s="107"/>
      <c r="S240" s="106"/>
      <c r="T240" s="107"/>
      <c r="U240" s="106"/>
      <c r="V240" s="107"/>
      <c r="W240" s="231"/>
      <c r="X240" s="232"/>
      <c r="Y240" s="232"/>
      <c r="Z240" s="232"/>
      <c r="AA240" s="232"/>
      <c r="AB240" s="232"/>
      <c r="AC240" s="233"/>
    </row>
    <row r="241" spans="1:29" ht="26.25" customHeight="1" x14ac:dyDescent="0.55000000000000004">
      <c r="A241" s="17">
        <v>2</v>
      </c>
      <c r="B241" s="22" t="s">
        <v>4</v>
      </c>
      <c r="C241" s="25" t="str">
        <f>TEXT(DATE($N$2,$P$2,A241),"aaa")</f>
        <v>土</v>
      </c>
      <c r="D241" s="85"/>
      <c r="E241" s="86"/>
      <c r="F241" s="205"/>
      <c r="G241" s="178"/>
      <c r="H241" s="18" t="s">
        <v>31</v>
      </c>
      <c r="I241" s="178"/>
      <c r="J241" s="178"/>
      <c r="K241" s="22" t="s">
        <v>32</v>
      </c>
      <c r="L241" s="89" t="str">
        <f>IF(OR(F241="",I241=""),"",MIN(MAX(ROUNDDOWN((I241-F241)*24*2,0)/2,0),$E$237))</f>
        <v/>
      </c>
      <c r="M241" s="90"/>
      <c r="N241" s="22" t="s">
        <v>33</v>
      </c>
      <c r="O241" s="85"/>
      <c r="P241" s="86"/>
      <c r="Q241" s="85"/>
      <c r="R241" s="86"/>
      <c r="S241" s="85"/>
      <c r="T241" s="86"/>
      <c r="U241" s="85"/>
      <c r="V241" s="86"/>
      <c r="W241" s="120"/>
      <c r="X241" s="121"/>
      <c r="Y241" s="121"/>
      <c r="Z241" s="121"/>
      <c r="AA241" s="121"/>
      <c r="AB241" s="121"/>
      <c r="AC241" s="122"/>
    </row>
    <row r="242" spans="1:29" ht="26.25" customHeight="1" x14ac:dyDescent="0.55000000000000004">
      <c r="A242" s="17">
        <v>3</v>
      </c>
      <c r="B242" s="22" t="s">
        <v>34</v>
      </c>
      <c r="C242" s="25" t="str">
        <f t="shared" ref="C242:C270" si="15">TEXT(DATE($N$2,$P$2,A242),"aaa")</f>
        <v>日</v>
      </c>
      <c r="D242" s="85"/>
      <c r="E242" s="86"/>
      <c r="F242" s="205"/>
      <c r="G242" s="178"/>
      <c r="H242" s="18" t="s">
        <v>31</v>
      </c>
      <c r="I242" s="178"/>
      <c r="J242" s="178"/>
      <c r="K242" s="22" t="s">
        <v>32</v>
      </c>
      <c r="L242" s="89" t="str">
        <f t="shared" ref="L242:L269" si="16">IF(OR(F242="",I242=""),"",MIN(MAX(ROUNDDOWN((I242-F242)*24*2,0)/2,0),$E$237))</f>
        <v/>
      </c>
      <c r="M242" s="90"/>
      <c r="N242" s="22" t="s">
        <v>33</v>
      </c>
      <c r="O242" s="85"/>
      <c r="P242" s="86"/>
      <c r="Q242" s="85"/>
      <c r="R242" s="86"/>
      <c r="S242" s="85"/>
      <c r="T242" s="86"/>
      <c r="U242" s="85"/>
      <c r="V242" s="86"/>
      <c r="W242" s="234"/>
      <c r="X242" s="235"/>
      <c r="Y242" s="235"/>
      <c r="Z242" s="235"/>
      <c r="AA242" s="235"/>
      <c r="AB242" s="235"/>
      <c r="AC242" s="236"/>
    </row>
    <row r="243" spans="1:29" ht="26.25" customHeight="1" x14ac:dyDescent="0.55000000000000004">
      <c r="A243" s="17">
        <v>4</v>
      </c>
      <c r="B243" s="22" t="s">
        <v>34</v>
      </c>
      <c r="C243" s="25" t="str">
        <f t="shared" si="15"/>
        <v>月</v>
      </c>
      <c r="D243" s="85"/>
      <c r="E243" s="86"/>
      <c r="F243" s="205"/>
      <c r="G243" s="178"/>
      <c r="H243" s="18" t="s">
        <v>31</v>
      </c>
      <c r="I243" s="178"/>
      <c r="J243" s="178"/>
      <c r="K243" s="22" t="s">
        <v>32</v>
      </c>
      <c r="L243" s="89" t="str">
        <f t="shared" si="16"/>
        <v/>
      </c>
      <c r="M243" s="90"/>
      <c r="N243" s="22" t="s">
        <v>33</v>
      </c>
      <c r="O243" s="85"/>
      <c r="P243" s="86"/>
      <c r="Q243" s="85"/>
      <c r="R243" s="86"/>
      <c r="S243" s="85"/>
      <c r="T243" s="86"/>
      <c r="U243" s="85"/>
      <c r="V243" s="86"/>
      <c r="W243" s="120"/>
      <c r="X243" s="121"/>
      <c r="Y243" s="121"/>
      <c r="Z243" s="121"/>
      <c r="AA243" s="121"/>
      <c r="AB243" s="121"/>
      <c r="AC243" s="122"/>
    </row>
    <row r="244" spans="1:29" ht="26.25" customHeight="1" x14ac:dyDescent="0.55000000000000004">
      <c r="A244" s="17">
        <v>5</v>
      </c>
      <c r="B244" s="22" t="s">
        <v>34</v>
      </c>
      <c r="C244" s="25" t="str">
        <f t="shared" si="15"/>
        <v>火</v>
      </c>
      <c r="D244" s="85"/>
      <c r="E244" s="86"/>
      <c r="F244" s="205"/>
      <c r="G244" s="178"/>
      <c r="H244" s="18" t="s">
        <v>31</v>
      </c>
      <c r="I244" s="178"/>
      <c r="J244" s="178"/>
      <c r="K244" s="22" t="s">
        <v>32</v>
      </c>
      <c r="L244" s="89" t="str">
        <f t="shared" si="16"/>
        <v/>
      </c>
      <c r="M244" s="90"/>
      <c r="N244" s="22" t="s">
        <v>33</v>
      </c>
      <c r="O244" s="85"/>
      <c r="P244" s="86"/>
      <c r="Q244" s="85"/>
      <c r="R244" s="86"/>
      <c r="S244" s="85"/>
      <c r="T244" s="86"/>
      <c r="U244" s="85"/>
      <c r="V244" s="86"/>
      <c r="W244" s="120"/>
      <c r="X244" s="121"/>
      <c r="Y244" s="121"/>
      <c r="Z244" s="121"/>
      <c r="AA244" s="121"/>
      <c r="AB244" s="121"/>
      <c r="AC244" s="122"/>
    </row>
    <row r="245" spans="1:29" ht="26.25" customHeight="1" x14ac:dyDescent="0.55000000000000004">
      <c r="A245" s="17">
        <v>6</v>
      </c>
      <c r="B245" s="22" t="s">
        <v>34</v>
      </c>
      <c r="C245" s="25" t="str">
        <f t="shared" si="15"/>
        <v>水</v>
      </c>
      <c r="D245" s="85"/>
      <c r="E245" s="86"/>
      <c r="F245" s="205"/>
      <c r="G245" s="178"/>
      <c r="H245" s="18" t="s">
        <v>31</v>
      </c>
      <c r="I245" s="178"/>
      <c r="J245" s="178"/>
      <c r="K245" s="22" t="s">
        <v>32</v>
      </c>
      <c r="L245" s="89" t="str">
        <f t="shared" si="16"/>
        <v/>
      </c>
      <c r="M245" s="90"/>
      <c r="N245" s="22" t="s">
        <v>33</v>
      </c>
      <c r="O245" s="85"/>
      <c r="P245" s="86"/>
      <c r="Q245" s="85"/>
      <c r="R245" s="86"/>
      <c r="S245" s="85"/>
      <c r="T245" s="86"/>
      <c r="U245" s="85"/>
      <c r="V245" s="86"/>
      <c r="W245" s="120"/>
      <c r="X245" s="121"/>
      <c r="Y245" s="121"/>
      <c r="Z245" s="121"/>
      <c r="AA245" s="121"/>
      <c r="AB245" s="121"/>
      <c r="AC245" s="122"/>
    </row>
    <row r="246" spans="1:29" ht="26.25" customHeight="1" x14ac:dyDescent="0.55000000000000004">
      <c r="A246" s="17">
        <v>7</v>
      </c>
      <c r="B246" s="22" t="s">
        <v>34</v>
      </c>
      <c r="C246" s="25" t="str">
        <f t="shared" si="15"/>
        <v>木</v>
      </c>
      <c r="D246" s="85"/>
      <c r="E246" s="86"/>
      <c r="F246" s="205"/>
      <c r="G246" s="178"/>
      <c r="H246" s="18" t="s">
        <v>31</v>
      </c>
      <c r="I246" s="178"/>
      <c r="J246" s="178"/>
      <c r="K246" s="22" t="s">
        <v>32</v>
      </c>
      <c r="L246" s="89" t="str">
        <f t="shared" si="16"/>
        <v/>
      </c>
      <c r="M246" s="90"/>
      <c r="N246" s="22" t="s">
        <v>33</v>
      </c>
      <c r="O246" s="85"/>
      <c r="P246" s="86"/>
      <c r="Q246" s="85"/>
      <c r="R246" s="86"/>
      <c r="S246" s="85"/>
      <c r="T246" s="86"/>
      <c r="U246" s="85"/>
      <c r="V246" s="86"/>
      <c r="W246" s="120"/>
      <c r="X246" s="121"/>
      <c r="Y246" s="121"/>
      <c r="Z246" s="121"/>
      <c r="AA246" s="121"/>
      <c r="AB246" s="121"/>
      <c r="AC246" s="122"/>
    </row>
    <row r="247" spans="1:29" ht="26.25" customHeight="1" x14ac:dyDescent="0.55000000000000004">
      <c r="A247" s="17">
        <v>8</v>
      </c>
      <c r="B247" s="22" t="s">
        <v>34</v>
      </c>
      <c r="C247" s="25" t="str">
        <f t="shared" si="15"/>
        <v>金</v>
      </c>
      <c r="D247" s="85"/>
      <c r="E247" s="86"/>
      <c r="F247" s="205"/>
      <c r="G247" s="178"/>
      <c r="H247" s="18" t="s">
        <v>31</v>
      </c>
      <c r="I247" s="178"/>
      <c r="J247" s="178"/>
      <c r="K247" s="22" t="s">
        <v>32</v>
      </c>
      <c r="L247" s="89" t="str">
        <f t="shared" si="16"/>
        <v/>
      </c>
      <c r="M247" s="90"/>
      <c r="N247" s="22" t="s">
        <v>33</v>
      </c>
      <c r="O247" s="85"/>
      <c r="P247" s="86"/>
      <c r="Q247" s="85"/>
      <c r="R247" s="86"/>
      <c r="S247" s="85"/>
      <c r="T247" s="86"/>
      <c r="U247" s="85"/>
      <c r="V247" s="86"/>
      <c r="W247" s="120"/>
      <c r="X247" s="121"/>
      <c r="Y247" s="121"/>
      <c r="Z247" s="121"/>
      <c r="AA247" s="121"/>
      <c r="AB247" s="121"/>
      <c r="AC247" s="122"/>
    </row>
    <row r="248" spans="1:29" ht="26.25" customHeight="1" x14ac:dyDescent="0.55000000000000004">
      <c r="A248" s="17">
        <v>9</v>
      </c>
      <c r="B248" s="22" t="s">
        <v>34</v>
      </c>
      <c r="C248" s="25" t="str">
        <f t="shared" si="15"/>
        <v>土</v>
      </c>
      <c r="D248" s="85"/>
      <c r="E248" s="86"/>
      <c r="F248" s="205"/>
      <c r="G248" s="178"/>
      <c r="H248" s="18" t="s">
        <v>31</v>
      </c>
      <c r="I248" s="178"/>
      <c r="J248" s="178"/>
      <c r="K248" s="22" t="s">
        <v>32</v>
      </c>
      <c r="L248" s="89" t="str">
        <f t="shared" si="16"/>
        <v/>
      </c>
      <c r="M248" s="90"/>
      <c r="N248" s="22" t="s">
        <v>33</v>
      </c>
      <c r="O248" s="85"/>
      <c r="P248" s="86"/>
      <c r="Q248" s="85"/>
      <c r="R248" s="86"/>
      <c r="S248" s="85"/>
      <c r="T248" s="86"/>
      <c r="U248" s="85"/>
      <c r="V248" s="86"/>
      <c r="W248" s="120"/>
      <c r="X248" s="121"/>
      <c r="Y248" s="121"/>
      <c r="Z248" s="121"/>
      <c r="AA248" s="121"/>
      <c r="AB248" s="121"/>
      <c r="AC248" s="122"/>
    </row>
    <row r="249" spans="1:29" ht="26.25" customHeight="1" x14ac:dyDescent="0.55000000000000004">
      <c r="A249" s="17">
        <v>10</v>
      </c>
      <c r="B249" s="22" t="s">
        <v>34</v>
      </c>
      <c r="C249" s="25" t="str">
        <f t="shared" si="15"/>
        <v>日</v>
      </c>
      <c r="D249" s="85"/>
      <c r="E249" s="86"/>
      <c r="F249" s="205"/>
      <c r="G249" s="178"/>
      <c r="H249" s="18" t="s">
        <v>31</v>
      </c>
      <c r="I249" s="178"/>
      <c r="J249" s="178"/>
      <c r="K249" s="22" t="s">
        <v>32</v>
      </c>
      <c r="L249" s="89" t="str">
        <f t="shared" si="16"/>
        <v/>
      </c>
      <c r="M249" s="90"/>
      <c r="N249" s="22" t="s">
        <v>33</v>
      </c>
      <c r="O249" s="85"/>
      <c r="P249" s="86"/>
      <c r="Q249" s="85"/>
      <c r="R249" s="86"/>
      <c r="S249" s="85"/>
      <c r="T249" s="86"/>
      <c r="U249" s="85"/>
      <c r="V249" s="86"/>
      <c r="W249" s="120"/>
      <c r="X249" s="121"/>
      <c r="Y249" s="121"/>
      <c r="Z249" s="121"/>
      <c r="AA249" s="121"/>
      <c r="AB249" s="121"/>
      <c r="AC249" s="122"/>
    </row>
    <row r="250" spans="1:29" ht="26.25" customHeight="1" x14ac:dyDescent="0.55000000000000004">
      <c r="A250" s="17">
        <v>11</v>
      </c>
      <c r="B250" s="22" t="s">
        <v>34</v>
      </c>
      <c r="C250" s="25" t="str">
        <f t="shared" si="15"/>
        <v>月</v>
      </c>
      <c r="D250" s="85"/>
      <c r="E250" s="86"/>
      <c r="F250" s="205"/>
      <c r="G250" s="178"/>
      <c r="H250" s="18" t="s">
        <v>31</v>
      </c>
      <c r="I250" s="178"/>
      <c r="J250" s="178"/>
      <c r="K250" s="22" t="s">
        <v>32</v>
      </c>
      <c r="L250" s="89" t="str">
        <f t="shared" si="16"/>
        <v/>
      </c>
      <c r="M250" s="90"/>
      <c r="N250" s="22" t="s">
        <v>33</v>
      </c>
      <c r="O250" s="85"/>
      <c r="P250" s="86"/>
      <c r="Q250" s="85"/>
      <c r="R250" s="86"/>
      <c r="S250" s="85"/>
      <c r="T250" s="86"/>
      <c r="U250" s="85"/>
      <c r="V250" s="86"/>
      <c r="W250" s="120"/>
      <c r="X250" s="121"/>
      <c r="Y250" s="121"/>
      <c r="Z250" s="121"/>
      <c r="AA250" s="121"/>
      <c r="AB250" s="121"/>
      <c r="AC250" s="122"/>
    </row>
    <row r="251" spans="1:29" ht="26.25" customHeight="1" x14ac:dyDescent="0.55000000000000004">
      <c r="A251" s="17">
        <v>12</v>
      </c>
      <c r="B251" s="22" t="s">
        <v>34</v>
      </c>
      <c r="C251" s="25" t="str">
        <f t="shared" si="15"/>
        <v>火</v>
      </c>
      <c r="D251" s="85"/>
      <c r="E251" s="86"/>
      <c r="F251" s="205"/>
      <c r="G251" s="178"/>
      <c r="H251" s="18" t="s">
        <v>31</v>
      </c>
      <c r="I251" s="178"/>
      <c r="J251" s="178"/>
      <c r="K251" s="22" t="s">
        <v>32</v>
      </c>
      <c r="L251" s="89" t="str">
        <f t="shared" si="16"/>
        <v/>
      </c>
      <c r="M251" s="90"/>
      <c r="N251" s="22" t="s">
        <v>33</v>
      </c>
      <c r="O251" s="85"/>
      <c r="P251" s="86"/>
      <c r="Q251" s="85"/>
      <c r="R251" s="86"/>
      <c r="S251" s="85"/>
      <c r="T251" s="86"/>
      <c r="U251" s="85"/>
      <c r="V251" s="86"/>
      <c r="W251" s="120"/>
      <c r="X251" s="121"/>
      <c r="Y251" s="121"/>
      <c r="Z251" s="121"/>
      <c r="AA251" s="121"/>
      <c r="AB251" s="121"/>
      <c r="AC251" s="122"/>
    </row>
    <row r="252" spans="1:29" ht="26.25" customHeight="1" x14ac:dyDescent="0.55000000000000004">
      <c r="A252" s="17">
        <v>13</v>
      </c>
      <c r="B252" s="22" t="s">
        <v>34</v>
      </c>
      <c r="C252" s="25" t="str">
        <f t="shared" si="15"/>
        <v>水</v>
      </c>
      <c r="D252" s="85"/>
      <c r="E252" s="86"/>
      <c r="F252" s="205"/>
      <c r="G252" s="178"/>
      <c r="H252" s="18" t="s">
        <v>31</v>
      </c>
      <c r="I252" s="178"/>
      <c r="J252" s="178"/>
      <c r="K252" s="22" t="s">
        <v>32</v>
      </c>
      <c r="L252" s="89" t="str">
        <f t="shared" si="16"/>
        <v/>
      </c>
      <c r="M252" s="90"/>
      <c r="N252" s="22" t="s">
        <v>33</v>
      </c>
      <c r="O252" s="85"/>
      <c r="P252" s="86"/>
      <c r="Q252" s="85"/>
      <c r="R252" s="86"/>
      <c r="S252" s="85"/>
      <c r="T252" s="86"/>
      <c r="U252" s="85"/>
      <c r="V252" s="86"/>
      <c r="W252" s="120"/>
      <c r="X252" s="121"/>
      <c r="Y252" s="121"/>
      <c r="Z252" s="121"/>
      <c r="AA252" s="121"/>
      <c r="AB252" s="121"/>
      <c r="AC252" s="122"/>
    </row>
    <row r="253" spans="1:29" ht="26.25" customHeight="1" x14ac:dyDescent="0.55000000000000004">
      <c r="A253" s="17">
        <v>14</v>
      </c>
      <c r="B253" s="22" t="s">
        <v>34</v>
      </c>
      <c r="C253" s="25" t="str">
        <f t="shared" si="15"/>
        <v>木</v>
      </c>
      <c r="D253" s="85"/>
      <c r="E253" s="86"/>
      <c r="F253" s="205"/>
      <c r="G253" s="178"/>
      <c r="H253" s="18" t="s">
        <v>31</v>
      </c>
      <c r="I253" s="178"/>
      <c r="J253" s="178"/>
      <c r="K253" s="22" t="s">
        <v>32</v>
      </c>
      <c r="L253" s="89" t="str">
        <f t="shared" si="16"/>
        <v/>
      </c>
      <c r="M253" s="90"/>
      <c r="N253" s="22" t="s">
        <v>33</v>
      </c>
      <c r="O253" s="85"/>
      <c r="P253" s="86"/>
      <c r="Q253" s="85"/>
      <c r="R253" s="86"/>
      <c r="S253" s="85"/>
      <c r="T253" s="86"/>
      <c r="U253" s="85"/>
      <c r="V253" s="86"/>
      <c r="W253" s="120"/>
      <c r="X253" s="121"/>
      <c r="Y253" s="121"/>
      <c r="Z253" s="121"/>
      <c r="AA253" s="121"/>
      <c r="AB253" s="121"/>
      <c r="AC253" s="122"/>
    </row>
    <row r="254" spans="1:29" ht="26.25" customHeight="1" x14ac:dyDescent="0.55000000000000004">
      <c r="A254" s="17">
        <v>15</v>
      </c>
      <c r="B254" s="22" t="s">
        <v>34</v>
      </c>
      <c r="C254" s="25" t="str">
        <f t="shared" si="15"/>
        <v>金</v>
      </c>
      <c r="D254" s="85"/>
      <c r="E254" s="86"/>
      <c r="F254" s="205"/>
      <c r="G254" s="178"/>
      <c r="H254" s="18" t="s">
        <v>31</v>
      </c>
      <c r="I254" s="178"/>
      <c r="J254" s="178"/>
      <c r="K254" s="22" t="s">
        <v>32</v>
      </c>
      <c r="L254" s="89" t="str">
        <f t="shared" si="16"/>
        <v/>
      </c>
      <c r="M254" s="90"/>
      <c r="N254" s="22" t="s">
        <v>33</v>
      </c>
      <c r="O254" s="85"/>
      <c r="P254" s="86"/>
      <c r="Q254" s="85"/>
      <c r="R254" s="86"/>
      <c r="S254" s="85"/>
      <c r="T254" s="86"/>
      <c r="U254" s="85"/>
      <c r="V254" s="86"/>
      <c r="W254" s="120"/>
      <c r="X254" s="121"/>
      <c r="Y254" s="121"/>
      <c r="Z254" s="121"/>
      <c r="AA254" s="121"/>
      <c r="AB254" s="121"/>
      <c r="AC254" s="122"/>
    </row>
    <row r="255" spans="1:29" ht="26.25" customHeight="1" x14ac:dyDescent="0.55000000000000004">
      <c r="A255" s="17">
        <v>16</v>
      </c>
      <c r="B255" s="22" t="s">
        <v>34</v>
      </c>
      <c r="C255" s="25" t="str">
        <f t="shared" si="15"/>
        <v>土</v>
      </c>
      <c r="D255" s="85"/>
      <c r="E255" s="86"/>
      <c r="F255" s="205"/>
      <c r="G255" s="178"/>
      <c r="H255" s="18" t="s">
        <v>31</v>
      </c>
      <c r="I255" s="178"/>
      <c r="J255" s="178"/>
      <c r="K255" s="22" t="s">
        <v>32</v>
      </c>
      <c r="L255" s="89" t="str">
        <f t="shared" si="16"/>
        <v/>
      </c>
      <c r="M255" s="90"/>
      <c r="N255" s="22" t="s">
        <v>33</v>
      </c>
      <c r="O255" s="85"/>
      <c r="P255" s="86"/>
      <c r="Q255" s="85"/>
      <c r="R255" s="86"/>
      <c r="S255" s="85"/>
      <c r="T255" s="86"/>
      <c r="U255" s="85"/>
      <c r="V255" s="86"/>
      <c r="W255" s="120"/>
      <c r="X255" s="121"/>
      <c r="Y255" s="121"/>
      <c r="Z255" s="121"/>
      <c r="AA255" s="121"/>
      <c r="AB255" s="121"/>
      <c r="AC255" s="122"/>
    </row>
    <row r="256" spans="1:29" ht="26.25" customHeight="1" x14ac:dyDescent="0.55000000000000004">
      <c r="A256" s="17">
        <v>17</v>
      </c>
      <c r="B256" s="22" t="s">
        <v>34</v>
      </c>
      <c r="C256" s="25" t="str">
        <f t="shared" si="15"/>
        <v>日</v>
      </c>
      <c r="D256" s="85"/>
      <c r="E256" s="86"/>
      <c r="F256" s="205"/>
      <c r="G256" s="178"/>
      <c r="H256" s="18" t="s">
        <v>31</v>
      </c>
      <c r="I256" s="178"/>
      <c r="J256" s="178"/>
      <c r="K256" s="22" t="s">
        <v>32</v>
      </c>
      <c r="L256" s="89" t="str">
        <f t="shared" si="16"/>
        <v/>
      </c>
      <c r="M256" s="90"/>
      <c r="N256" s="22" t="s">
        <v>33</v>
      </c>
      <c r="O256" s="85"/>
      <c r="P256" s="86"/>
      <c r="Q256" s="85"/>
      <c r="R256" s="86"/>
      <c r="S256" s="85"/>
      <c r="T256" s="86"/>
      <c r="U256" s="85"/>
      <c r="V256" s="86"/>
      <c r="W256" s="120"/>
      <c r="X256" s="121"/>
      <c r="Y256" s="121"/>
      <c r="Z256" s="121"/>
      <c r="AA256" s="121"/>
      <c r="AB256" s="121"/>
      <c r="AC256" s="122"/>
    </row>
    <row r="257" spans="1:29" ht="26.25" customHeight="1" x14ac:dyDescent="0.55000000000000004">
      <c r="A257" s="17">
        <v>18</v>
      </c>
      <c r="B257" s="22" t="s">
        <v>34</v>
      </c>
      <c r="C257" s="25" t="str">
        <f t="shared" si="15"/>
        <v>月</v>
      </c>
      <c r="D257" s="85"/>
      <c r="E257" s="86"/>
      <c r="F257" s="205"/>
      <c r="G257" s="178"/>
      <c r="H257" s="18" t="s">
        <v>31</v>
      </c>
      <c r="I257" s="178"/>
      <c r="J257" s="178"/>
      <c r="K257" s="22" t="s">
        <v>32</v>
      </c>
      <c r="L257" s="89" t="str">
        <f t="shared" si="16"/>
        <v/>
      </c>
      <c r="M257" s="90"/>
      <c r="N257" s="22" t="s">
        <v>33</v>
      </c>
      <c r="O257" s="85"/>
      <c r="P257" s="86"/>
      <c r="Q257" s="85"/>
      <c r="R257" s="86"/>
      <c r="S257" s="85"/>
      <c r="T257" s="86"/>
      <c r="U257" s="85"/>
      <c r="V257" s="86"/>
      <c r="W257" s="120"/>
      <c r="X257" s="121"/>
      <c r="Y257" s="121"/>
      <c r="Z257" s="121"/>
      <c r="AA257" s="121"/>
      <c r="AB257" s="121"/>
      <c r="AC257" s="122"/>
    </row>
    <row r="258" spans="1:29" ht="26.25" customHeight="1" x14ac:dyDescent="0.55000000000000004">
      <c r="A258" s="17">
        <v>19</v>
      </c>
      <c r="B258" s="22" t="s">
        <v>34</v>
      </c>
      <c r="C258" s="25" t="str">
        <f t="shared" si="15"/>
        <v>火</v>
      </c>
      <c r="D258" s="85"/>
      <c r="E258" s="86"/>
      <c r="F258" s="205"/>
      <c r="G258" s="178"/>
      <c r="H258" s="18" t="s">
        <v>31</v>
      </c>
      <c r="I258" s="178"/>
      <c r="J258" s="178"/>
      <c r="K258" s="22" t="s">
        <v>32</v>
      </c>
      <c r="L258" s="89" t="str">
        <f t="shared" si="16"/>
        <v/>
      </c>
      <c r="M258" s="90"/>
      <c r="N258" s="22" t="s">
        <v>33</v>
      </c>
      <c r="O258" s="85"/>
      <c r="P258" s="86"/>
      <c r="Q258" s="85"/>
      <c r="R258" s="86"/>
      <c r="S258" s="85"/>
      <c r="T258" s="86"/>
      <c r="U258" s="85"/>
      <c r="V258" s="86"/>
      <c r="W258" s="120"/>
      <c r="X258" s="121"/>
      <c r="Y258" s="121"/>
      <c r="Z258" s="121"/>
      <c r="AA258" s="121"/>
      <c r="AB258" s="121"/>
      <c r="AC258" s="122"/>
    </row>
    <row r="259" spans="1:29" ht="26.25" customHeight="1" x14ac:dyDescent="0.55000000000000004">
      <c r="A259" s="17">
        <v>20</v>
      </c>
      <c r="B259" s="22" t="s">
        <v>34</v>
      </c>
      <c r="C259" s="25" t="str">
        <f t="shared" si="15"/>
        <v>水</v>
      </c>
      <c r="D259" s="85"/>
      <c r="E259" s="86"/>
      <c r="F259" s="205"/>
      <c r="G259" s="178"/>
      <c r="H259" s="18" t="s">
        <v>31</v>
      </c>
      <c r="I259" s="178"/>
      <c r="J259" s="178"/>
      <c r="K259" s="22" t="s">
        <v>32</v>
      </c>
      <c r="L259" s="89" t="str">
        <f t="shared" si="16"/>
        <v/>
      </c>
      <c r="M259" s="90"/>
      <c r="N259" s="22" t="s">
        <v>33</v>
      </c>
      <c r="O259" s="85"/>
      <c r="P259" s="86"/>
      <c r="Q259" s="85"/>
      <c r="R259" s="86"/>
      <c r="S259" s="85"/>
      <c r="T259" s="86"/>
      <c r="U259" s="85"/>
      <c r="V259" s="86"/>
      <c r="W259" s="120"/>
      <c r="X259" s="121"/>
      <c r="Y259" s="121"/>
      <c r="Z259" s="121"/>
      <c r="AA259" s="121"/>
      <c r="AB259" s="121"/>
      <c r="AC259" s="122"/>
    </row>
    <row r="260" spans="1:29" ht="26.25" customHeight="1" x14ac:dyDescent="0.55000000000000004">
      <c r="A260" s="17">
        <v>21</v>
      </c>
      <c r="B260" s="22" t="s">
        <v>34</v>
      </c>
      <c r="C260" s="25" t="str">
        <f t="shared" si="15"/>
        <v>木</v>
      </c>
      <c r="D260" s="85"/>
      <c r="E260" s="86"/>
      <c r="F260" s="205"/>
      <c r="G260" s="178"/>
      <c r="H260" s="18" t="s">
        <v>31</v>
      </c>
      <c r="I260" s="178"/>
      <c r="J260" s="178"/>
      <c r="K260" s="22" t="s">
        <v>32</v>
      </c>
      <c r="L260" s="89" t="str">
        <f t="shared" si="16"/>
        <v/>
      </c>
      <c r="M260" s="90"/>
      <c r="N260" s="22" t="s">
        <v>33</v>
      </c>
      <c r="O260" s="85"/>
      <c r="P260" s="86"/>
      <c r="Q260" s="85"/>
      <c r="R260" s="86"/>
      <c r="S260" s="85"/>
      <c r="T260" s="86"/>
      <c r="U260" s="85"/>
      <c r="V260" s="86"/>
      <c r="W260" s="120"/>
      <c r="X260" s="121"/>
      <c r="Y260" s="121"/>
      <c r="Z260" s="121"/>
      <c r="AA260" s="121"/>
      <c r="AB260" s="121"/>
      <c r="AC260" s="122"/>
    </row>
    <row r="261" spans="1:29" ht="26.25" customHeight="1" x14ac:dyDescent="0.55000000000000004">
      <c r="A261" s="17">
        <v>22</v>
      </c>
      <c r="B261" s="22" t="s">
        <v>34</v>
      </c>
      <c r="C261" s="25" t="str">
        <f t="shared" si="15"/>
        <v>金</v>
      </c>
      <c r="D261" s="85"/>
      <c r="E261" s="86"/>
      <c r="F261" s="205"/>
      <c r="G261" s="178"/>
      <c r="H261" s="18" t="s">
        <v>31</v>
      </c>
      <c r="I261" s="178"/>
      <c r="J261" s="178"/>
      <c r="K261" s="22" t="s">
        <v>32</v>
      </c>
      <c r="L261" s="89" t="str">
        <f t="shared" si="16"/>
        <v/>
      </c>
      <c r="M261" s="90"/>
      <c r="N261" s="22" t="s">
        <v>33</v>
      </c>
      <c r="O261" s="85"/>
      <c r="P261" s="86"/>
      <c r="Q261" s="85"/>
      <c r="R261" s="86"/>
      <c r="S261" s="85"/>
      <c r="T261" s="86"/>
      <c r="U261" s="85"/>
      <c r="V261" s="86"/>
      <c r="W261" s="120"/>
      <c r="X261" s="121"/>
      <c r="Y261" s="121"/>
      <c r="Z261" s="121"/>
      <c r="AA261" s="121"/>
      <c r="AB261" s="121"/>
      <c r="AC261" s="122"/>
    </row>
    <row r="262" spans="1:29" ht="26.25" customHeight="1" x14ac:dyDescent="0.55000000000000004">
      <c r="A262" s="17">
        <v>23</v>
      </c>
      <c r="B262" s="22" t="s">
        <v>34</v>
      </c>
      <c r="C262" s="25" t="str">
        <f t="shared" si="15"/>
        <v>土</v>
      </c>
      <c r="D262" s="85"/>
      <c r="E262" s="86"/>
      <c r="F262" s="205"/>
      <c r="G262" s="178"/>
      <c r="H262" s="18" t="s">
        <v>31</v>
      </c>
      <c r="I262" s="178"/>
      <c r="J262" s="178"/>
      <c r="K262" s="22" t="s">
        <v>32</v>
      </c>
      <c r="L262" s="89" t="str">
        <f t="shared" si="16"/>
        <v/>
      </c>
      <c r="M262" s="90"/>
      <c r="N262" s="22" t="s">
        <v>33</v>
      </c>
      <c r="O262" s="85"/>
      <c r="P262" s="86"/>
      <c r="Q262" s="85"/>
      <c r="R262" s="86"/>
      <c r="S262" s="85"/>
      <c r="T262" s="86"/>
      <c r="U262" s="85"/>
      <c r="V262" s="86"/>
      <c r="W262" s="120"/>
      <c r="X262" s="121"/>
      <c r="Y262" s="121"/>
      <c r="Z262" s="121"/>
      <c r="AA262" s="121"/>
      <c r="AB262" s="121"/>
      <c r="AC262" s="122"/>
    </row>
    <row r="263" spans="1:29" ht="26.25" customHeight="1" x14ac:dyDescent="0.55000000000000004">
      <c r="A263" s="17">
        <v>24</v>
      </c>
      <c r="B263" s="22" t="s">
        <v>34</v>
      </c>
      <c r="C263" s="25" t="str">
        <f t="shared" si="15"/>
        <v>日</v>
      </c>
      <c r="D263" s="85"/>
      <c r="E263" s="86"/>
      <c r="F263" s="205"/>
      <c r="G263" s="178"/>
      <c r="H263" s="18" t="s">
        <v>31</v>
      </c>
      <c r="I263" s="178"/>
      <c r="J263" s="178"/>
      <c r="K263" s="22" t="s">
        <v>32</v>
      </c>
      <c r="L263" s="89" t="str">
        <f t="shared" si="16"/>
        <v/>
      </c>
      <c r="M263" s="90"/>
      <c r="N263" s="22" t="s">
        <v>33</v>
      </c>
      <c r="O263" s="85"/>
      <c r="P263" s="86"/>
      <c r="Q263" s="85"/>
      <c r="R263" s="86"/>
      <c r="S263" s="85"/>
      <c r="T263" s="86"/>
      <c r="U263" s="85"/>
      <c r="V263" s="86"/>
      <c r="W263" s="120"/>
      <c r="X263" s="121"/>
      <c r="Y263" s="121"/>
      <c r="Z263" s="121"/>
      <c r="AA263" s="121"/>
      <c r="AB263" s="121"/>
      <c r="AC263" s="122"/>
    </row>
    <row r="264" spans="1:29" ht="26.25" customHeight="1" x14ac:dyDescent="0.55000000000000004">
      <c r="A264" s="17">
        <v>25</v>
      </c>
      <c r="B264" s="22" t="s">
        <v>34</v>
      </c>
      <c r="C264" s="25" t="str">
        <f t="shared" si="15"/>
        <v>月</v>
      </c>
      <c r="D264" s="85"/>
      <c r="E264" s="86"/>
      <c r="F264" s="205"/>
      <c r="G264" s="178"/>
      <c r="H264" s="18" t="s">
        <v>31</v>
      </c>
      <c r="I264" s="178"/>
      <c r="J264" s="178"/>
      <c r="K264" s="22" t="s">
        <v>32</v>
      </c>
      <c r="L264" s="89" t="str">
        <f t="shared" si="16"/>
        <v/>
      </c>
      <c r="M264" s="90"/>
      <c r="N264" s="22" t="s">
        <v>33</v>
      </c>
      <c r="O264" s="85"/>
      <c r="P264" s="86"/>
      <c r="Q264" s="85"/>
      <c r="R264" s="86"/>
      <c r="S264" s="85"/>
      <c r="T264" s="86"/>
      <c r="U264" s="85"/>
      <c r="V264" s="86"/>
      <c r="W264" s="120"/>
      <c r="X264" s="121"/>
      <c r="Y264" s="121"/>
      <c r="Z264" s="121"/>
      <c r="AA264" s="121"/>
      <c r="AB264" s="121"/>
      <c r="AC264" s="122"/>
    </row>
    <row r="265" spans="1:29" ht="26.25" customHeight="1" x14ac:dyDescent="0.55000000000000004">
      <c r="A265" s="17">
        <v>26</v>
      </c>
      <c r="B265" s="22" t="s">
        <v>34</v>
      </c>
      <c r="C265" s="25" t="str">
        <f t="shared" si="15"/>
        <v>火</v>
      </c>
      <c r="D265" s="85"/>
      <c r="E265" s="86"/>
      <c r="F265" s="205"/>
      <c r="G265" s="178"/>
      <c r="H265" s="18" t="s">
        <v>31</v>
      </c>
      <c r="I265" s="178"/>
      <c r="J265" s="178"/>
      <c r="K265" s="22" t="s">
        <v>32</v>
      </c>
      <c r="L265" s="89" t="str">
        <f t="shared" si="16"/>
        <v/>
      </c>
      <c r="M265" s="90"/>
      <c r="N265" s="22" t="s">
        <v>33</v>
      </c>
      <c r="O265" s="85"/>
      <c r="P265" s="86"/>
      <c r="Q265" s="85"/>
      <c r="R265" s="86"/>
      <c r="S265" s="85"/>
      <c r="T265" s="86"/>
      <c r="U265" s="85"/>
      <c r="V265" s="86"/>
      <c r="W265" s="120"/>
      <c r="X265" s="121"/>
      <c r="Y265" s="121"/>
      <c r="Z265" s="121"/>
      <c r="AA265" s="121"/>
      <c r="AB265" s="121"/>
      <c r="AC265" s="122"/>
    </row>
    <row r="266" spans="1:29" ht="26.25" customHeight="1" x14ac:dyDescent="0.55000000000000004">
      <c r="A266" s="17">
        <v>27</v>
      </c>
      <c r="B266" s="22" t="s">
        <v>34</v>
      </c>
      <c r="C266" s="25" t="str">
        <f t="shared" si="15"/>
        <v>水</v>
      </c>
      <c r="D266" s="85"/>
      <c r="E266" s="86"/>
      <c r="F266" s="205"/>
      <c r="G266" s="178"/>
      <c r="H266" s="18" t="s">
        <v>31</v>
      </c>
      <c r="I266" s="178"/>
      <c r="J266" s="178"/>
      <c r="K266" s="22" t="s">
        <v>32</v>
      </c>
      <c r="L266" s="89" t="str">
        <f t="shared" si="16"/>
        <v/>
      </c>
      <c r="M266" s="90"/>
      <c r="N266" s="22" t="s">
        <v>33</v>
      </c>
      <c r="O266" s="85"/>
      <c r="P266" s="86"/>
      <c r="Q266" s="85"/>
      <c r="R266" s="86"/>
      <c r="S266" s="85"/>
      <c r="T266" s="86"/>
      <c r="U266" s="85"/>
      <c r="V266" s="86"/>
      <c r="W266" s="120"/>
      <c r="X266" s="121"/>
      <c r="Y266" s="121"/>
      <c r="Z266" s="121"/>
      <c r="AA266" s="121"/>
      <c r="AB266" s="121"/>
      <c r="AC266" s="122"/>
    </row>
    <row r="267" spans="1:29" ht="26.25" customHeight="1" x14ac:dyDescent="0.55000000000000004">
      <c r="A267" s="17">
        <v>28</v>
      </c>
      <c r="B267" s="22" t="s">
        <v>34</v>
      </c>
      <c r="C267" s="25" t="str">
        <f t="shared" si="15"/>
        <v>木</v>
      </c>
      <c r="D267" s="85"/>
      <c r="E267" s="86"/>
      <c r="F267" s="205"/>
      <c r="G267" s="178"/>
      <c r="H267" s="18" t="s">
        <v>31</v>
      </c>
      <c r="I267" s="178"/>
      <c r="J267" s="178"/>
      <c r="K267" s="22" t="s">
        <v>32</v>
      </c>
      <c r="L267" s="89" t="str">
        <f t="shared" si="16"/>
        <v/>
      </c>
      <c r="M267" s="90"/>
      <c r="N267" s="22" t="s">
        <v>33</v>
      </c>
      <c r="O267" s="85"/>
      <c r="P267" s="86"/>
      <c r="Q267" s="85"/>
      <c r="R267" s="86"/>
      <c r="S267" s="85"/>
      <c r="T267" s="86"/>
      <c r="U267" s="85"/>
      <c r="V267" s="86"/>
      <c r="W267" s="120"/>
      <c r="X267" s="121"/>
      <c r="Y267" s="121"/>
      <c r="Z267" s="121"/>
      <c r="AA267" s="121"/>
      <c r="AB267" s="121"/>
      <c r="AC267" s="122"/>
    </row>
    <row r="268" spans="1:29" ht="26.25" customHeight="1" x14ac:dyDescent="0.55000000000000004">
      <c r="A268" s="17">
        <v>29</v>
      </c>
      <c r="B268" s="22" t="s">
        <v>34</v>
      </c>
      <c r="C268" s="25" t="str">
        <f t="shared" si="15"/>
        <v>金</v>
      </c>
      <c r="D268" s="85"/>
      <c r="E268" s="86"/>
      <c r="F268" s="205"/>
      <c r="G268" s="178"/>
      <c r="H268" s="18" t="s">
        <v>31</v>
      </c>
      <c r="I268" s="178"/>
      <c r="J268" s="178"/>
      <c r="K268" s="22" t="s">
        <v>32</v>
      </c>
      <c r="L268" s="89" t="str">
        <f t="shared" si="16"/>
        <v/>
      </c>
      <c r="M268" s="90"/>
      <c r="N268" s="22" t="s">
        <v>33</v>
      </c>
      <c r="O268" s="85"/>
      <c r="P268" s="86"/>
      <c r="Q268" s="85"/>
      <c r="R268" s="86"/>
      <c r="S268" s="85"/>
      <c r="T268" s="86"/>
      <c r="U268" s="85"/>
      <c r="V268" s="86"/>
      <c r="W268" s="120"/>
      <c r="X268" s="121"/>
      <c r="Y268" s="121"/>
      <c r="Z268" s="121"/>
      <c r="AA268" s="121"/>
      <c r="AB268" s="121"/>
      <c r="AC268" s="122"/>
    </row>
    <row r="269" spans="1:29" ht="26.25" customHeight="1" x14ac:dyDescent="0.55000000000000004">
      <c r="A269" s="17">
        <v>30</v>
      </c>
      <c r="B269" s="22" t="s">
        <v>34</v>
      </c>
      <c r="C269" s="25" t="str">
        <f t="shared" si="15"/>
        <v>土</v>
      </c>
      <c r="D269" s="85"/>
      <c r="E269" s="86"/>
      <c r="F269" s="205"/>
      <c r="G269" s="178"/>
      <c r="H269" s="18" t="s">
        <v>31</v>
      </c>
      <c r="I269" s="178"/>
      <c r="J269" s="178"/>
      <c r="K269" s="22" t="s">
        <v>32</v>
      </c>
      <c r="L269" s="89" t="str">
        <f t="shared" si="16"/>
        <v/>
      </c>
      <c r="M269" s="90"/>
      <c r="N269" s="22" t="s">
        <v>33</v>
      </c>
      <c r="O269" s="85"/>
      <c r="P269" s="86"/>
      <c r="Q269" s="85"/>
      <c r="R269" s="86"/>
      <c r="S269" s="85"/>
      <c r="T269" s="86"/>
      <c r="U269" s="85"/>
      <c r="V269" s="86"/>
      <c r="W269" s="120"/>
      <c r="X269" s="121"/>
      <c r="Y269" s="121"/>
      <c r="Z269" s="121"/>
      <c r="AA269" s="121"/>
      <c r="AB269" s="121"/>
      <c r="AC269" s="122"/>
    </row>
    <row r="270" spans="1:29" ht="26.25" customHeight="1" x14ac:dyDescent="0.55000000000000004">
      <c r="A270" s="19">
        <v>31</v>
      </c>
      <c r="B270" s="23" t="s">
        <v>4</v>
      </c>
      <c r="C270" s="26" t="str">
        <f t="shared" si="15"/>
        <v>日</v>
      </c>
      <c r="D270" s="218"/>
      <c r="E270" s="219"/>
      <c r="F270" s="226"/>
      <c r="G270" s="227"/>
      <c r="H270" s="20" t="s">
        <v>31</v>
      </c>
      <c r="I270" s="227"/>
      <c r="J270" s="227"/>
      <c r="K270" s="23" t="s">
        <v>32</v>
      </c>
      <c r="L270" s="89" t="str">
        <f t="shared" ref="L270" si="17">IF(OR(F270="",I270=""),"",MIN(MAX(ROUNDDOWN((I270-F270)*24*2,0)/2,0),$E$237))</f>
        <v/>
      </c>
      <c r="M270" s="90"/>
      <c r="N270" s="23" t="s">
        <v>33</v>
      </c>
      <c r="O270" s="218"/>
      <c r="P270" s="219"/>
      <c r="Q270" s="218"/>
      <c r="R270" s="219"/>
      <c r="S270" s="218"/>
      <c r="T270" s="219"/>
      <c r="U270" s="218"/>
      <c r="V270" s="219"/>
      <c r="W270" s="208"/>
      <c r="X270" s="209"/>
      <c r="Y270" s="209"/>
      <c r="Z270" s="209"/>
      <c r="AA270" s="209"/>
      <c r="AB270" s="209"/>
      <c r="AC270" s="210"/>
    </row>
    <row r="271" spans="1:29" ht="26.25" customHeight="1" x14ac:dyDescent="0.55000000000000004">
      <c r="A271" s="126" t="s">
        <v>35</v>
      </c>
      <c r="B271" s="127"/>
      <c r="C271" s="127"/>
      <c r="D271" s="27">
        <f>COUNTIF(L240:M270,"&gt;0")</f>
        <v>0</v>
      </c>
      <c r="E271" s="224" t="s">
        <v>36</v>
      </c>
      <c r="F271" s="224"/>
      <c r="G271" s="224"/>
      <c r="H271" s="224"/>
      <c r="I271" s="27">
        <f>COUNTIF(D240:E270,"○")</f>
        <v>0</v>
      </c>
      <c r="J271" s="28" t="s">
        <v>16</v>
      </c>
      <c r="K271" s="126" t="s">
        <v>101</v>
      </c>
      <c r="L271" s="127"/>
      <c r="M271" s="127"/>
      <c r="N271" s="27" t="s">
        <v>99</v>
      </c>
      <c r="O271" s="27">
        <f>COUNTIF(Q240:R270,"○")</f>
        <v>0</v>
      </c>
      <c r="P271" s="27" t="s">
        <v>38</v>
      </c>
      <c r="Q271" s="225" t="s">
        <v>100</v>
      </c>
      <c r="R271" s="225"/>
      <c r="S271" s="27">
        <f>COUNTIF(S240:T270,"○")</f>
        <v>0</v>
      </c>
      <c r="T271" s="27" t="s">
        <v>38</v>
      </c>
      <c r="U271" s="27"/>
      <c r="V271" s="27"/>
      <c r="W271" s="28"/>
      <c r="X271" s="212" t="s">
        <v>37</v>
      </c>
      <c r="Y271" s="213"/>
      <c r="Z271" s="213"/>
      <c r="AA271" s="44"/>
      <c r="AB271" s="44"/>
      <c r="AC271" s="216" t="str">
        <f>IF(W238="３．要支援家庭のこども加算","●","×")</f>
        <v>×</v>
      </c>
    </row>
    <row r="272" spans="1:29" ht="26.25" customHeight="1" x14ac:dyDescent="0.55000000000000004">
      <c r="A272" s="126" t="s">
        <v>91</v>
      </c>
      <c r="B272" s="127"/>
      <c r="C272" s="27">
        <f>COUNTIF(O240:P270,"○")</f>
        <v>0</v>
      </c>
      <c r="D272" s="105" t="s">
        <v>38</v>
      </c>
      <c r="E272" s="105"/>
      <c r="F272" s="103" t="s">
        <v>107</v>
      </c>
      <c r="G272" s="104"/>
      <c r="H272" s="104"/>
      <c r="I272" s="27">
        <f>COUNTIF(U240:V270,"○")</f>
        <v>0</v>
      </c>
      <c r="J272" s="28" t="s">
        <v>38</v>
      </c>
      <c r="K272" s="211" t="s">
        <v>60</v>
      </c>
      <c r="L272" s="113"/>
      <c r="M272" s="113"/>
      <c r="N272" s="42">
        <f>IF(SUM(L240:M270)&gt;E237, E237, SUM(L240:M270))</f>
        <v>0</v>
      </c>
      <c r="O272" s="111" t="s">
        <v>58</v>
      </c>
      <c r="P272" s="111"/>
      <c r="Q272" s="111"/>
      <c r="R272" s="111"/>
      <c r="S272" s="42">
        <f>SUMIFS(L240:M270,D240:E270,"○")</f>
        <v>0</v>
      </c>
      <c r="T272" s="42" t="s">
        <v>59</v>
      </c>
      <c r="U272" s="115"/>
      <c r="V272" s="115"/>
      <c r="W272" s="45"/>
      <c r="X272" s="214"/>
      <c r="Y272" s="215"/>
      <c r="Z272" s="215"/>
      <c r="AA272" s="49"/>
      <c r="AB272" s="49"/>
      <c r="AC272" s="217"/>
    </row>
    <row r="273" spans="1:29" ht="26.25" customHeight="1" x14ac:dyDescent="0.55000000000000004">
      <c r="A273" s="29"/>
      <c r="B273" s="29"/>
      <c r="C273" s="29"/>
      <c r="D273" s="32"/>
      <c r="E273" s="32"/>
      <c r="F273" s="29"/>
      <c r="G273" s="29"/>
      <c r="H273" s="29"/>
      <c r="I273" s="32"/>
      <c r="J273" s="32"/>
      <c r="K273" s="51"/>
      <c r="L273" s="51"/>
      <c r="M273" s="51"/>
      <c r="N273" s="32"/>
      <c r="O273" s="52"/>
      <c r="P273" s="52"/>
      <c r="Q273" s="52"/>
      <c r="R273" s="52"/>
      <c r="S273" s="32"/>
      <c r="T273" s="32"/>
      <c r="U273" s="53"/>
      <c r="V273" s="53"/>
      <c r="W273" s="32"/>
      <c r="X273" s="29"/>
      <c r="Y273" s="29"/>
      <c r="Z273" s="29"/>
      <c r="AA273" s="29"/>
      <c r="AB273" s="29"/>
      <c r="AC273" s="29"/>
    </row>
  </sheetData>
  <sheetProtection sheet="1" selectLockedCells="1"/>
  <mergeCells count="1983">
    <mergeCell ref="O272:R272"/>
    <mergeCell ref="U272:V272"/>
    <mergeCell ref="A271:C271"/>
    <mergeCell ref="E271:H271"/>
    <mergeCell ref="K271:M271"/>
    <mergeCell ref="Q271:R271"/>
    <mergeCell ref="X271:Z272"/>
    <mergeCell ref="AC271:AC272"/>
    <mergeCell ref="A272:B272"/>
    <mergeCell ref="D272:E272"/>
    <mergeCell ref="F272:H272"/>
    <mergeCell ref="K272:M272"/>
    <mergeCell ref="W269:AC269"/>
    <mergeCell ref="D270:E270"/>
    <mergeCell ref="F270:G270"/>
    <mergeCell ref="I270:J270"/>
    <mergeCell ref="L270:M270"/>
    <mergeCell ref="O270:P270"/>
    <mergeCell ref="Q270:R270"/>
    <mergeCell ref="S270:T270"/>
    <mergeCell ref="U270:V270"/>
    <mergeCell ref="W270:AC270"/>
    <mergeCell ref="U268:V268"/>
    <mergeCell ref="W268:AC268"/>
    <mergeCell ref="D269:E269"/>
    <mergeCell ref="F269:G269"/>
    <mergeCell ref="I269:J269"/>
    <mergeCell ref="L269:M269"/>
    <mergeCell ref="O269:P269"/>
    <mergeCell ref="Q269:R269"/>
    <mergeCell ref="S269:T269"/>
    <mergeCell ref="U269:V269"/>
    <mergeCell ref="S267:T267"/>
    <mergeCell ref="U267:V267"/>
    <mergeCell ref="W267:AC267"/>
    <mergeCell ref="D268:E268"/>
    <mergeCell ref="F268:G268"/>
    <mergeCell ref="I268:J268"/>
    <mergeCell ref="L268:M268"/>
    <mergeCell ref="O268:P268"/>
    <mergeCell ref="Q268:R268"/>
    <mergeCell ref="S268:T268"/>
    <mergeCell ref="D267:E267"/>
    <mergeCell ref="F267:G267"/>
    <mergeCell ref="I267:J267"/>
    <mergeCell ref="L267:M267"/>
    <mergeCell ref="O267:P267"/>
    <mergeCell ref="Q267:R267"/>
    <mergeCell ref="W265:AC265"/>
    <mergeCell ref="D266:E266"/>
    <mergeCell ref="F266:G266"/>
    <mergeCell ref="I266:J266"/>
    <mergeCell ref="L266:M266"/>
    <mergeCell ref="O266:P266"/>
    <mergeCell ref="Q266:R266"/>
    <mergeCell ref="S266:T266"/>
    <mergeCell ref="U266:V266"/>
    <mergeCell ref="W266:AC266"/>
    <mergeCell ref="U264:V264"/>
    <mergeCell ref="W264:AC264"/>
    <mergeCell ref="D265:E265"/>
    <mergeCell ref="F265:G265"/>
    <mergeCell ref="I265:J265"/>
    <mergeCell ref="L265:M265"/>
    <mergeCell ref="O265:P265"/>
    <mergeCell ref="Q265:R265"/>
    <mergeCell ref="S265:T265"/>
    <mergeCell ref="U265:V265"/>
    <mergeCell ref="S263:T263"/>
    <mergeCell ref="U263:V263"/>
    <mergeCell ref="W263:AC263"/>
    <mergeCell ref="D264:E264"/>
    <mergeCell ref="F264:G264"/>
    <mergeCell ref="I264:J264"/>
    <mergeCell ref="L264:M264"/>
    <mergeCell ref="O264:P264"/>
    <mergeCell ref="Q264:R264"/>
    <mergeCell ref="S264:T264"/>
    <mergeCell ref="D263:E263"/>
    <mergeCell ref="F263:G263"/>
    <mergeCell ref="I263:J263"/>
    <mergeCell ref="L263:M263"/>
    <mergeCell ref="O263:P263"/>
    <mergeCell ref="Q263:R263"/>
    <mergeCell ref="W261:AC261"/>
    <mergeCell ref="D262:E262"/>
    <mergeCell ref="F262:G262"/>
    <mergeCell ref="I262:J262"/>
    <mergeCell ref="L262:M262"/>
    <mergeCell ref="O262:P262"/>
    <mergeCell ref="Q262:R262"/>
    <mergeCell ref="S262:T262"/>
    <mergeCell ref="U262:V262"/>
    <mergeCell ref="W262:AC262"/>
    <mergeCell ref="U260:V260"/>
    <mergeCell ref="W260:AC260"/>
    <mergeCell ref="D261:E261"/>
    <mergeCell ref="F261:G261"/>
    <mergeCell ref="I261:J261"/>
    <mergeCell ref="L261:M261"/>
    <mergeCell ref="O261:P261"/>
    <mergeCell ref="Q261:R261"/>
    <mergeCell ref="S261:T261"/>
    <mergeCell ref="U261:V261"/>
    <mergeCell ref="S259:T259"/>
    <mergeCell ref="U259:V259"/>
    <mergeCell ref="W259:AC259"/>
    <mergeCell ref="D260:E260"/>
    <mergeCell ref="F260:G260"/>
    <mergeCell ref="I260:J260"/>
    <mergeCell ref="L260:M260"/>
    <mergeCell ref="O260:P260"/>
    <mergeCell ref="Q260:R260"/>
    <mergeCell ref="S260:T260"/>
    <mergeCell ref="D259:E259"/>
    <mergeCell ref="F259:G259"/>
    <mergeCell ref="I259:J259"/>
    <mergeCell ref="L259:M259"/>
    <mergeCell ref="O259:P259"/>
    <mergeCell ref="Q259:R259"/>
    <mergeCell ref="W257:AC257"/>
    <mergeCell ref="D258:E258"/>
    <mergeCell ref="F258:G258"/>
    <mergeCell ref="I258:J258"/>
    <mergeCell ref="L258:M258"/>
    <mergeCell ref="O258:P258"/>
    <mergeCell ref="Q258:R258"/>
    <mergeCell ref="S258:T258"/>
    <mergeCell ref="U258:V258"/>
    <mergeCell ref="W258:AC258"/>
    <mergeCell ref="U256:V256"/>
    <mergeCell ref="W256:AC256"/>
    <mergeCell ref="D257:E257"/>
    <mergeCell ref="F257:G257"/>
    <mergeCell ref="I257:J257"/>
    <mergeCell ref="L257:M257"/>
    <mergeCell ref="O257:P257"/>
    <mergeCell ref="Q257:R257"/>
    <mergeCell ref="S257:T257"/>
    <mergeCell ref="U257:V257"/>
    <mergeCell ref="S255:T255"/>
    <mergeCell ref="U255:V255"/>
    <mergeCell ref="W255:AC255"/>
    <mergeCell ref="D256:E256"/>
    <mergeCell ref="F256:G256"/>
    <mergeCell ref="I256:J256"/>
    <mergeCell ref="L256:M256"/>
    <mergeCell ref="O256:P256"/>
    <mergeCell ref="Q256:R256"/>
    <mergeCell ref="S256:T256"/>
    <mergeCell ref="D255:E255"/>
    <mergeCell ref="F255:G255"/>
    <mergeCell ref="I255:J255"/>
    <mergeCell ref="L255:M255"/>
    <mergeCell ref="O255:P255"/>
    <mergeCell ref="Q255:R255"/>
    <mergeCell ref="W253:AC253"/>
    <mergeCell ref="D254:E254"/>
    <mergeCell ref="F254:G254"/>
    <mergeCell ref="I254:J254"/>
    <mergeCell ref="L254:M254"/>
    <mergeCell ref="O254:P254"/>
    <mergeCell ref="Q254:R254"/>
    <mergeCell ref="S254:T254"/>
    <mergeCell ref="U254:V254"/>
    <mergeCell ref="W254:AC254"/>
    <mergeCell ref="U252:V252"/>
    <mergeCell ref="W252:AC252"/>
    <mergeCell ref="D253:E253"/>
    <mergeCell ref="F253:G253"/>
    <mergeCell ref="I253:J253"/>
    <mergeCell ref="L253:M253"/>
    <mergeCell ref="O253:P253"/>
    <mergeCell ref="Q253:R253"/>
    <mergeCell ref="S253:T253"/>
    <mergeCell ref="U253:V253"/>
    <mergeCell ref="S251:T251"/>
    <mergeCell ref="U251:V251"/>
    <mergeCell ref="W251:AC251"/>
    <mergeCell ref="D252:E252"/>
    <mergeCell ref="F252:G252"/>
    <mergeCell ref="I252:J252"/>
    <mergeCell ref="L252:M252"/>
    <mergeCell ref="O252:P252"/>
    <mergeCell ref="Q252:R252"/>
    <mergeCell ref="S252:T252"/>
    <mergeCell ref="D251:E251"/>
    <mergeCell ref="F251:G251"/>
    <mergeCell ref="I251:J251"/>
    <mergeCell ref="L251:M251"/>
    <mergeCell ref="O251:P251"/>
    <mergeCell ref="Q251:R251"/>
    <mergeCell ref="W249:AC249"/>
    <mergeCell ref="D250:E250"/>
    <mergeCell ref="F250:G250"/>
    <mergeCell ref="I250:J250"/>
    <mergeCell ref="L250:M250"/>
    <mergeCell ref="O250:P250"/>
    <mergeCell ref="Q250:R250"/>
    <mergeCell ref="S250:T250"/>
    <mergeCell ref="U250:V250"/>
    <mergeCell ref="W250:AC250"/>
    <mergeCell ref="U248:V248"/>
    <mergeCell ref="W248:AC248"/>
    <mergeCell ref="D249:E249"/>
    <mergeCell ref="F249:G249"/>
    <mergeCell ref="I249:J249"/>
    <mergeCell ref="L249:M249"/>
    <mergeCell ref="O249:P249"/>
    <mergeCell ref="Q249:R249"/>
    <mergeCell ref="S249:T249"/>
    <mergeCell ref="U249:V249"/>
    <mergeCell ref="S247:T247"/>
    <mergeCell ref="U247:V247"/>
    <mergeCell ref="W247:AC247"/>
    <mergeCell ref="D248:E248"/>
    <mergeCell ref="F248:G248"/>
    <mergeCell ref="I248:J248"/>
    <mergeCell ref="L248:M248"/>
    <mergeCell ref="O248:P248"/>
    <mergeCell ref="Q248:R248"/>
    <mergeCell ref="S248:T248"/>
    <mergeCell ref="D247:E247"/>
    <mergeCell ref="F247:G247"/>
    <mergeCell ref="I247:J247"/>
    <mergeCell ref="L247:M247"/>
    <mergeCell ref="O247:P247"/>
    <mergeCell ref="Q247:R247"/>
    <mergeCell ref="W245:AC245"/>
    <mergeCell ref="D246:E246"/>
    <mergeCell ref="F246:G246"/>
    <mergeCell ref="I246:J246"/>
    <mergeCell ref="L246:M246"/>
    <mergeCell ref="O246:P246"/>
    <mergeCell ref="Q246:R246"/>
    <mergeCell ref="S246:T246"/>
    <mergeCell ref="U246:V246"/>
    <mergeCell ref="W246:AC246"/>
    <mergeCell ref="U244:V244"/>
    <mergeCell ref="W244:AC244"/>
    <mergeCell ref="D245:E245"/>
    <mergeCell ref="F245:G245"/>
    <mergeCell ref="I245:J245"/>
    <mergeCell ref="L245:M245"/>
    <mergeCell ref="O245:P245"/>
    <mergeCell ref="Q245:R245"/>
    <mergeCell ref="S245:T245"/>
    <mergeCell ref="U245:V245"/>
    <mergeCell ref="S243:T243"/>
    <mergeCell ref="U243:V243"/>
    <mergeCell ref="W243:AC243"/>
    <mergeCell ref="D244:E244"/>
    <mergeCell ref="F244:G244"/>
    <mergeCell ref="I244:J244"/>
    <mergeCell ref="L244:M244"/>
    <mergeCell ref="O244:P244"/>
    <mergeCell ref="Q244:R244"/>
    <mergeCell ref="S244:T244"/>
    <mergeCell ref="D243:E243"/>
    <mergeCell ref="F243:G243"/>
    <mergeCell ref="I243:J243"/>
    <mergeCell ref="L243:M243"/>
    <mergeCell ref="O243:P243"/>
    <mergeCell ref="Q243:R243"/>
    <mergeCell ref="W241:AC241"/>
    <mergeCell ref="D242:E242"/>
    <mergeCell ref="F242:G242"/>
    <mergeCell ref="I242:J242"/>
    <mergeCell ref="L242:M242"/>
    <mergeCell ref="O242:P242"/>
    <mergeCell ref="Q242:R242"/>
    <mergeCell ref="S242:T242"/>
    <mergeCell ref="U242:V242"/>
    <mergeCell ref="W242:AC242"/>
    <mergeCell ref="U240:V240"/>
    <mergeCell ref="W240:AC240"/>
    <mergeCell ref="D241:E241"/>
    <mergeCell ref="F241:G241"/>
    <mergeCell ref="I241:J241"/>
    <mergeCell ref="L241:M241"/>
    <mergeCell ref="O241:P241"/>
    <mergeCell ref="Q241:R241"/>
    <mergeCell ref="S241:T241"/>
    <mergeCell ref="U241:V241"/>
    <mergeCell ref="S239:T239"/>
    <mergeCell ref="U239:V239"/>
    <mergeCell ref="W239:AC239"/>
    <mergeCell ref="D240:E240"/>
    <mergeCell ref="F240:G240"/>
    <mergeCell ref="I240:J240"/>
    <mergeCell ref="L240:M240"/>
    <mergeCell ref="O240:P240"/>
    <mergeCell ref="Q240:R240"/>
    <mergeCell ref="S240:T240"/>
    <mergeCell ref="A239:B239"/>
    <mergeCell ref="D239:E239"/>
    <mergeCell ref="F239:K239"/>
    <mergeCell ref="L239:N239"/>
    <mergeCell ref="O239:P239"/>
    <mergeCell ref="Q239:R239"/>
    <mergeCell ref="V237:W237"/>
    <mergeCell ref="X237:AB237"/>
    <mergeCell ref="B238:D238"/>
    <mergeCell ref="E238:H238"/>
    <mergeCell ref="J238:N238"/>
    <mergeCell ref="O238:S238"/>
    <mergeCell ref="U238:V238"/>
    <mergeCell ref="W238:AB238"/>
    <mergeCell ref="A237:C237"/>
    <mergeCell ref="F237:G237"/>
    <mergeCell ref="J237:K237"/>
    <mergeCell ref="M237:N237"/>
    <mergeCell ref="P237:R237"/>
    <mergeCell ref="S237:U237"/>
    <mergeCell ref="O233:R233"/>
    <mergeCell ref="U233:V233"/>
    <mergeCell ref="A235:AC235"/>
    <mergeCell ref="A236:C236"/>
    <mergeCell ref="D236:I236"/>
    <mergeCell ref="J236:L236"/>
    <mergeCell ref="W236:AB236"/>
    <mergeCell ref="A232:C232"/>
    <mergeCell ref="E232:H232"/>
    <mergeCell ref="K232:M232"/>
    <mergeCell ref="Q232:R232"/>
    <mergeCell ref="X232:Z233"/>
    <mergeCell ref="AC232:AC233"/>
    <mergeCell ref="A233:B233"/>
    <mergeCell ref="D233:E233"/>
    <mergeCell ref="F233:H233"/>
    <mergeCell ref="K233:M233"/>
    <mergeCell ref="W230:AC230"/>
    <mergeCell ref="D231:E231"/>
    <mergeCell ref="F231:G231"/>
    <mergeCell ref="I231:J231"/>
    <mergeCell ref="L231:M231"/>
    <mergeCell ref="O231:P231"/>
    <mergeCell ref="Q231:R231"/>
    <mergeCell ref="S231:T231"/>
    <mergeCell ref="U231:V231"/>
    <mergeCell ref="W231:AC231"/>
    <mergeCell ref="U229:V229"/>
    <mergeCell ref="W229:AC229"/>
    <mergeCell ref="D230:E230"/>
    <mergeCell ref="F230:G230"/>
    <mergeCell ref="I230:J230"/>
    <mergeCell ref="L230:M230"/>
    <mergeCell ref="O230:P230"/>
    <mergeCell ref="Q230:R230"/>
    <mergeCell ref="S230:T230"/>
    <mergeCell ref="U230:V230"/>
    <mergeCell ref="S228:T228"/>
    <mergeCell ref="U228:V228"/>
    <mergeCell ref="W228:AC228"/>
    <mergeCell ref="D229:E229"/>
    <mergeCell ref="F229:G229"/>
    <mergeCell ref="I229:J229"/>
    <mergeCell ref="L229:M229"/>
    <mergeCell ref="O229:P229"/>
    <mergeCell ref="Q229:R229"/>
    <mergeCell ref="S229:T229"/>
    <mergeCell ref="D228:E228"/>
    <mergeCell ref="F228:G228"/>
    <mergeCell ref="I228:J228"/>
    <mergeCell ref="L228:M228"/>
    <mergeCell ref="O228:P228"/>
    <mergeCell ref="Q228:R228"/>
    <mergeCell ref="W226:AC226"/>
    <mergeCell ref="D227:E227"/>
    <mergeCell ref="F227:G227"/>
    <mergeCell ref="I227:J227"/>
    <mergeCell ref="L227:M227"/>
    <mergeCell ref="O227:P227"/>
    <mergeCell ref="Q227:R227"/>
    <mergeCell ref="S227:T227"/>
    <mergeCell ref="U227:V227"/>
    <mergeCell ref="W227:AC227"/>
    <mergeCell ref="U225:V225"/>
    <mergeCell ref="W225:AC225"/>
    <mergeCell ref="D226:E226"/>
    <mergeCell ref="F226:G226"/>
    <mergeCell ref="I226:J226"/>
    <mergeCell ref="L226:M226"/>
    <mergeCell ref="O226:P226"/>
    <mergeCell ref="Q226:R226"/>
    <mergeCell ref="S226:T226"/>
    <mergeCell ref="U226:V226"/>
    <mergeCell ref="S224:T224"/>
    <mergeCell ref="U224:V224"/>
    <mergeCell ref="W224:AC224"/>
    <mergeCell ref="D225:E225"/>
    <mergeCell ref="F225:G225"/>
    <mergeCell ref="I225:J225"/>
    <mergeCell ref="L225:M225"/>
    <mergeCell ref="O225:P225"/>
    <mergeCell ref="Q225:R225"/>
    <mergeCell ref="S225:T225"/>
    <mergeCell ref="D224:E224"/>
    <mergeCell ref="F224:G224"/>
    <mergeCell ref="I224:J224"/>
    <mergeCell ref="L224:M224"/>
    <mergeCell ref="O224:P224"/>
    <mergeCell ref="Q224:R224"/>
    <mergeCell ref="W222:AC222"/>
    <mergeCell ref="D223:E223"/>
    <mergeCell ref="F223:G223"/>
    <mergeCell ref="I223:J223"/>
    <mergeCell ref="L223:M223"/>
    <mergeCell ref="O223:P223"/>
    <mergeCell ref="Q223:R223"/>
    <mergeCell ref="S223:T223"/>
    <mergeCell ref="U223:V223"/>
    <mergeCell ref="W223:AC223"/>
    <mergeCell ref="U221:V221"/>
    <mergeCell ref="W221:AC221"/>
    <mergeCell ref="D222:E222"/>
    <mergeCell ref="F222:G222"/>
    <mergeCell ref="I222:J222"/>
    <mergeCell ref="L222:M222"/>
    <mergeCell ref="O222:P222"/>
    <mergeCell ref="Q222:R222"/>
    <mergeCell ref="S222:T222"/>
    <mergeCell ref="U222:V222"/>
    <mergeCell ref="S220:T220"/>
    <mergeCell ref="U220:V220"/>
    <mergeCell ref="W220:AC220"/>
    <mergeCell ref="D221:E221"/>
    <mergeCell ref="F221:G221"/>
    <mergeCell ref="I221:J221"/>
    <mergeCell ref="L221:M221"/>
    <mergeCell ref="O221:P221"/>
    <mergeCell ref="Q221:R221"/>
    <mergeCell ref="S221:T221"/>
    <mergeCell ref="D220:E220"/>
    <mergeCell ref="F220:G220"/>
    <mergeCell ref="I220:J220"/>
    <mergeCell ref="L220:M220"/>
    <mergeCell ref="O220:P220"/>
    <mergeCell ref="Q220:R220"/>
    <mergeCell ref="W218:AC218"/>
    <mergeCell ref="D219:E219"/>
    <mergeCell ref="F219:G219"/>
    <mergeCell ref="I219:J219"/>
    <mergeCell ref="L219:M219"/>
    <mergeCell ref="O219:P219"/>
    <mergeCell ref="Q219:R219"/>
    <mergeCell ref="S219:T219"/>
    <mergeCell ref="U219:V219"/>
    <mergeCell ref="W219:AC219"/>
    <mergeCell ref="U217:V217"/>
    <mergeCell ref="W217:AC217"/>
    <mergeCell ref="D218:E218"/>
    <mergeCell ref="F218:G218"/>
    <mergeCell ref="I218:J218"/>
    <mergeCell ref="L218:M218"/>
    <mergeCell ref="O218:P218"/>
    <mergeCell ref="Q218:R218"/>
    <mergeCell ref="S218:T218"/>
    <mergeCell ref="U218:V218"/>
    <mergeCell ref="S216:T216"/>
    <mergeCell ref="U216:V216"/>
    <mergeCell ref="W216:AC216"/>
    <mergeCell ref="D217:E217"/>
    <mergeCell ref="F217:G217"/>
    <mergeCell ref="I217:J217"/>
    <mergeCell ref="L217:M217"/>
    <mergeCell ref="O217:P217"/>
    <mergeCell ref="Q217:R217"/>
    <mergeCell ref="S217:T217"/>
    <mergeCell ref="D216:E216"/>
    <mergeCell ref="F216:G216"/>
    <mergeCell ref="I216:J216"/>
    <mergeCell ref="L216:M216"/>
    <mergeCell ref="O216:P216"/>
    <mergeCell ref="Q216:R216"/>
    <mergeCell ref="W214:AC214"/>
    <mergeCell ref="D215:E215"/>
    <mergeCell ref="F215:G215"/>
    <mergeCell ref="I215:J215"/>
    <mergeCell ref="L215:M215"/>
    <mergeCell ref="O215:P215"/>
    <mergeCell ref="Q215:R215"/>
    <mergeCell ref="S215:T215"/>
    <mergeCell ref="U215:V215"/>
    <mergeCell ref="W215:AC215"/>
    <mergeCell ref="U213:V213"/>
    <mergeCell ref="W213:AC213"/>
    <mergeCell ref="D214:E214"/>
    <mergeCell ref="F214:G214"/>
    <mergeCell ref="I214:J214"/>
    <mergeCell ref="L214:M214"/>
    <mergeCell ref="O214:P214"/>
    <mergeCell ref="Q214:R214"/>
    <mergeCell ref="S214:T214"/>
    <mergeCell ref="U214:V214"/>
    <mergeCell ref="S212:T212"/>
    <mergeCell ref="U212:V212"/>
    <mergeCell ref="W212:AC212"/>
    <mergeCell ref="D213:E213"/>
    <mergeCell ref="F213:G213"/>
    <mergeCell ref="I213:J213"/>
    <mergeCell ref="L213:M213"/>
    <mergeCell ref="O213:P213"/>
    <mergeCell ref="Q213:R213"/>
    <mergeCell ref="S213:T213"/>
    <mergeCell ref="D212:E212"/>
    <mergeCell ref="F212:G212"/>
    <mergeCell ref="I212:J212"/>
    <mergeCell ref="L212:M212"/>
    <mergeCell ref="O212:P212"/>
    <mergeCell ref="Q212:R212"/>
    <mergeCell ref="W210:AC210"/>
    <mergeCell ref="D211:E211"/>
    <mergeCell ref="F211:G211"/>
    <mergeCell ref="I211:J211"/>
    <mergeCell ref="L211:M211"/>
    <mergeCell ref="O211:P211"/>
    <mergeCell ref="Q211:R211"/>
    <mergeCell ref="S211:T211"/>
    <mergeCell ref="U211:V211"/>
    <mergeCell ref="W211:AC211"/>
    <mergeCell ref="U209:V209"/>
    <mergeCell ref="W209:AC209"/>
    <mergeCell ref="D210:E210"/>
    <mergeCell ref="F210:G210"/>
    <mergeCell ref="I210:J210"/>
    <mergeCell ref="L210:M210"/>
    <mergeCell ref="O210:P210"/>
    <mergeCell ref="Q210:R210"/>
    <mergeCell ref="S210:T210"/>
    <mergeCell ref="U210:V210"/>
    <mergeCell ref="S208:T208"/>
    <mergeCell ref="U208:V208"/>
    <mergeCell ref="W208:AC208"/>
    <mergeCell ref="D209:E209"/>
    <mergeCell ref="F209:G209"/>
    <mergeCell ref="I209:J209"/>
    <mergeCell ref="L209:M209"/>
    <mergeCell ref="O209:P209"/>
    <mergeCell ref="Q209:R209"/>
    <mergeCell ref="S209:T209"/>
    <mergeCell ref="D208:E208"/>
    <mergeCell ref="F208:G208"/>
    <mergeCell ref="I208:J208"/>
    <mergeCell ref="L208:M208"/>
    <mergeCell ref="O208:P208"/>
    <mergeCell ref="Q208:R208"/>
    <mergeCell ref="W206:AC206"/>
    <mergeCell ref="D207:E207"/>
    <mergeCell ref="F207:G207"/>
    <mergeCell ref="I207:J207"/>
    <mergeCell ref="L207:M207"/>
    <mergeCell ref="O207:P207"/>
    <mergeCell ref="Q207:R207"/>
    <mergeCell ref="S207:T207"/>
    <mergeCell ref="U207:V207"/>
    <mergeCell ref="W207:AC207"/>
    <mergeCell ref="U205:V205"/>
    <mergeCell ref="W205:AC205"/>
    <mergeCell ref="D206:E206"/>
    <mergeCell ref="F206:G206"/>
    <mergeCell ref="I206:J206"/>
    <mergeCell ref="L206:M206"/>
    <mergeCell ref="O206:P206"/>
    <mergeCell ref="Q206:R206"/>
    <mergeCell ref="S206:T206"/>
    <mergeCell ref="U206:V206"/>
    <mergeCell ref="S204:T204"/>
    <mergeCell ref="U204:V204"/>
    <mergeCell ref="W204:AC204"/>
    <mergeCell ref="D205:E205"/>
    <mergeCell ref="F205:G205"/>
    <mergeCell ref="I205:J205"/>
    <mergeCell ref="L205:M205"/>
    <mergeCell ref="O205:P205"/>
    <mergeCell ref="Q205:R205"/>
    <mergeCell ref="S205:T205"/>
    <mergeCell ref="D204:E204"/>
    <mergeCell ref="F204:G204"/>
    <mergeCell ref="I204:J204"/>
    <mergeCell ref="L204:M204"/>
    <mergeCell ref="O204:P204"/>
    <mergeCell ref="Q204:R204"/>
    <mergeCell ref="W202:AC202"/>
    <mergeCell ref="D203:E203"/>
    <mergeCell ref="F203:G203"/>
    <mergeCell ref="I203:J203"/>
    <mergeCell ref="L203:M203"/>
    <mergeCell ref="O203:P203"/>
    <mergeCell ref="Q203:R203"/>
    <mergeCell ref="S203:T203"/>
    <mergeCell ref="U203:V203"/>
    <mergeCell ref="W203:AC203"/>
    <mergeCell ref="U201:V201"/>
    <mergeCell ref="W201:AC201"/>
    <mergeCell ref="D202:E202"/>
    <mergeCell ref="F202:G202"/>
    <mergeCell ref="I202:J202"/>
    <mergeCell ref="L202:M202"/>
    <mergeCell ref="O202:P202"/>
    <mergeCell ref="Q202:R202"/>
    <mergeCell ref="S202:T202"/>
    <mergeCell ref="U202:V202"/>
    <mergeCell ref="S200:T200"/>
    <mergeCell ref="U200:V200"/>
    <mergeCell ref="W200:AC200"/>
    <mergeCell ref="D201:E201"/>
    <mergeCell ref="F201:G201"/>
    <mergeCell ref="I201:J201"/>
    <mergeCell ref="L201:M201"/>
    <mergeCell ref="O201:P201"/>
    <mergeCell ref="Q201:R201"/>
    <mergeCell ref="S201:T201"/>
    <mergeCell ref="A200:B200"/>
    <mergeCell ref="D200:E200"/>
    <mergeCell ref="F200:K200"/>
    <mergeCell ref="L200:N200"/>
    <mergeCell ref="O200:P200"/>
    <mergeCell ref="Q200:R200"/>
    <mergeCell ref="V198:W198"/>
    <mergeCell ref="X198:AB198"/>
    <mergeCell ref="B199:D199"/>
    <mergeCell ref="E199:H199"/>
    <mergeCell ref="J199:N199"/>
    <mergeCell ref="O199:S199"/>
    <mergeCell ref="U199:V199"/>
    <mergeCell ref="W199:AB199"/>
    <mergeCell ref="A198:C198"/>
    <mergeCell ref="F198:G198"/>
    <mergeCell ref="J198:K198"/>
    <mergeCell ref="M198:N198"/>
    <mergeCell ref="P198:R198"/>
    <mergeCell ref="S198:U198"/>
    <mergeCell ref="O194:R194"/>
    <mergeCell ref="U194:V194"/>
    <mergeCell ref="A196:AC196"/>
    <mergeCell ref="A197:C197"/>
    <mergeCell ref="D197:I197"/>
    <mergeCell ref="J197:L197"/>
    <mergeCell ref="W197:AB197"/>
    <mergeCell ref="A193:C193"/>
    <mergeCell ref="E193:H193"/>
    <mergeCell ref="K193:M193"/>
    <mergeCell ref="Q193:R193"/>
    <mergeCell ref="X193:Z194"/>
    <mergeCell ref="AC193:AC194"/>
    <mergeCell ref="A194:B194"/>
    <mergeCell ref="D194:E194"/>
    <mergeCell ref="F194:H194"/>
    <mergeCell ref="K194:M194"/>
    <mergeCell ref="W191:AC191"/>
    <mergeCell ref="D192:E192"/>
    <mergeCell ref="F192:G192"/>
    <mergeCell ref="I192:J192"/>
    <mergeCell ref="L192:M192"/>
    <mergeCell ref="O192:P192"/>
    <mergeCell ref="Q192:R192"/>
    <mergeCell ref="S192:T192"/>
    <mergeCell ref="U192:V192"/>
    <mergeCell ref="W192:AC192"/>
    <mergeCell ref="U190:V190"/>
    <mergeCell ref="W190:AC190"/>
    <mergeCell ref="D191:E191"/>
    <mergeCell ref="F191:G191"/>
    <mergeCell ref="I191:J191"/>
    <mergeCell ref="L191:M191"/>
    <mergeCell ref="O191:P191"/>
    <mergeCell ref="Q191:R191"/>
    <mergeCell ref="S191:T191"/>
    <mergeCell ref="U191:V191"/>
    <mergeCell ref="S189:T189"/>
    <mergeCell ref="U189:V189"/>
    <mergeCell ref="W189:AC189"/>
    <mergeCell ref="D190:E190"/>
    <mergeCell ref="F190:G190"/>
    <mergeCell ref="I190:J190"/>
    <mergeCell ref="L190:M190"/>
    <mergeCell ref="O190:P190"/>
    <mergeCell ref="Q190:R190"/>
    <mergeCell ref="S190:T190"/>
    <mergeCell ref="D189:E189"/>
    <mergeCell ref="F189:G189"/>
    <mergeCell ref="I189:J189"/>
    <mergeCell ref="L189:M189"/>
    <mergeCell ref="O189:P189"/>
    <mergeCell ref="Q189:R189"/>
    <mergeCell ref="W187:AC187"/>
    <mergeCell ref="D188:E188"/>
    <mergeCell ref="F188:G188"/>
    <mergeCell ref="I188:J188"/>
    <mergeCell ref="L188:M188"/>
    <mergeCell ref="O188:P188"/>
    <mergeCell ref="Q188:R188"/>
    <mergeCell ref="S188:T188"/>
    <mergeCell ref="U188:V188"/>
    <mergeCell ref="W188:AC188"/>
    <mergeCell ref="U186:V186"/>
    <mergeCell ref="W186:AC186"/>
    <mergeCell ref="D187:E187"/>
    <mergeCell ref="F187:G187"/>
    <mergeCell ref="I187:J187"/>
    <mergeCell ref="L187:M187"/>
    <mergeCell ref="O187:P187"/>
    <mergeCell ref="Q187:R187"/>
    <mergeCell ref="S187:T187"/>
    <mergeCell ref="U187:V187"/>
    <mergeCell ref="S185:T185"/>
    <mergeCell ref="U185:V185"/>
    <mergeCell ref="W185:AC185"/>
    <mergeCell ref="D186:E186"/>
    <mergeCell ref="F186:G186"/>
    <mergeCell ref="I186:J186"/>
    <mergeCell ref="L186:M186"/>
    <mergeCell ref="O186:P186"/>
    <mergeCell ref="Q186:R186"/>
    <mergeCell ref="S186:T186"/>
    <mergeCell ref="D185:E185"/>
    <mergeCell ref="F185:G185"/>
    <mergeCell ref="I185:J185"/>
    <mergeCell ref="L185:M185"/>
    <mergeCell ref="O185:P185"/>
    <mergeCell ref="Q185:R185"/>
    <mergeCell ref="W183:AC183"/>
    <mergeCell ref="D184:E184"/>
    <mergeCell ref="F184:G184"/>
    <mergeCell ref="I184:J184"/>
    <mergeCell ref="L184:M184"/>
    <mergeCell ref="O184:P184"/>
    <mergeCell ref="Q184:R184"/>
    <mergeCell ref="S184:T184"/>
    <mergeCell ref="U184:V184"/>
    <mergeCell ref="W184:AC184"/>
    <mergeCell ref="U182:V182"/>
    <mergeCell ref="W182:AC182"/>
    <mergeCell ref="D183:E183"/>
    <mergeCell ref="F183:G183"/>
    <mergeCell ref="I183:J183"/>
    <mergeCell ref="L183:M183"/>
    <mergeCell ref="O183:P183"/>
    <mergeCell ref="Q183:R183"/>
    <mergeCell ref="S183:T183"/>
    <mergeCell ref="U183:V183"/>
    <mergeCell ref="S181:T181"/>
    <mergeCell ref="U181:V181"/>
    <mergeCell ref="W181:AC181"/>
    <mergeCell ref="D182:E182"/>
    <mergeCell ref="F182:G182"/>
    <mergeCell ref="I182:J182"/>
    <mergeCell ref="L182:M182"/>
    <mergeCell ref="O182:P182"/>
    <mergeCell ref="Q182:R182"/>
    <mergeCell ref="S182:T182"/>
    <mergeCell ref="D181:E181"/>
    <mergeCell ref="F181:G181"/>
    <mergeCell ref="I181:J181"/>
    <mergeCell ref="L181:M181"/>
    <mergeCell ref="O181:P181"/>
    <mergeCell ref="Q181:R181"/>
    <mergeCell ref="W179:AC179"/>
    <mergeCell ref="D180:E180"/>
    <mergeCell ref="F180:G180"/>
    <mergeCell ref="I180:J180"/>
    <mergeCell ref="L180:M180"/>
    <mergeCell ref="O180:P180"/>
    <mergeCell ref="Q180:R180"/>
    <mergeCell ref="S180:T180"/>
    <mergeCell ref="U180:V180"/>
    <mergeCell ref="W180:AC180"/>
    <mergeCell ref="U178:V178"/>
    <mergeCell ref="W178:AC178"/>
    <mergeCell ref="D179:E179"/>
    <mergeCell ref="F179:G179"/>
    <mergeCell ref="I179:J179"/>
    <mergeCell ref="L179:M179"/>
    <mergeCell ref="O179:P179"/>
    <mergeCell ref="Q179:R179"/>
    <mergeCell ref="S179:T179"/>
    <mergeCell ref="U179:V179"/>
    <mergeCell ref="S177:T177"/>
    <mergeCell ref="U177:V177"/>
    <mergeCell ref="W177:AC177"/>
    <mergeCell ref="D178:E178"/>
    <mergeCell ref="F178:G178"/>
    <mergeCell ref="I178:J178"/>
    <mergeCell ref="L178:M178"/>
    <mergeCell ref="O178:P178"/>
    <mergeCell ref="Q178:R178"/>
    <mergeCell ref="S178:T178"/>
    <mergeCell ref="D177:E177"/>
    <mergeCell ref="F177:G177"/>
    <mergeCell ref="I177:J177"/>
    <mergeCell ref="L177:M177"/>
    <mergeCell ref="O177:P177"/>
    <mergeCell ref="Q177:R177"/>
    <mergeCell ref="W175:AC175"/>
    <mergeCell ref="D176:E176"/>
    <mergeCell ref="F176:G176"/>
    <mergeCell ref="I176:J176"/>
    <mergeCell ref="L176:M176"/>
    <mergeCell ref="O176:P176"/>
    <mergeCell ref="Q176:R176"/>
    <mergeCell ref="S176:T176"/>
    <mergeCell ref="U176:V176"/>
    <mergeCell ref="W176:AC176"/>
    <mergeCell ref="U174:V174"/>
    <mergeCell ref="W174:AC174"/>
    <mergeCell ref="D175:E175"/>
    <mergeCell ref="F175:G175"/>
    <mergeCell ref="I175:J175"/>
    <mergeCell ref="L175:M175"/>
    <mergeCell ref="O175:P175"/>
    <mergeCell ref="Q175:R175"/>
    <mergeCell ref="S175:T175"/>
    <mergeCell ref="U175:V175"/>
    <mergeCell ref="S173:T173"/>
    <mergeCell ref="U173:V173"/>
    <mergeCell ref="W173:AC173"/>
    <mergeCell ref="D174:E174"/>
    <mergeCell ref="F174:G174"/>
    <mergeCell ref="I174:J174"/>
    <mergeCell ref="L174:M174"/>
    <mergeCell ref="O174:P174"/>
    <mergeCell ref="Q174:R174"/>
    <mergeCell ref="S174:T174"/>
    <mergeCell ref="D173:E173"/>
    <mergeCell ref="F173:G173"/>
    <mergeCell ref="I173:J173"/>
    <mergeCell ref="L173:M173"/>
    <mergeCell ref="O173:P173"/>
    <mergeCell ref="Q173:R173"/>
    <mergeCell ref="W171:AC171"/>
    <mergeCell ref="D172:E172"/>
    <mergeCell ref="F172:G172"/>
    <mergeCell ref="I172:J172"/>
    <mergeCell ref="L172:M172"/>
    <mergeCell ref="O172:P172"/>
    <mergeCell ref="Q172:R172"/>
    <mergeCell ref="S172:T172"/>
    <mergeCell ref="U172:V172"/>
    <mergeCell ref="W172:AC172"/>
    <mergeCell ref="U170:V170"/>
    <mergeCell ref="W170:AC170"/>
    <mergeCell ref="D171:E171"/>
    <mergeCell ref="F171:G171"/>
    <mergeCell ref="I171:J171"/>
    <mergeCell ref="L171:M171"/>
    <mergeCell ref="O171:P171"/>
    <mergeCell ref="Q171:R171"/>
    <mergeCell ref="S171:T171"/>
    <mergeCell ref="U171:V171"/>
    <mergeCell ref="S169:T169"/>
    <mergeCell ref="U169:V169"/>
    <mergeCell ref="W169:AC169"/>
    <mergeCell ref="D170:E170"/>
    <mergeCell ref="F170:G170"/>
    <mergeCell ref="I170:J170"/>
    <mergeCell ref="L170:M170"/>
    <mergeCell ref="O170:P170"/>
    <mergeCell ref="Q170:R170"/>
    <mergeCell ref="S170:T170"/>
    <mergeCell ref="D169:E169"/>
    <mergeCell ref="F169:G169"/>
    <mergeCell ref="I169:J169"/>
    <mergeCell ref="L169:M169"/>
    <mergeCell ref="O169:P169"/>
    <mergeCell ref="Q169:R169"/>
    <mergeCell ref="W167:AC167"/>
    <mergeCell ref="D168:E168"/>
    <mergeCell ref="F168:G168"/>
    <mergeCell ref="I168:J168"/>
    <mergeCell ref="L168:M168"/>
    <mergeCell ref="O168:P168"/>
    <mergeCell ref="Q168:R168"/>
    <mergeCell ref="S168:T168"/>
    <mergeCell ref="U168:V168"/>
    <mergeCell ref="W168:AC168"/>
    <mergeCell ref="U166:V166"/>
    <mergeCell ref="W166:AC166"/>
    <mergeCell ref="D167:E167"/>
    <mergeCell ref="F167:G167"/>
    <mergeCell ref="I167:J167"/>
    <mergeCell ref="L167:M167"/>
    <mergeCell ref="O167:P167"/>
    <mergeCell ref="Q167:R167"/>
    <mergeCell ref="S167:T167"/>
    <mergeCell ref="U167:V167"/>
    <mergeCell ref="S165:T165"/>
    <mergeCell ref="U165:V165"/>
    <mergeCell ref="W165:AC165"/>
    <mergeCell ref="D166:E166"/>
    <mergeCell ref="F166:G166"/>
    <mergeCell ref="I166:J166"/>
    <mergeCell ref="L166:M166"/>
    <mergeCell ref="O166:P166"/>
    <mergeCell ref="Q166:R166"/>
    <mergeCell ref="S166:T166"/>
    <mergeCell ref="D165:E165"/>
    <mergeCell ref="F165:G165"/>
    <mergeCell ref="I165:J165"/>
    <mergeCell ref="L165:M165"/>
    <mergeCell ref="O165:P165"/>
    <mergeCell ref="Q165:R165"/>
    <mergeCell ref="W163:AC163"/>
    <mergeCell ref="D164:E164"/>
    <mergeCell ref="F164:G164"/>
    <mergeCell ref="I164:J164"/>
    <mergeCell ref="L164:M164"/>
    <mergeCell ref="O164:P164"/>
    <mergeCell ref="Q164:R164"/>
    <mergeCell ref="S164:T164"/>
    <mergeCell ref="U164:V164"/>
    <mergeCell ref="W164:AC164"/>
    <mergeCell ref="U162:V162"/>
    <mergeCell ref="W162:AC162"/>
    <mergeCell ref="D163:E163"/>
    <mergeCell ref="F163:G163"/>
    <mergeCell ref="I163:J163"/>
    <mergeCell ref="L163:M163"/>
    <mergeCell ref="O163:P163"/>
    <mergeCell ref="Q163:R163"/>
    <mergeCell ref="S163:T163"/>
    <mergeCell ref="U163:V163"/>
    <mergeCell ref="S161:T161"/>
    <mergeCell ref="U161:V161"/>
    <mergeCell ref="W161:AC161"/>
    <mergeCell ref="D162:E162"/>
    <mergeCell ref="F162:G162"/>
    <mergeCell ref="I162:J162"/>
    <mergeCell ref="L162:M162"/>
    <mergeCell ref="O162:P162"/>
    <mergeCell ref="Q162:R162"/>
    <mergeCell ref="S162:T162"/>
    <mergeCell ref="A161:B161"/>
    <mergeCell ref="D161:E161"/>
    <mergeCell ref="F161:K161"/>
    <mergeCell ref="L161:N161"/>
    <mergeCell ref="O161:P161"/>
    <mergeCell ref="Q161:R161"/>
    <mergeCell ref="V159:W159"/>
    <mergeCell ref="X159:AB159"/>
    <mergeCell ref="B160:D160"/>
    <mergeCell ref="E160:H160"/>
    <mergeCell ref="J160:N160"/>
    <mergeCell ref="O160:S160"/>
    <mergeCell ref="U160:V160"/>
    <mergeCell ref="W160:AB160"/>
    <mergeCell ref="A159:C159"/>
    <mergeCell ref="F159:G159"/>
    <mergeCell ref="J159:K159"/>
    <mergeCell ref="M159:N159"/>
    <mergeCell ref="P159:R159"/>
    <mergeCell ref="S159:U159"/>
    <mergeCell ref="O155:R155"/>
    <mergeCell ref="U155:V155"/>
    <mergeCell ref="A157:AC157"/>
    <mergeCell ref="A158:C158"/>
    <mergeCell ref="D158:I158"/>
    <mergeCell ref="J158:L158"/>
    <mergeCell ref="W158:AB158"/>
    <mergeCell ref="A154:C154"/>
    <mergeCell ref="E154:H154"/>
    <mergeCell ref="K154:M154"/>
    <mergeCell ref="Q154:R154"/>
    <mergeCell ref="X154:Z155"/>
    <mergeCell ref="AC154:AC155"/>
    <mergeCell ref="A155:B155"/>
    <mergeCell ref="D155:E155"/>
    <mergeCell ref="F155:H155"/>
    <mergeCell ref="K155:M155"/>
    <mergeCell ref="W152:AC152"/>
    <mergeCell ref="D153:E153"/>
    <mergeCell ref="F153:G153"/>
    <mergeCell ref="I153:J153"/>
    <mergeCell ref="L153:M153"/>
    <mergeCell ref="O153:P153"/>
    <mergeCell ref="Q153:R153"/>
    <mergeCell ref="S153:T153"/>
    <mergeCell ref="U153:V153"/>
    <mergeCell ref="W153:AC153"/>
    <mergeCell ref="U151:V151"/>
    <mergeCell ref="W151:AC151"/>
    <mergeCell ref="D152:E152"/>
    <mergeCell ref="F152:G152"/>
    <mergeCell ref="I152:J152"/>
    <mergeCell ref="L152:M152"/>
    <mergeCell ref="O152:P152"/>
    <mergeCell ref="Q152:R152"/>
    <mergeCell ref="S152:T152"/>
    <mergeCell ref="U152:V152"/>
    <mergeCell ref="S150:T150"/>
    <mergeCell ref="U150:V150"/>
    <mergeCell ref="W150:AC150"/>
    <mergeCell ref="D151:E151"/>
    <mergeCell ref="F151:G151"/>
    <mergeCell ref="I151:J151"/>
    <mergeCell ref="L151:M151"/>
    <mergeCell ref="O151:P151"/>
    <mergeCell ref="Q151:R151"/>
    <mergeCell ref="S151:T151"/>
    <mergeCell ref="D150:E150"/>
    <mergeCell ref="F150:G150"/>
    <mergeCell ref="I150:J150"/>
    <mergeCell ref="L150:M150"/>
    <mergeCell ref="O150:P150"/>
    <mergeCell ref="Q150:R150"/>
    <mergeCell ref="W148:AC148"/>
    <mergeCell ref="D149:E149"/>
    <mergeCell ref="F149:G149"/>
    <mergeCell ref="I149:J149"/>
    <mergeCell ref="L149:M149"/>
    <mergeCell ref="O149:P149"/>
    <mergeCell ref="Q149:R149"/>
    <mergeCell ref="S149:T149"/>
    <mergeCell ref="U149:V149"/>
    <mergeCell ref="W149:AC149"/>
    <mergeCell ref="U147:V147"/>
    <mergeCell ref="W147:AC147"/>
    <mergeCell ref="D148:E148"/>
    <mergeCell ref="F148:G148"/>
    <mergeCell ref="I148:J148"/>
    <mergeCell ref="L148:M148"/>
    <mergeCell ref="O148:P148"/>
    <mergeCell ref="Q148:R148"/>
    <mergeCell ref="S148:T148"/>
    <mergeCell ref="U148:V148"/>
    <mergeCell ref="S146:T146"/>
    <mergeCell ref="U146:V146"/>
    <mergeCell ref="W146:AC146"/>
    <mergeCell ref="D147:E147"/>
    <mergeCell ref="F147:G147"/>
    <mergeCell ref="I147:J147"/>
    <mergeCell ref="L147:M147"/>
    <mergeCell ref="O147:P147"/>
    <mergeCell ref="Q147:R147"/>
    <mergeCell ref="S147:T147"/>
    <mergeCell ref="D146:E146"/>
    <mergeCell ref="F146:G146"/>
    <mergeCell ref="I146:J146"/>
    <mergeCell ref="L146:M146"/>
    <mergeCell ref="O146:P146"/>
    <mergeCell ref="Q146:R146"/>
    <mergeCell ref="W144:AC144"/>
    <mergeCell ref="D145:E145"/>
    <mergeCell ref="F145:G145"/>
    <mergeCell ref="I145:J145"/>
    <mergeCell ref="L145:M145"/>
    <mergeCell ref="O145:P145"/>
    <mergeCell ref="Q145:R145"/>
    <mergeCell ref="S145:T145"/>
    <mergeCell ref="U145:V145"/>
    <mergeCell ref="W145:AC145"/>
    <mergeCell ref="U143:V143"/>
    <mergeCell ref="W143:AC143"/>
    <mergeCell ref="D144:E144"/>
    <mergeCell ref="F144:G144"/>
    <mergeCell ref="I144:J144"/>
    <mergeCell ref="L144:M144"/>
    <mergeCell ref="O144:P144"/>
    <mergeCell ref="Q144:R144"/>
    <mergeCell ref="S144:T144"/>
    <mergeCell ref="U144:V144"/>
    <mergeCell ref="S142:T142"/>
    <mergeCell ref="U142:V142"/>
    <mergeCell ref="W142:AC142"/>
    <mergeCell ref="D143:E143"/>
    <mergeCell ref="F143:G143"/>
    <mergeCell ref="I143:J143"/>
    <mergeCell ref="L143:M143"/>
    <mergeCell ref="O143:P143"/>
    <mergeCell ref="Q143:R143"/>
    <mergeCell ref="S143:T143"/>
    <mergeCell ref="D142:E142"/>
    <mergeCell ref="F142:G142"/>
    <mergeCell ref="I142:J142"/>
    <mergeCell ref="L142:M142"/>
    <mergeCell ref="O142:P142"/>
    <mergeCell ref="Q142:R142"/>
    <mergeCell ref="W140:AC140"/>
    <mergeCell ref="D141:E141"/>
    <mergeCell ref="F141:G141"/>
    <mergeCell ref="I141:J141"/>
    <mergeCell ref="L141:M141"/>
    <mergeCell ref="O141:P141"/>
    <mergeCell ref="Q141:R141"/>
    <mergeCell ref="S141:T141"/>
    <mergeCell ref="U141:V141"/>
    <mergeCell ref="W141:AC141"/>
    <mergeCell ref="U139:V139"/>
    <mergeCell ref="W139:AC139"/>
    <mergeCell ref="D140:E140"/>
    <mergeCell ref="F140:G140"/>
    <mergeCell ref="I140:J140"/>
    <mergeCell ref="L140:M140"/>
    <mergeCell ref="O140:P140"/>
    <mergeCell ref="Q140:R140"/>
    <mergeCell ref="S140:T140"/>
    <mergeCell ref="U140:V140"/>
    <mergeCell ref="S138:T138"/>
    <mergeCell ref="U138:V138"/>
    <mergeCell ref="W138:AC138"/>
    <mergeCell ref="D139:E139"/>
    <mergeCell ref="F139:G139"/>
    <mergeCell ref="I139:J139"/>
    <mergeCell ref="L139:M139"/>
    <mergeCell ref="O139:P139"/>
    <mergeCell ref="Q139:R139"/>
    <mergeCell ref="S139:T139"/>
    <mergeCell ref="D138:E138"/>
    <mergeCell ref="F138:G138"/>
    <mergeCell ref="I138:J138"/>
    <mergeCell ref="L138:M138"/>
    <mergeCell ref="O138:P138"/>
    <mergeCell ref="Q138:R138"/>
    <mergeCell ref="W136:AC136"/>
    <mergeCell ref="D137:E137"/>
    <mergeCell ref="F137:G137"/>
    <mergeCell ref="I137:J137"/>
    <mergeCell ref="L137:M137"/>
    <mergeCell ref="O137:P137"/>
    <mergeCell ref="Q137:R137"/>
    <mergeCell ref="S137:T137"/>
    <mergeCell ref="U137:V137"/>
    <mergeCell ref="W137:AC137"/>
    <mergeCell ref="U135:V135"/>
    <mergeCell ref="W135:AC135"/>
    <mergeCell ref="D136:E136"/>
    <mergeCell ref="F136:G136"/>
    <mergeCell ref="I136:J136"/>
    <mergeCell ref="L136:M136"/>
    <mergeCell ref="O136:P136"/>
    <mergeCell ref="Q136:R136"/>
    <mergeCell ref="S136:T136"/>
    <mergeCell ref="U136:V136"/>
    <mergeCell ref="S134:T134"/>
    <mergeCell ref="U134:V134"/>
    <mergeCell ref="W134:AC134"/>
    <mergeCell ref="D135:E135"/>
    <mergeCell ref="F135:G135"/>
    <mergeCell ref="I135:J135"/>
    <mergeCell ref="L135:M135"/>
    <mergeCell ref="O135:P135"/>
    <mergeCell ref="Q135:R135"/>
    <mergeCell ref="S135:T135"/>
    <mergeCell ref="D134:E134"/>
    <mergeCell ref="F134:G134"/>
    <mergeCell ref="I134:J134"/>
    <mergeCell ref="L134:M134"/>
    <mergeCell ref="O134:P134"/>
    <mergeCell ref="Q134:R134"/>
    <mergeCell ref="W132:AC132"/>
    <mergeCell ref="D133:E133"/>
    <mergeCell ref="F133:G133"/>
    <mergeCell ref="I133:J133"/>
    <mergeCell ref="L133:M133"/>
    <mergeCell ref="O133:P133"/>
    <mergeCell ref="Q133:R133"/>
    <mergeCell ref="S133:T133"/>
    <mergeCell ref="U133:V133"/>
    <mergeCell ref="W133:AC133"/>
    <mergeCell ref="U131:V131"/>
    <mergeCell ref="W131:AC131"/>
    <mergeCell ref="D132:E132"/>
    <mergeCell ref="F132:G132"/>
    <mergeCell ref="I132:J132"/>
    <mergeCell ref="L132:M132"/>
    <mergeCell ref="O132:P132"/>
    <mergeCell ref="Q132:R132"/>
    <mergeCell ref="S132:T132"/>
    <mergeCell ref="U132:V132"/>
    <mergeCell ref="S130:T130"/>
    <mergeCell ref="U130:V130"/>
    <mergeCell ref="W130:AC130"/>
    <mergeCell ref="D131:E131"/>
    <mergeCell ref="F131:G131"/>
    <mergeCell ref="I131:J131"/>
    <mergeCell ref="L131:M131"/>
    <mergeCell ref="O131:P131"/>
    <mergeCell ref="Q131:R131"/>
    <mergeCell ref="S131:T131"/>
    <mergeCell ref="D130:E130"/>
    <mergeCell ref="F130:G130"/>
    <mergeCell ref="I130:J130"/>
    <mergeCell ref="L130:M130"/>
    <mergeCell ref="O130:P130"/>
    <mergeCell ref="Q130:R130"/>
    <mergeCell ref="W128:AC128"/>
    <mergeCell ref="D129:E129"/>
    <mergeCell ref="F129:G129"/>
    <mergeCell ref="I129:J129"/>
    <mergeCell ref="L129:M129"/>
    <mergeCell ref="O129:P129"/>
    <mergeCell ref="Q129:R129"/>
    <mergeCell ref="S129:T129"/>
    <mergeCell ref="U129:V129"/>
    <mergeCell ref="W129:AC129"/>
    <mergeCell ref="U127:V127"/>
    <mergeCell ref="W127:AC127"/>
    <mergeCell ref="D128:E128"/>
    <mergeCell ref="F128:G128"/>
    <mergeCell ref="I128:J128"/>
    <mergeCell ref="L128:M128"/>
    <mergeCell ref="O128:P128"/>
    <mergeCell ref="Q128:R128"/>
    <mergeCell ref="S128:T128"/>
    <mergeCell ref="U128:V128"/>
    <mergeCell ref="S126:T126"/>
    <mergeCell ref="U126:V126"/>
    <mergeCell ref="W126:AC126"/>
    <mergeCell ref="D127:E127"/>
    <mergeCell ref="F127:G127"/>
    <mergeCell ref="I127:J127"/>
    <mergeCell ref="L127:M127"/>
    <mergeCell ref="O127:P127"/>
    <mergeCell ref="Q127:R127"/>
    <mergeCell ref="S127:T127"/>
    <mergeCell ref="D126:E126"/>
    <mergeCell ref="F126:G126"/>
    <mergeCell ref="I126:J126"/>
    <mergeCell ref="L126:M126"/>
    <mergeCell ref="O126:P126"/>
    <mergeCell ref="Q126:R126"/>
    <mergeCell ref="W124:AC124"/>
    <mergeCell ref="D125:E125"/>
    <mergeCell ref="F125:G125"/>
    <mergeCell ref="I125:J125"/>
    <mergeCell ref="L125:M125"/>
    <mergeCell ref="O125:P125"/>
    <mergeCell ref="Q125:R125"/>
    <mergeCell ref="S125:T125"/>
    <mergeCell ref="U125:V125"/>
    <mergeCell ref="W125:AC125"/>
    <mergeCell ref="U123:V123"/>
    <mergeCell ref="W123:AC123"/>
    <mergeCell ref="D124:E124"/>
    <mergeCell ref="F124:G124"/>
    <mergeCell ref="I124:J124"/>
    <mergeCell ref="L124:M124"/>
    <mergeCell ref="O124:P124"/>
    <mergeCell ref="Q124:R124"/>
    <mergeCell ref="S124:T124"/>
    <mergeCell ref="U124:V124"/>
    <mergeCell ref="S122:T122"/>
    <mergeCell ref="U122:V122"/>
    <mergeCell ref="W122:AC122"/>
    <mergeCell ref="D123:E123"/>
    <mergeCell ref="F123:G123"/>
    <mergeCell ref="I123:J123"/>
    <mergeCell ref="L123:M123"/>
    <mergeCell ref="O123:P123"/>
    <mergeCell ref="Q123:R123"/>
    <mergeCell ref="S123:T123"/>
    <mergeCell ref="A122:B122"/>
    <mergeCell ref="D122:E122"/>
    <mergeCell ref="F122:K122"/>
    <mergeCell ref="L122:N122"/>
    <mergeCell ref="O122:P122"/>
    <mergeCell ref="Q122:R122"/>
    <mergeCell ref="V120:W120"/>
    <mergeCell ref="X120:AB120"/>
    <mergeCell ref="B121:D121"/>
    <mergeCell ref="E121:H121"/>
    <mergeCell ref="J121:N121"/>
    <mergeCell ref="O121:S121"/>
    <mergeCell ref="U121:V121"/>
    <mergeCell ref="W121:AB121"/>
    <mergeCell ref="A120:C120"/>
    <mergeCell ref="F120:G120"/>
    <mergeCell ref="J120:K120"/>
    <mergeCell ref="M120:N120"/>
    <mergeCell ref="P120:R120"/>
    <mergeCell ref="S120:U120"/>
    <mergeCell ref="O116:R116"/>
    <mergeCell ref="U116:V116"/>
    <mergeCell ref="A118:AC118"/>
    <mergeCell ref="A119:C119"/>
    <mergeCell ref="D119:I119"/>
    <mergeCell ref="J119:L119"/>
    <mergeCell ref="W119:AB119"/>
    <mergeCell ref="A115:C115"/>
    <mergeCell ref="E115:H115"/>
    <mergeCell ref="K115:M115"/>
    <mergeCell ref="Q115:R115"/>
    <mergeCell ref="X115:Z116"/>
    <mergeCell ref="AC115:AC116"/>
    <mergeCell ref="A116:B116"/>
    <mergeCell ref="D116:E116"/>
    <mergeCell ref="F116:H116"/>
    <mergeCell ref="K116:M116"/>
    <mergeCell ref="W113:AC113"/>
    <mergeCell ref="D114:E114"/>
    <mergeCell ref="F114:G114"/>
    <mergeCell ref="I114:J114"/>
    <mergeCell ref="L114:M114"/>
    <mergeCell ref="O114:P114"/>
    <mergeCell ref="Q114:R114"/>
    <mergeCell ref="S114:T114"/>
    <mergeCell ref="U114:V114"/>
    <mergeCell ref="W114:AC114"/>
    <mergeCell ref="U112:V112"/>
    <mergeCell ref="W112:AC112"/>
    <mergeCell ref="D113:E113"/>
    <mergeCell ref="F113:G113"/>
    <mergeCell ref="I113:J113"/>
    <mergeCell ref="L113:M113"/>
    <mergeCell ref="O113:P113"/>
    <mergeCell ref="Q113:R113"/>
    <mergeCell ref="S113:T113"/>
    <mergeCell ref="U113:V113"/>
    <mergeCell ref="S111:T111"/>
    <mergeCell ref="U111:V111"/>
    <mergeCell ref="W111:AC111"/>
    <mergeCell ref="D112:E112"/>
    <mergeCell ref="F112:G112"/>
    <mergeCell ref="I112:J112"/>
    <mergeCell ref="L112:M112"/>
    <mergeCell ref="O112:P112"/>
    <mergeCell ref="Q112:R112"/>
    <mergeCell ref="S112:T112"/>
    <mergeCell ref="D111:E111"/>
    <mergeCell ref="F111:G111"/>
    <mergeCell ref="I111:J111"/>
    <mergeCell ref="L111:M111"/>
    <mergeCell ref="O111:P111"/>
    <mergeCell ref="Q111:R111"/>
    <mergeCell ref="W109:AC109"/>
    <mergeCell ref="D110:E110"/>
    <mergeCell ref="F110:G110"/>
    <mergeCell ref="I110:J110"/>
    <mergeCell ref="L110:M110"/>
    <mergeCell ref="O110:P110"/>
    <mergeCell ref="Q110:R110"/>
    <mergeCell ref="S110:T110"/>
    <mergeCell ref="U110:V110"/>
    <mergeCell ref="W110:AC110"/>
    <mergeCell ref="U108:V108"/>
    <mergeCell ref="W108:AC108"/>
    <mergeCell ref="D109:E109"/>
    <mergeCell ref="F109:G109"/>
    <mergeCell ref="I109:J109"/>
    <mergeCell ref="L109:M109"/>
    <mergeCell ref="O109:P109"/>
    <mergeCell ref="Q109:R109"/>
    <mergeCell ref="S109:T109"/>
    <mergeCell ref="U109:V109"/>
    <mergeCell ref="S107:T107"/>
    <mergeCell ref="U107:V107"/>
    <mergeCell ref="W107:AC107"/>
    <mergeCell ref="D108:E108"/>
    <mergeCell ref="F108:G108"/>
    <mergeCell ref="I108:J108"/>
    <mergeCell ref="L108:M108"/>
    <mergeCell ref="O108:P108"/>
    <mergeCell ref="Q108:R108"/>
    <mergeCell ref="S108:T108"/>
    <mergeCell ref="D107:E107"/>
    <mergeCell ref="F107:G107"/>
    <mergeCell ref="I107:J107"/>
    <mergeCell ref="L107:M107"/>
    <mergeCell ref="O107:P107"/>
    <mergeCell ref="Q107:R107"/>
    <mergeCell ref="W105:AC105"/>
    <mergeCell ref="D106:E106"/>
    <mergeCell ref="F106:G106"/>
    <mergeCell ref="I106:J106"/>
    <mergeCell ref="L106:M106"/>
    <mergeCell ref="O106:P106"/>
    <mergeCell ref="Q106:R106"/>
    <mergeCell ref="S106:T106"/>
    <mergeCell ref="U106:V106"/>
    <mergeCell ref="W106:AC106"/>
    <mergeCell ref="U104:V104"/>
    <mergeCell ref="W104:AC104"/>
    <mergeCell ref="D105:E105"/>
    <mergeCell ref="F105:G105"/>
    <mergeCell ref="I105:J105"/>
    <mergeCell ref="L105:M105"/>
    <mergeCell ref="O105:P105"/>
    <mergeCell ref="Q105:R105"/>
    <mergeCell ref="S105:T105"/>
    <mergeCell ref="U105:V105"/>
    <mergeCell ref="S103:T103"/>
    <mergeCell ref="U103:V103"/>
    <mergeCell ref="W103:AC103"/>
    <mergeCell ref="D104:E104"/>
    <mergeCell ref="F104:G104"/>
    <mergeCell ref="I104:J104"/>
    <mergeCell ref="L104:M104"/>
    <mergeCell ref="O104:P104"/>
    <mergeCell ref="Q104:R104"/>
    <mergeCell ref="S104:T104"/>
    <mergeCell ref="D103:E103"/>
    <mergeCell ref="F103:G103"/>
    <mergeCell ref="I103:J103"/>
    <mergeCell ref="L103:M103"/>
    <mergeCell ref="O103:P103"/>
    <mergeCell ref="Q103:R103"/>
    <mergeCell ref="W101:AC101"/>
    <mergeCell ref="D102:E102"/>
    <mergeCell ref="F102:G102"/>
    <mergeCell ref="I102:J102"/>
    <mergeCell ref="L102:M102"/>
    <mergeCell ref="O102:P102"/>
    <mergeCell ref="Q102:R102"/>
    <mergeCell ref="S102:T102"/>
    <mergeCell ref="U102:V102"/>
    <mergeCell ref="W102:AC102"/>
    <mergeCell ref="U100:V100"/>
    <mergeCell ref="W100:AC100"/>
    <mergeCell ref="D101:E101"/>
    <mergeCell ref="F101:G101"/>
    <mergeCell ref="I101:J101"/>
    <mergeCell ref="L101:M101"/>
    <mergeCell ref="O101:P101"/>
    <mergeCell ref="Q101:R101"/>
    <mergeCell ref="S101:T101"/>
    <mergeCell ref="U101:V101"/>
    <mergeCell ref="S99:T99"/>
    <mergeCell ref="U99:V99"/>
    <mergeCell ref="W99:AC99"/>
    <mergeCell ref="D100:E100"/>
    <mergeCell ref="F100:G100"/>
    <mergeCell ref="I100:J100"/>
    <mergeCell ref="L100:M100"/>
    <mergeCell ref="O100:P100"/>
    <mergeCell ref="Q100:R100"/>
    <mergeCell ref="S100:T100"/>
    <mergeCell ref="D99:E99"/>
    <mergeCell ref="F99:G99"/>
    <mergeCell ref="I99:J99"/>
    <mergeCell ref="L99:M99"/>
    <mergeCell ref="O99:P99"/>
    <mergeCell ref="Q99:R99"/>
    <mergeCell ref="W97:AC97"/>
    <mergeCell ref="D98:E98"/>
    <mergeCell ref="F98:G98"/>
    <mergeCell ref="I98:J98"/>
    <mergeCell ref="L98:M98"/>
    <mergeCell ref="O98:P98"/>
    <mergeCell ref="Q98:R98"/>
    <mergeCell ref="S98:T98"/>
    <mergeCell ref="U98:V98"/>
    <mergeCell ref="W98:AC98"/>
    <mergeCell ref="U96:V96"/>
    <mergeCell ref="W96:AC96"/>
    <mergeCell ref="D97:E97"/>
    <mergeCell ref="F97:G97"/>
    <mergeCell ref="I97:J97"/>
    <mergeCell ref="L97:M97"/>
    <mergeCell ref="O97:P97"/>
    <mergeCell ref="Q97:R97"/>
    <mergeCell ref="S97:T97"/>
    <mergeCell ref="U97:V97"/>
    <mergeCell ref="S95:T95"/>
    <mergeCell ref="U95:V95"/>
    <mergeCell ref="W95:AC95"/>
    <mergeCell ref="D96:E96"/>
    <mergeCell ref="F96:G96"/>
    <mergeCell ref="I96:J96"/>
    <mergeCell ref="L96:M96"/>
    <mergeCell ref="O96:P96"/>
    <mergeCell ref="Q96:R96"/>
    <mergeCell ref="S96:T96"/>
    <mergeCell ref="D95:E95"/>
    <mergeCell ref="F95:G95"/>
    <mergeCell ref="I95:J95"/>
    <mergeCell ref="L95:M95"/>
    <mergeCell ref="O95:P95"/>
    <mergeCell ref="Q95:R95"/>
    <mergeCell ref="W93:AC93"/>
    <mergeCell ref="D94:E94"/>
    <mergeCell ref="F94:G94"/>
    <mergeCell ref="I94:J94"/>
    <mergeCell ref="L94:M94"/>
    <mergeCell ref="O94:P94"/>
    <mergeCell ref="Q94:R94"/>
    <mergeCell ref="S94:T94"/>
    <mergeCell ref="U94:V94"/>
    <mergeCell ref="W94:AC94"/>
    <mergeCell ref="U92:V92"/>
    <mergeCell ref="W92:AC92"/>
    <mergeCell ref="D93:E93"/>
    <mergeCell ref="F93:G93"/>
    <mergeCell ref="I93:J93"/>
    <mergeCell ref="L93:M93"/>
    <mergeCell ref="O93:P93"/>
    <mergeCell ref="Q93:R93"/>
    <mergeCell ref="S93:T93"/>
    <mergeCell ref="U93:V93"/>
    <mergeCell ref="S91:T91"/>
    <mergeCell ref="U91:V91"/>
    <mergeCell ref="W91:AC91"/>
    <mergeCell ref="D92:E92"/>
    <mergeCell ref="F92:G92"/>
    <mergeCell ref="I92:J92"/>
    <mergeCell ref="L92:M92"/>
    <mergeCell ref="O92:P92"/>
    <mergeCell ref="Q92:R92"/>
    <mergeCell ref="S92:T92"/>
    <mergeCell ref="D91:E91"/>
    <mergeCell ref="F91:G91"/>
    <mergeCell ref="I91:J91"/>
    <mergeCell ref="L91:M91"/>
    <mergeCell ref="O91:P91"/>
    <mergeCell ref="Q91:R91"/>
    <mergeCell ref="W89:AC89"/>
    <mergeCell ref="D90:E90"/>
    <mergeCell ref="F90:G90"/>
    <mergeCell ref="I90:J90"/>
    <mergeCell ref="L90:M90"/>
    <mergeCell ref="O90:P90"/>
    <mergeCell ref="Q90:R90"/>
    <mergeCell ref="S90:T90"/>
    <mergeCell ref="U90:V90"/>
    <mergeCell ref="W90:AC90"/>
    <mergeCell ref="U88:V88"/>
    <mergeCell ref="W88:AC88"/>
    <mergeCell ref="D89:E89"/>
    <mergeCell ref="F89:G89"/>
    <mergeCell ref="I89:J89"/>
    <mergeCell ref="L89:M89"/>
    <mergeCell ref="O89:P89"/>
    <mergeCell ref="Q89:R89"/>
    <mergeCell ref="S89:T89"/>
    <mergeCell ref="U89:V89"/>
    <mergeCell ref="S87:T87"/>
    <mergeCell ref="U87:V87"/>
    <mergeCell ref="W87:AC87"/>
    <mergeCell ref="D88:E88"/>
    <mergeCell ref="F88:G88"/>
    <mergeCell ref="I88:J88"/>
    <mergeCell ref="L88:M88"/>
    <mergeCell ref="O88:P88"/>
    <mergeCell ref="Q88:R88"/>
    <mergeCell ref="S88:T88"/>
    <mergeCell ref="D87:E87"/>
    <mergeCell ref="F87:G87"/>
    <mergeCell ref="I87:J87"/>
    <mergeCell ref="L87:M87"/>
    <mergeCell ref="O87:P87"/>
    <mergeCell ref="Q87:R87"/>
    <mergeCell ref="W85:AC85"/>
    <mergeCell ref="D86:E86"/>
    <mergeCell ref="F86:G86"/>
    <mergeCell ref="I86:J86"/>
    <mergeCell ref="L86:M86"/>
    <mergeCell ref="O86:P86"/>
    <mergeCell ref="Q86:R86"/>
    <mergeCell ref="S86:T86"/>
    <mergeCell ref="U86:V86"/>
    <mergeCell ref="W86:AC86"/>
    <mergeCell ref="U84:V84"/>
    <mergeCell ref="W84:AC84"/>
    <mergeCell ref="D85:E85"/>
    <mergeCell ref="F85:G85"/>
    <mergeCell ref="I85:J85"/>
    <mergeCell ref="L85:M85"/>
    <mergeCell ref="O85:P85"/>
    <mergeCell ref="Q85:R85"/>
    <mergeCell ref="S85:T85"/>
    <mergeCell ref="U85:V85"/>
    <mergeCell ref="S83:T83"/>
    <mergeCell ref="U83:V83"/>
    <mergeCell ref="W83:AC83"/>
    <mergeCell ref="D84:E84"/>
    <mergeCell ref="F84:G84"/>
    <mergeCell ref="I84:J84"/>
    <mergeCell ref="L84:M84"/>
    <mergeCell ref="O84:P84"/>
    <mergeCell ref="Q84:R84"/>
    <mergeCell ref="S84:T84"/>
    <mergeCell ref="A83:B83"/>
    <mergeCell ref="D83:E83"/>
    <mergeCell ref="F83:K83"/>
    <mergeCell ref="L83:N83"/>
    <mergeCell ref="O83:P83"/>
    <mergeCell ref="Q83:R83"/>
    <mergeCell ref="V81:W81"/>
    <mergeCell ref="X81:AB81"/>
    <mergeCell ref="B82:D82"/>
    <mergeCell ref="E82:H82"/>
    <mergeCell ref="J82:N82"/>
    <mergeCell ref="O82:S82"/>
    <mergeCell ref="U82:V82"/>
    <mergeCell ref="W82:AB82"/>
    <mergeCell ref="A81:C81"/>
    <mergeCell ref="F81:G81"/>
    <mergeCell ref="J81:K81"/>
    <mergeCell ref="M81:N81"/>
    <mergeCell ref="P81:R81"/>
    <mergeCell ref="S81:U81"/>
    <mergeCell ref="O77:R77"/>
    <mergeCell ref="U77:V77"/>
    <mergeCell ref="A79:AC79"/>
    <mergeCell ref="A80:C80"/>
    <mergeCell ref="D80:I80"/>
    <mergeCell ref="J80:L80"/>
    <mergeCell ref="W80:AB80"/>
    <mergeCell ref="A76:C76"/>
    <mergeCell ref="E76:H76"/>
    <mergeCell ref="K76:M76"/>
    <mergeCell ref="Q76:R76"/>
    <mergeCell ref="X76:Z77"/>
    <mergeCell ref="AC76:AC77"/>
    <mergeCell ref="A77:B77"/>
    <mergeCell ref="D77:E77"/>
    <mergeCell ref="F77:H77"/>
    <mergeCell ref="K77:M77"/>
    <mergeCell ref="W74:AC74"/>
    <mergeCell ref="D75:E75"/>
    <mergeCell ref="F75:G75"/>
    <mergeCell ref="I75:J75"/>
    <mergeCell ref="L75:M75"/>
    <mergeCell ref="O75:P75"/>
    <mergeCell ref="Q75:R75"/>
    <mergeCell ref="S75:T75"/>
    <mergeCell ref="U75:V75"/>
    <mergeCell ref="W75:AC75"/>
    <mergeCell ref="U73:V73"/>
    <mergeCell ref="W73:AC73"/>
    <mergeCell ref="D74:E74"/>
    <mergeCell ref="F74:G74"/>
    <mergeCell ref="I74:J74"/>
    <mergeCell ref="L74:M74"/>
    <mergeCell ref="O74:P74"/>
    <mergeCell ref="Q74:R74"/>
    <mergeCell ref="S74:T74"/>
    <mergeCell ref="U74:V74"/>
    <mergeCell ref="S72:T72"/>
    <mergeCell ref="U72:V72"/>
    <mergeCell ref="W72:AC72"/>
    <mergeCell ref="D73:E73"/>
    <mergeCell ref="F73:G73"/>
    <mergeCell ref="I73:J73"/>
    <mergeCell ref="L73:M73"/>
    <mergeCell ref="O73:P73"/>
    <mergeCell ref="Q73:R73"/>
    <mergeCell ref="S73:T73"/>
    <mergeCell ref="D72:E72"/>
    <mergeCell ref="F72:G72"/>
    <mergeCell ref="I72:J72"/>
    <mergeCell ref="L72:M72"/>
    <mergeCell ref="O72:P72"/>
    <mergeCell ref="Q72:R72"/>
    <mergeCell ref="W70:AC70"/>
    <mergeCell ref="D71:E71"/>
    <mergeCell ref="F71:G71"/>
    <mergeCell ref="I71:J71"/>
    <mergeCell ref="L71:M71"/>
    <mergeCell ref="O71:P71"/>
    <mergeCell ref="Q71:R71"/>
    <mergeCell ref="S71:T71"/>
    <mergeCell ref="U71:V71"/>
    <mergeCell ref="W71:AC71"/>
    <mergeCell ref="U69:V69"/>
    <mergeCell ref="W69:AC69"/>
    <mergeCell ref="D70:E70"/>
    <mergeCell ref="F70:G70"/>
    <mergeCell ref="I70:J70"/>
    <mergeCell ref="L70:M70"/>
    <mergeCell ref="O70:P70"/>
    <mergeCell ref="Q70:R70"/>
    <mergeCell ref="S70:T70"/>
    <mergeCell ref="U70:V70"/>
    <mergeCell ref="S68:T68"/>
    <mergeCell ref="U68:V68"/>
    <mergeCell ref="W68:AC68"/>
    <mergeCell ref="D69:E69"/>
    <mergeCell ref="F69:G69"/>
    <mergeCell ref="I69:J69"/>
    <mergeCell ref="L69:M69"/>
    <mergeCell ref="O69:P69"/>
    <mergeCell ref="Q69:R69"/>
    <mergeCell ref="S69:T69"/>
    <mergeCell ref="D68:E68"/>
    <mergeCell ref="F68:G68"/>
    <mergeCell ref="I68:J68"/>
    <mergeCell ref="L68:M68"/>
    <mergeCell ref="O68:P68"/>
    <mergeCell ref="Q68:R68"/>
    <mergeCell ref="W66:AC66"/>
    <mergeCell ref="D67:E67"/>
    <mergeCell ref="F67:G67"/>
    <mergeCell ref="I67:J67"/>
    <mergeCell ref="L67:M67"/>
    <mergeCell ref="O67:P67"/>
    <mergeCell ref="Q67:R67"/>
    <mergeCell ref="S67:T67"/>
    <mergeCell ref="U67:V67"/>
    <mergeCell ref="W67:AC67"/>
    <mergeCell ref="U65:V65"/>
    <mergeCell ref="W65:AC65"/>
    <mergeCell ref="D66:E66"/>
    <mergeCell ref="F66:G66"/>
    <mergeCell ref="I66:J66"/>
    <mergeCell ref="L66:M66"/>
    <mergeCell ref="O66:P66"/>
    <mergeCell ref="Q66:R66"/>
    <mergeCell ref="S66:T66"/>
    <mergeCell ref="U66:V66"/>
    <mergeCell ref="S64:T64"/>
    <mergeCell ref="U64:V64"/>
    <mergeCell ref="W64:AC64"/>
    <mergeCell ref="D65:E65"/>
    <mergeCell ref="F65:G65"/>
    <mergeCell ref="I65:J65"/>
    <mergeCell ref="L65:M65"/>
    <mergeCell ref="O65:P65"/>
    <mergeCell ref="Q65:R65"/>
    <mergeCell ref="S65:T65"/>
    <mergeCell ref="D64:E64"/>
    <mergeCell ref="F64:G64"/>
    <mergeCell ref="I64:J64"/>
    <mergeCell ref="L64:M64"/>
    <mergeCell ref="O64:P64"/>
    <mergeCell ref="Q64:R64"/>
    <mergeCell ref="W62:AC62"/>
    <mergeCell ref="D63:E63"/>
    <mergeCell ref="F63:G63"/>
    <mergeCell ref="I63:J63"/>
    <mergeCell ref="L63:M63"/>
    <mergeCell ref="O63:P63"/>
    <mergeCell ref="Q63:R63"/>
    <mergeCell ref="S63:T63"/>
    <mergeCell ref="U63:V63"/>
    <mergeCell ref="W63:AC63"/>
    <mergeCell ref="U61:V61"/>
    <mergeCell ref="W61:AC61"/>
    <mergeCell ref="D62:E62"/>
    <mergeCell ref="F62:G62"/>
    <mergeCell ref="I62:J62"/>
    <mergeCell ref="L62:M62"/>
    <mergeCell ref="O62:P62"/>
    <mergeCell ref="Q62:R62"/>
    <mergeCell ref="S62:T62"/>
    <mergeCell ref="U62:V62"/>
    <mergeCell ref="S60:T60"/>
    <mergeCell ref="U60:V60"/>
    <mergeCell ref="W60:AC60"/>
    <mergeCell ref="D61:E61"/>
    <mergeCell ref="F61:G61"/>
    <mergeCell ref="I61:J61"/>
    <mergeCell ref="L61:M61"/>
    <mergeCell ref="O61:P61"/>
    <mergeCell ref="Q61:R61"/>
    <mergeCell ref="S61:T61"/>
    <mergeCell ref="D60:E60"/>
    <mergeCell ref="F60:G60"/>
    <mergeCell ref="I60:J60"/>
    <mergeCell ref="L60:M60"/>
    <mergeCell ref="O60:P60"/>
    <mergeCell ref="Q60:R60"/>
    <mergeCell ref="W58:AC58"/>
    <mergeCell ref="D59:E59"/>
    <mergeCell ref="F59:G59"/>
    <mergeCell ref="I59:J59"/>
    <mergeCell ref="L59:M59"/>
    <mergeCell ref="O59:P59"/>
    <mergeCell ref="Q59:R59"/>
    <mergeCell ref="S59:T59"/>
    <mergeCell ref="U59:V59"/>
    <mergeCell ref="W59:AC59"/>
    <mergeCell ref="U57:V57"/>
    <mergeCell ref="W57:AC57"/>
    <mergeCell ref="D58:E58"/>
    <mergeCell ref="F58:G58"/>
    <mergeCell ref="I58:J58"/>
    <mergeCell ref="L58:M58"/>
    <mergeCell ref="O58:P58"/>
    <mergeCell ref="Q58:R58"/>
    <mergeCell ref="S58:T58"/>
    <mergeCell ref="U58:V58"/>
    <mergeCell ref="S56:T56"/>
    <mergeCell ref="U56:V56"/>
    <mergeCell ref="W56:AC56"/>
    <mergeCell ref="D57:E57"/>
    <mergeCell ref="F57:G57"/>
    <mergeCell ref="I57:J57"/>
    <mergeCell ref="L57:M57"/>
    <mergeCell ref="O57:P57"/>
    <mergeCell ref="Q57:R57"/>
    <mergeCell ref="S57:T57"/>
    <mergeCell ref="D56:E56"/>
    <mergeCell ref="F56:G56"/>
    <mergeCell ref="I56:J56"/>
    <mergeCell ref="L56:M56"/>
    <mergeCell ref="O56:P56"/>
    <mergeCell ref="Q56:R56"/>
    <mergeCell ref="W54:AC54"/>
    <mergeCell ref="D55:E55"/>
    <mergeCell ref="F55:G55"/>
    <mergeCell ref="I55:J55"/>
    <mergeCell ref="L55:M55"/>
    <mergeCell ref="O55:P55"/>
    <mergeCell ref="Q55:R55"/>
    <mergeCell ref="S55:T55"/>
    <mergeCell ref="U55:V55"/>
    <mergeCell ref="W55:AC55"/>
    <mergeCell ref="U53:V53"/>
    <mergeCell ref="W53:AC53"/>
    <mergeCell ref="D54:E54"/>
    <mergeCell ref="F54:G54"/>
    <mergeCell ref="I54:J54"/>
    <mergeCell ref="L54:M54"/>
    <mergeCell ref="O54:P54"/>
    <mergeCell ref="Q54:R54"/>
    <mergeCell ref="S54:T54"/>
    <mergeCell ref="U54:V54"/>
    <mergeCell ref="S52:T52"/>
    <mergeCell ref="U52:V52"/>
    <mergeCell ref="W52:AC52"/>
    <mergeCell ref="D53:E53"/>
    <mergeCell ref="F53:G53"/>
    <mergeCell ref="I53:J53"/>
    <mergeCell ref="L53:M53"/>
    <mergeCell ref="O53:P53"/>
    <mergeCell ref="Q53:R53"/>
    <mergeCell ref="S53:T53"/>
    <mergeCell ref="D52:E52"/>
    <mergeCell ref="F52:G52"/>
    <mergeCell ref="I52:J52"/>
    <mergeCell ref="L52:M52"/>
    <mergeCell ref="O52:P52"/>
    <mergeCell ref="Q52:R52"/>
    <mergeCell ref="W50:AC50"/>
    <mergeCell ref="D51:E51"/>
    <mergeCell ref="F51:G51"/>
    <mergeCell ref="I51:J51"/>
    <mergeCell ref="L51:M51"/>
    <mergeCell ref="O51:P51"/>
    <mergeCell ref="Q51:R51"/>
    <mergeCell ref="S51:T51"/>
    <mergeCell ref="U51:V51"/>
    <mergeCell ref="W51:AC51"/>
    <mergeCell ref="U49:V49"/>
    <mergeCell ref="W49:AC49"/>
    <mergeCell ref="D50:E50"/>
    <mergeCell ref="F50:G50"/>
    <mergeCell ref="I50:J50"/>
    <mergeCell ref="L50:M50"/>
    <mergeCell ref="O50:P50"/>
    <mergeCell ref="Q50:R50"/>
    <mergeCell ref="S50:T50"/>
    <mergeCell ref="U50:V50"/>
    <mergeCell ref="S48:T48"/>
    <mergeCell ref="U48:V48"/>
    <mergeCell ref="W48:AC48"/>
    <mergeCell ref="D49:E49"/>
    <mergeCell ref="F49:G49"/>
    <mergeCell ref="I49:J49"/>
    <mergeCell ref="L49:M49"/>
    <mergeCell ref="O49:P49"/>
    <mergeCell ref="Q49:R49"/>
    <mergeCell ref="S49:T49"/>
    <mergeCell ref="D48:E48"/>
    <mergeCell ref="F48:G48"/>
    <mergeCell ref="I48:J48"/>
    <mergeCell ref="L48:M48"/>
    <mergeCell ref="O48:P48"/>
    <mergeCell ref="Q48:R48"/>
    <mergeCell ref="W46:AC46"/>
    <mergeCell ref="D47:E47"/>
    <mergeCell ref="F47:G47"/>
    <mergeCell ref="I47:J47"/>
    <mergeCell ref="L47:M47"/>
    <mergeCell ref="O47:P47"/>
    <mergeCell ref="Q47:R47"/>
    <mergeCell ref="S47:T47"/>
    <mergeCell ref="U47:V47"/>
    <mergeCell ref="W47:AC47"/>
    <mergeCell ref="U45:V45"/>
    <mergeCell ref="W45:AC45"/>
    <mergeCell ref="D46:E46"/>
    <mergeCell ref="F46:G46"/>
    <mergeCell ref="I46:J46"/>
    <mergeCell ref="L46:M46"/>
    <mergeCell ref="O46:P46"/>
    <mergeCell ref="Q46:R46"/>
    <mergeCell ref="S46:T46"/>
    <mergeCell ref="U46:V46"/>
    <mergeCell ref="S44:T44"/>
    <mergeCell ref="U44:V44"/>
    <mergeCell ref="W44:AC44"/>
    <mergeCell ref="D45:E45"/>
    <mergeCell ref="F45:G45"/>
    <mergeCell ref="I45:J45"/>
    <mergeCell ref="L45:M45"/>
    <mergeCell ref="O45:P45"/>
    <mergeCell ref="Q45:R45"/>
    <mergeCell ref="S45:T45"/>
    <mergeCell ref="A44:B44"/>
    <mergeCell ref="D44:E44"/>
    <mergeCell ref="F44:K44"/>
    <mergeCell ref="L44:N44"/>
    <mergeCell ref="O44:P44"/>
    <mergeCell ref="Q44:R44"/>
    <mergeCell ref="V42:W42"/>
    <mergeCell ref="X42:AB42"/>
    <mergeCell ref="B43:D43"/>
    <mergeCell ref="E43:H43"/>
    <mergeCell ref="J43:N43"/>
    <mergeCell ref="O43:S43"/>
    <mergeCell ref="U43:V43"/>
    <mergeCell ref="W43:AB43"/>
    <mergeCell ref="A41:C41"/>
    <mergeCell ref="D41:I41"/>
    <mergeCell ref="J41:L41"/>
    <mergeCell ref="W41:AB41"/>
    <mergeCell ref="A42:C42"/>
    <mergeCell ref="F42:G42"/>
    <mergeCell ref="J42:K42"/>
    <mergeCell ref="M42:N42"/>
    <mergeCell ref="P42:R42"/>
    <mergeCell ref="S42:U42"/>
    <mergeCell ref="A32:D32"/>
    <mergeCell ref="F32:H32"/>
    <mergeCell ref="K32:AC32"/>
    <mergeCell ref="A34:AC34"/>
    <mergeCell ref="A35:AC37"/>
    <mergeCell ref="A40:AC40"/>
    <mergeCell ref="A30:D30"/>
    <mergeCell ref="F30:H30"/>
    <mergeCell ref="K30:AC30"/>
    <mergeCell ref="A31:D31"/>
    <mergeCell ref="F31:H31"/>
    <mergeCell ref="K31:AC31"/>
    <mergeCell ref="O26:Q26"/>
    <mergeCell ref="R26:S26"/>
    <mergeCell ref="U26:W26"/>
    <mergeCell ref="X26:Y26"/>
    <mergeCell ref="A29:D29"/>
    <mergeCell ref="F29:H29"/>
    <mergeCell ref="K29:AC29"/>
    <mergeCell ref="A25:D26"/>
    <mergeCell ref="E25:I25"/>
    <mergeCell ref="J25:K25"/>
    <mergeCell ref="E26:H26"/>
    <mergeCell ref="I26:K26"/>
    <mergeCell ref="L26:M26"/>
    <mergeCell ref="A20:AC21"/>
    <mergeCell ref="A22:D22"/>
    <mergeCell ref="E22:F22"/>
    <mergeCell ref="A23:D24"/>
    <mergeCell ref="E23:F23"/>
    <mergeCell ref="H23:J23"/>
    <mergeCell ref="K23:L23"/>
    <mergeCell ref="N23:Q23"/>
    <mergeCell ref="E24:F24"/>
    <mergeCell ref="G24:AB24"/>
    <mergeCell ref="A15:D17"/>
    <mergeCell ref="E15:H15"/>
    <mergeCell ref="E16:H16"/>
    <mergeCell ref="E17:H17"/>
    <mergeCell ref="M17:N17"/>
    <mergeCell ref="R17:T17"/>
    <mergeCell ref="A12:B14"/>
    <mergeCell ref="C12:D12"/>
    <mergeCell ref="E12:K12"/>
    <mergeCell ref="C13:D13"/>
    <mergeCell ref="E13:K13"/>
    <mergeCell ref="C14:D14"/>
    <mergeCell ref="E14:K14"/>
    <mergeCell ref="A10:D10"/>
    <mergeCell ref="F10:H10"/>
    <mergeCell ref="J10:L10"/>
    <mergeCell ref="N10:O10"/>
    <mergeCell ref="A11:D11"/>
    <mergeCell ref="F11:H11"/>
    <mergeCell ref="J11:L11"/>
    <mergeCell ref="N11:O11"/>
    <mergeCell ref="A7:D7"/>
    <mergeCell ref="E7:AC7"/>
    <mergeCell ref="A8:D8"/>
    <mergeCell ref="E8:AC8"/>
    <mergeCell ref="A9:D9"/>
    <mergeCell ref="H9:I9"/>
    <mergeCell ref="M9:N9"/>
    <mergeCell ref="A1:AC1"/>
    <mergeCell ref="J2:M2"/>
    <mergeCell ref="Q2:R2"/>
    <mergeCell ref="T4:W4"/>
    <mergeCell ref="A5:AC5"/>
    <mergeCell ref="A6:D6"/>
    <mergeCell ref="E6:AC6"/>
  </mergeCells>
  <phoneticPr fontId="1"/>
  <conditionalFormatting sqref="D45:G75 I45:J75">
    <cfRule type="expression" dxfId="230" priority="63">
      <formula>D45=""</formula>
    </cfRule>
  </conditionalFormatting>
  <conditionalFormatting sqref="D84:G114 I84:J114">
    <cfRule type="expression" dxfId="229" priority="53">
      <formula>D84=""</formula>
    </cfRule>
  </conditionalFormatting>
  <conditionalFormatting sqref="D123:G153 I123:J153">
    <cfRule type="expression" dxfId="228" priority="43">
      <formula>D123=""</formula>
    </cfRule>
  </conditionalFormatting>
  <conditionalFormatting sqref="D162:G192 I162:J192">
    <cfRule type="expression" dxfId="227" priority="33">
      <formula>D162=""</formula>
    </cfRule>
  </conditionalFormatting>
  <conditionalFormatting sqref="D201:G231 I201:J231">
    <cfRule type="expression" dxfId="226" priority="23">
      <formula>D201=""</formula>
    </cfRule>
  </conditionalFormatting>
  <conditionalFormatting sqref="D240:G270 I240:J270">
    <cfRule type="expression" dxfId="225" priority="13">
      <formula>D240=""</formula>
    </cfRule>
  </conditionalFormatting>
  <conditionalFormatting sqref="E6:E8 E22:E23">
    <cfRule type="expression" dxfId="224" priority="73">
      <formula>E6=""</formula>
    </cfRule>
  </conditionalFormatting>
  <conditionalFormatting sqref="E10:E11">
    <cfRule type="expression" dxfId="223" priority="76">
      <formula>E10=""</formula>
    </cfRule>
  </conditionalFormatting>
  <conditionalFormatting sqref="E43">
    <cfRule type="expression" dxfId="222" priority="59">
      <formula>E43=""</formula>
    </cfRule>
  </conditionalFormatting>
  <conditionalFormatting sqref="E82">
    <cfRule type="expression" dxfId="221" priority="49">
      <formula>E82=""</formula>
    </cfRule>
  </conditionalFormatting>
  <conditionalFormatting sqref="E121">
    <cfRule type="expression" dxfId="220" priority="39">
      <formula>E121=""</formula>
    </cfRule>
  </conditionalFormatting>
  <conditionalFormatting sqref="E160">
    <cfRule type="expression" dxfId="219" priority="29">
      <formula>E160=""</formula>
    </cfRule>
  </conditionalFormatting>
  <conditionalFormatting sqref="E199">
    <cfRule type="expression" dxfId="218" priority="19">
      <formula>E199=""</formula>
    </cfRule>
  </conditionalFormatting>
  <conditionalFormatting sqref="E238">
    <cfRule type="expression" dxfId="217" priority="9">
      <formula>E238=""</formula>
    </cfRule>
  </conditionalFormatting>
  <conditionalFormatting sqref="G24">
    <cfRule type="expression" dxfId="216" priority="65">
      <formula>G24=""</formula>
    </cfRule>
  </conditionalFormatting>
  <conditionalFormatting sqref="I10:I11">
    <cfRule type="expression" dxfId="215" priority="75">
      <formula>I10=""</formula>
    </cfRule>
  </conditionalFormatting>
  <conditionalFormatting sqref="J25">
    <cfRule type="expression" dxfId="214" priority="4">
      <formula>J25=""</formula>
    </cfRule>
  </conditionalFormatting>
  <conditionalFormatting sqref="K23">
    <cfRule type="containsBlanks" dxfId="213" priority="67">
      <formula>LEN(TRIM(K23))=0</formula>
    </cfRule>
  </conditionalFormatting>
  <conditionalFormatting sqref="L26">
    <cfRule type="expression" dxfId="212" priority="3">
      <formula>L26=""</formula>
    </cfRule>
  </conditionalFormatting>
  <conditionalFormatting sqref="M10:M11">
    <cfRule type="expression" dxfId="211" priority="74">
      <formula>M10=""</formula>
    </cfRule>
  </conditionalFormatting>
  <conditionalFormatting sqref="M23">
    <cfRule type="expression" dxfId="210" priority="69">
      <formula>M23=""</formula>
    </cfRule>
  </conditionalFormatting>
  <conditionalFormatting sqref="M41:N41 P41 R41">
    <cfRule type="containsBlanks" dxfId="209" priority="62">
      <formula>LEN(TRIM(M41))=0</formula>
    </cfRule>
  </conditionalFormatting>
  <conditionalFormatting sqref="M80:N80 P80 R80">
    <cfRule type="containsBlanks" dxfId="208" priority="52">
      <formula>LEN(TRIM(M80))=0</formula>
    </cfRule>
  </conditionalFormatting>
  <conditionalFormatting sqref="M119:N119 P119 R119">
    <cfRule type="containsBlanks" dxfId="207" priority="42">
      <formula>LEN(TRIM(M119))=0</formula>
    </cfRule>
  </conditionalFormatting>
  <conditionalFormatting sqref="M158:N158 P158 R158">
    <cfRule type="containsBlanks" dxfId="206" priority="32">
      <formula>LEN(TRIM(M158))=0</formula>
    </cfRule>
  </conditionalFormatting>
  <conditionalFormatting sqref="M197:N197 P197 R197">
    <cfRule type="containsBlanks" dxfId="205" priority="22">
      <formula>LEN(TRIM(M197))=0</formula>
    </cfRule>
  </conditionalFormatting>
  <conditionalFormatting sqref="M236:N236 P236 R236">
    <cfRule type="containsBlanks" dxfId="204" priority="12">
      <formula>LEN(TRIM(M236))=0</formula>
    </cfRule>
  </conditionalFormatting>
  <conditionalFormatting sqref="N2">
    <cfRule type="expression" dxfId="203" priority="72">
      <formula>N2=""</formula>
    </cfRule>
  </conditionalFormatting>
  <conditionalFormatting sqref="N23">
    <cfRule type="containsBlanks" dxfId="202" priority="66">
      <formula>LEN(TRIM(N23))=0</formula>
    </cfRule>
  </conditionalFormatting>
  <conditionalFormatting sqref="O43">
    <cfRule type="expression" dxfId="201" priority="56">
      <formula>O43=""</formula>
    </cfRule>
  </conditionalFormatting>
  <conditionalFormatting sqref="O82">
    <cfRule type="expression" dxfId="200" priority="46">
      <formula>O82=""</formula>
    </cfRule>
  </conditionalFormatting>
  <conditionalFormatting sqref="O121">
    <cfRule type="expression" dxfId="199" priority="36">
      <formula>O121=""</formula>
    </cfRule>
  </conditionalFormatting>
  <conditionalFormatting sqref="O160">
    <cfRule type="expression" dxfId="198" priority="26">
      <formula>O160=""</formula>
    </cfRule>
  </conditionalFormatting>
  <conditionalFormatting sqref="O199">
    <cfRule type="expression" dxfId="197" priority="16">
      <formula>O199=""</formula>
    </cfRule>
  </conditionalFormatting>
  <conditionalFormatting sqref="O238">
    <cfRule type="expression" dxfId="196" priority="6">
      <formula>O238=""</formula>
    </cfRule>
  </conditionalFormatting>
  <conditionalFormatting sqref="O45:Q75 D41 S45:V75">
    <cfRule type="expression" dxfId="195" priority="64">
      <formula>D41=""</formula>
    </cfRule>
  </conditionalFormatting>
  <conditionalFormatting sqref="O84:Q114 D80 S84:V114">
    <cfRule type="expression" dxfId="194" priority="54">
      <formula>D80=""</formula>
    </cfRule>
  </conditionalFormatting>
  <conditionalFormatting sqref="O123:Q153 D119 S123:V153">
    <cfRule type="expression" dxfId="193" priority="44">
      <formula>D119=""</formula>
    </cfRule>
  </conditionalFormatting>
  <conditionalFormatting sqref="O162:Q192 D158 S162:V192">
    <cfRule type="expression" dxfId="192" priority="34">
      <formula>D158=""</formula>
    </cfRule>
  </conditionalFormatting>
  <conditionalFormatting sqref="O201:Q231 D197 S201:V231">
    <cfRule type="expression" dxfId="191" priority="24">
      <formula>D197=""</formula>
    </cfRule>
  </conditionalFormatting>
  <conditionalFormatting sqref="O240:Q270 D236 S240:V270">
    <cfRule type="expression" dxfId="190" priority="14">
      <formula>D236=""</formula>
    </cfRule>
  </conditionalFormatting>
  <conditionalFormatting sqref="P2">
    <cfRule type="expression" dxfId="189" priority="70">
      <formula>P2=""</formula>
    </cfRule>
  </conditionalFormatting>
  <conditionalFormatting sqref="P10:P11">
    <cfRule type="expression" dxfId="188" priority="71">
      <formula>P10=""</formula>
    </cfRule>
  </conditionalFormatting>
  <conditionalFormatting sqref="Q45:Q75">
    <cfRule type="expression" dxfId="187" priority="61">
      <formula>Q45=""</formula>
    </cfRule>
  </conditionalFormatting>
  <conditionalFormatting sqref="Q84:Q114">
    <cfRule type="expression" dxfId="186" priority="51">
      <formula>Q84=""</formula>
    </cfRule>
  </conditionalFormatting>
  <conditionalFormatting sqref="Q123:Q153">
    <cfRule type="expression" dxfId="185" priority="41">
      <formula>Q123=""</formula>
    </cfRule>
  </conditionalFormatting>
  <conditionalFormatting sqref="Q162:Q192">
    <cfRule type="expression" dxfId="184" priority="31">
      <formula>Q162=""</formula>
    </cfRule>
  </conditionalFormatting>
  <conditionalFormatting sqref="Q201:Q231">
    <cfRule type="expression" dxfId="183" priority="21">
      <formula>Q201=""</formula>
    </cfRule>
  </conditionalFormatting>
  <conditionalFormatting sqref="Q240:Q270">
    <cfRule type="expression" dxfId="182" priority="11">
      <formula>Q240=""</formula>
    </cfRule>
  </conditionalFormatting>
  <conditionalFormatting sqref="R23">
    <cfRule type="expression" dxfId="181" priority="68">
      <formula>R23=""</formula>
    </cfRule>
  </conditionalFormatting>
  <conditionalFormatting sqref="R26">
    <cfRule type="expression" dxfId="180" priority="2">
      <formula>R26=""</formula>
    </cfRule>
  </conditionalFormatting>
  <conditionalFormatting sqref="S42">
    <cfRule type="expression" dxfId="179" priority="58">
      <formula>S42=""</formula>
    </cfRule>
  </conditionalFormatting>
  <conditionalFormatting sqref="S81">
    <cfRule type="expression" dxfId="178" priority="48">
      <formula>S81=""</formula>
    </cfRule>
  </conditionalFormatting>
  <conditionalFormatting sqref="S120">
    <cfRule type="expression" dxfId="177" priority="38">
      <formula>S120=""</formula>
    </cfRule>
  </conditionalFormatting>
  <conditionalFormatting sqref="S159">
    <cfRule type="expression" dxfId="176" priority="28">
      <formula>S159=""</formula>
    </cfRule>
  </conditionalFormatting>
  <conditionalFormatting sqref="S198">
    <cfRule type="expression" dxfId="175" priority="18">
      <formula>S198=""</formula>
    </cfRule>
  </conditionalFormatting>
  <conditionalFormatting sqref="S237">
    <cfRule type="expression" dxfId="174" priority="8">
      <formula>S237=""</formula>
    </cfRule>
  </conditionalFormatting>
  <conditionalFormatting sqref="W41">
    <cfRule type="expression" dxfId="173" priority="60">
      <formula>W41=""</formula>
    </cfRule>
  </conditionalFormatting>
  <conditionalFormatting sqref="W43">
    <cfRule type="expression" dxfId="172" priority="55">
      <formula>W43=""</formula>
    </cfRule>
  </conditionalFormatting>
  <conditionalFormatting sqref="W80">
    <cfRule type="expression" dxfId="171" priority="50">
      <formula>W80=""</formula>
    </cfRule>
  </conditionalFormatting>
  <conditionalFormatting sqref="W82">
    <cfRule type="expression" dxfId="170" priority="45">
      <formula>W82=""</formula>
    </cfRule>
  </conditionalFormatting>
  <conditionalFormatting sqref="W119">
    <cfRule type="expression" dxfId="169" priority="40">
      <formula>W119=""</formula>
    </cfRule>
  </conditionalFormatting>
  <conditionalFormatting sqref="W121">
    <cfRule type="expression" dxfId="168" priority="35">
      <formula>W121=""</formula>
    </cfRule>
  </conditionalFormatting>
  <conditionalFormatting sqref="W158">
    <cfRule type="expression" dxfId="167" priority="30">
      <formula>W158=""</formula>
    </cfRule>
  </conditionalFormatting>
  <conditionalFormatting sqref="W160">
    <cfRule type="expression" dxfId="166" priority="25">
      <formula>W160=""</formula>
    </cfRule>
  </conditionalFormatting>
  <conditionalFormatting sqref="W197">
    <cfRule type="expression" dxfId="165" priority="20">
      <formula>W197=""</formula>
    </cfRule>
  </conditionalFormatting>
  <conditionalFormatting sqref="W199">
    <cfRule type="expression" dxfId="164" priority="15">
      <formula>W199=""</formula>
    </cfRule>
  </conditionalFormatting>
  <conditionalFormatting sqref="W236">
    <cfRule type="expression" dxfId="163" priority="10">
      <formula>W236=""</formula>
    </cfRule>
  </conditionalFormatting>
  <conditionalFormatting sqref="W238">
    <cfRule type="expression" dxfId="162" priority="5">
      <formula>W238=""</formula>
    </cfRule>
  </conditionalFormatting>
  <conditionalFormatting sqref="X4 Z4 AB4 G9 L9 L12:L14">
    <cfRule type="expression" dxfId="161" priority="77">
      <formula>G4=""</formula>
    </cfRule>
  </conditionalFormatting>
  <conditionalFormatting sqref="X26">
    <cfRule type="expression" dxfId="160" priority="1">
      <formula>X26=""</formula>
    </cfRule>
  </conditionalFormatting>
  <conditionalFormatting sqref="X42">
    <cfRule type="containsBlanks" dxfId="159" priority="57">
      <formula>LEN(TRIM(X42))=0</formula>
    </cfRule>
  </conditionalFormatting>
  <conditionalFormatting sqref="X81">
    <cfRule type="containsBlanks" dxfId="158" priority="47">
      <formula>LEN(TRIM(X81))=0</formula>
    </cfRule>
  </conditionalFormatting>
  <conditionalFormatting sqref="X120">
    <cfRule type="containsBlanks" dxfId="157" priority="37">
      <formula>LEN(TRIM(X120))=0</formula>
    </cfRule>
  </conditionalFormatting>
  <conditionalFormatting sqref="X159">
    <cfRule type="containsBlanks" dxfId="156" priority="27">
      <formula>LEN(TRIM(X159))=0</formula>
    </cfRule>
  </conditionalFormatting>
  <conditionalFormatting sqref="X198">
    <cfRule type="containsBlanks" dxfId="155" priority="17">
      <formula>LEN(TRIM(X198))=0</formula>
    </cfRule>
  </conditionalFormatting>
  <conditionalFormatting sqref="X237">
    <cfRule type="containsBlanks" dxfId="154" priority="7">
      <formula>LEN(TRIM(X237))=0</formula>
    </cfRule>
  </conditionalFormatting>
  <dataValidations count="14">
    <dataValidation type="custom" operator="lessThanOrEqual" allowBlank="1" showInputMessage="1" showErrorMessage="1" sqref="R26:S26" xr:uid="{FD33EE47-F0C7-46F4-9095-053AC0D6CDC9}">
      <formula1>AND(ISNUMBER(VALUE(R26)),VALUE(R26)&lt;=IF($J$25="",0,MIN($J$25,200)),VALUE(R26)&gt;=0)</formula1>
    </dataValidation>
    <dataValidation type="custom" operator="lessThanOrEqual" allowBlank="1" showInputMessage="1" showErrorMessage="1" sqref="X26:Y26" xr:uid="{4CF797E8-6A8D-4BC7-835A-EB3F39ACFAB1}">
      <formula1>AND(ISNUMBER(VALUE(W26)),VALUE(W26)&lt;=IF($J$25="",0,MIN($J$25,200)),VALUE(W26)&gt;=0)</formula1>
    </dataValidation>
    <dataValidation type="custom" operator="lessThanOrEqual" allowBlank="1" showInputMessage="1" showErrorMessage="1" sqref="L26:M26" xr:uid="{87BF9F69-A9DA-4ADD-9014-1846C83865A1}">
      <formula1>AND(ISNUMBER(VALUE(L26)),VALUE(L26)&lt;=IF($J$25="",0,MIN($J$25,300)),VALUE(L26)&gt;=0)</formula1>
    </dataValidation>
    <dataValidation type="list" allowBlank="1" showInputMessage="1" showErrorMessage="1" sqref="O45:Q75 S45:V75 D45:E75 O84:Q114 S84:V114 D84:E114 O123:Q153 S123:V153 D123:E153 O162:Q192 S162:V192 D162:E192 O201:Q231 S201:V231 D201:E231 O240:Q270 S240:V270 D240:E270" xr:uid="{534980CD-08D4-4CA7-85C2-CB18A9AA7475}">
      <formula1>"○"</formula1>
    </dataValidation>
    <dataValidation type="list" allowBlank="1" showInputMessage="1" showErrorMessage="1" sqref="E7:AC7" xr:uid="{25BA7ED4-65E7-4DD7-B203-BE94AAF13A2E}">
      <formula1>"自己所有,借用"</formula1>
    </dataValidation>
    <dataValidation type="list" allowBlank="1" showInputMessage="1" showErrorMessage="1" sqref="W43 W82 W121 W160 W199 W238" xr:uid="{8EC0EFF4-A85E-40BF-825B-E8B7B76C050C}">
      <formula1>"０．該当なし,１．障害児加算,２．医療的ケア児加算,３．要支援家庭のこども加算"</formula1>
    </dataValidation>
    <dataValidation type="list" allowBlank="1" showInputMessage="1" showErrorMessage="1" sqref="M41 M80 M119 M158 M197 M236" xr:uid="{E5799E31-9CAF-46FC-A6AF-BD1D7965EFE5}">
      <formula1>"西暦,令和"</formula1>
    </dataValidation>
    <dataValidation type="list" allowBlank="1" showInputMessage="1" showErrorMessage="1" sqref="O43:S43 AC43 O82:S82 AC82 O121:S121 AC121 O160:S160 AC160 O199:S199 AC199 O238:S238 AC238" xr:uid="{4D20B45F-E176-46E8-98B7-C937FB636830}">
      <formula1>"０．該当なし,１．生活保護世帯,２．非課税世帯,３．低所得世帯,４．要支援家庭"</formula1>
    </dataValidation>
    <dataValidation type="list" allowBlank="1" showInputMessage="1" showErrorMessage="1" sqref="M23" xr:uid="{C376A7B2-4CB1-438E-BC61-34F22759D8C5}">
      <formula1>"都,道,府,県"</formula1>
    </dataValidation>
    <dataValidation type="list" allowBlank="1" showInputMessage="1" showErrorMessage="1" sqref="R23" xr:uid="{775960A8-3DE2-4DB1-9CE5-2F71112011A7}">
      <formula1>"区,市,町,村"</formula1>
    </dataValidation>
    <dataValidation type="list" allowBlank="1" showInputMessage="1" showErrorMessage="1" sqref="S42:U42 S81:U81 S120:U120 S159:U159 S198:U198 S237:U237" xr:uid="{43AA9C42-FA85-48AD-A4AB-7E6C3895CE31}">
      <formula1>"有り（中野区内）,有り（中野区外）,無し"</formula1>
    </dataValidation>
    <dataValidation type="list" allowBlank="1" showInputMessage="1" showErrorMessage="1" sqref="E22:F23" xr:uid="{2F524A5C-E783-40BD-BA97-7259A9A706F8}">
      <formula1>"有り,無し"</formula1>
    </dataValidation>
    <dataValidation type="list" allowBlank="1" showInputMessage="1" showErrorMessage="1" sqref="W41:AB41 W80:AB80 W119:AB119 W158:AB158 W197:AB197 W236:AB236" xr:uid="{7189743C-91A4-466B-A42C-D6CEE9B51481}">
      <formula1>"０歳児クラス相当,１歳児クラス相当,２歳児クラス相当（３歳未満）,２歳児クラス相当（３歳誕生月）"</formula1>
    </dataValidation>
    <dataValidation type="whole" operator="lessThanOrEqual" allowBlank="1" showInputMessage="1" showErrorMessage="1" sqref="L12:L14" xr:uid="{2F6D1BEC-0D64-4D50-9DE0-6F2C04DBA7D6}">
      <formula1>10</formula1>
    </dataValidation>
  </dataValidations>
  <printOptions horizontalCentered="1" verticalCentered="1"/>
  <pageMargins left="0.19685039370078741" right="0.19685039370078741" top="0.19685039370078741" bottom="0.19685039370078741" header="0" footer="0"/>
  <pageSetup paperSize="9" scale="58" orientation="portrait" r:id="rId1"/>
  <rowBreaks count="6" manualBreakCount="6">
    <brk id="39" max="28" man="1"/>
    <brk id="78" max="28" man="1"/>
    <brk id="117" max="28" man="1"/>
    <brk id="156" max="28" man="1"/>
    <brk id="195" max="28" man="1"/>
    <brk id="234" max="28"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1E61DAE-2952-4A80-A933-001096E874C6}">
          <x14:formula1>
            <xm:f>データ入力!$B$2:$B$12</xm:f>
          </x14:formula1>
          <xm:sqref>G24:AB24</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B7648D-BA5B-4533-B451-0A9462006013}">
  <sheetPr codeName="Sheet13"/>
  <dimension ref="A1:AT273"/>
  <sheetViews>
    <sheetView showGridLines="0" view="pageBreakPreview" zoomScale="85" zoomScaleNormal="100" zoomScaleSheetLayoutView="85" workbookViewId="0">
      <selection activeCell="Z4" sqref="Z4"/>
    </sheetView>
  </sheetViews>
  <sheetFormatPr defaultColWidth="4.33203125" defaultRowHeight="26.25" customHeight="1" x14ac:dyDescent="0.55000000000000004"/>
  <cols>
    <col min="1" max="2" width="4.33203125" style="12"/>
    <col min="3" max="3" width="5.83203125" style="12" bestFit="1" customWidth="1"/>
    <col min="4" max="4" width="4.33203125" style="12"/>
    <col min="5" max="5" width="5" style="12" bestFit="1" customWidth="1"/>
    <col min="6" max="8" width="4.33203125" style="12"/>
    <col min="9" max="9" width="4.33203125" style="12" customWidth="1"/>
    <col min="10" max="11" width="4.33203125" style="12"/>
    <col min="12" max="12" width="5" style="12" bestFit="1" customWidth="1"/>
    <col min="13" max="13" width="4.33203125" style="12"/>
    <col min="14" max="14" width="8.08203125" style="12" bestFit="1" customWidth="1"/>
    <col min="15" max="17" width="4.33203125" style="12"/>
    <col min="18" max="18" width="4.33203125" style="12" customWidth="1"/>
    <col min="19" max="29" width="4.33203125" style="12"/>
    <col min="30" max="30" width="6.5" style="32" bestFit="1" customWidth="1"/>
    <col min="31" max="34" width="4.33203125" style="32"/>
    <col min="35" max="45" width="4.33203125" style="12"/>
    <col min="46" max="46" width="5" style="12" bestFit="1" customWidth="1"/>
    <col min="47" max="16384" width="4.33203125" style="12"/>
  </cols>
  <sheetData>
    <row r="1" spans="1:34" s="8" customFormat="1" ht="26.25" customHeight="1" x14ac:dyDescent="0.55000000000000004">
      <c r="A1" s="179" t="s">
        <v>41</v>
      </c>
      <c r="B1" s="179"/>
      <c r="C1" s="179"/>
      <c r="D1" s="179"/>
      <c r="E1" s="179"/>
      <c r="F1" s="179"/>
      <c r="G1" s="179"/>
      <c r="H1" s="179"/>
      <c r="I1" s="179"/>
      <c r="J1" s="179"/>
      <c r="K1" s="179"/>
      <c r="L1" s="179"/>
      <c r="M1" s="179"/>
      <c r="N1" s="179"/>
      <c r="O1" s="179"/>
      <c r="P1" s="179"/>
      <c r="Q1" s="179"/>
      <c r="R1" s="179"/>
      <c r="S1" s="179"/>
      <c r="T1" s="179"/>
      <c r="U1" s="179"/>
      <c r="V1" s="179"/>
      <c r="W1" s="179"/>
      <c r="X1" s="179"/>
      <c r="Y1" s="179"/>
      <c r="Z1" s="179"/>
      <c r="AA1" s="179"/>
      <c r="AB1" s="179"/>
      <c r="AC1" s="179"/>
      <c r="AD1" s="1"/>
      <c r="AE1" s="1"/>
      <c r="AF1" s="1"/>
      <c r="AG1" s="1"/>
      <c r="AH1" s="1"/>
    </row>
    <row r="2" spans="1:34" s="8" customFormat="1" ht="26.25" customHeight="1" x14ac:dyDescent="0.55000000000000004">
      <c r="A2" s="1"/>
      <c r="B2" s="1"/>
      <c r="C2" s="1"/>
      <c r="D2" s="1"/>
      <c r="E2" s="1"/>
      <c r="F2" s="1"/>
      <c r="G2" s="1"/>
      <c r="H2" s="48"/>
      <c r="I2" s="48"/>
      <c r="J2" s="179" t="s">
        <v>39</v>
      </c>
      <c r="K2" s="179"/>
      <c r="L2" s="179"/>
      <c r="M2" s="179"/>
      <c r="N2" s="54">
        <v>2027</v>
      </c>
      <c r="O2" s="62" t="s">
        <v>0</v>
      </c>
      <c r="P2" s="55">
        <v>2</v>
      </c>
      <c r="Q2" s="179" t="s">
        <v>1</v>
      </c>
      <c r="R2" s="179"/>
      <c r="S2" s="1"/>
      <c r="T2" s="1"/>
      <c r="U2" s="1"/>
      <c r="V2" s="1"/>
      <c r="W2" s="1"/>
      <c r="X2" s="1"/>
      <c r="Y2" s="1"/>
      <c r="Z2" s="1"/>
      <c r="AA2" s="1"/>
      <c r="AB2" s="1"/>
      <c r="AC2" s="1"/>
      <c r="AD2" s="1"/>
      <c r="AE2" s="1"/>
      <c r="AF2" s="1"/>
      <c r="AG2" s="1"/>
      <c r="AH2" s="1"/>
    </row>
    <row r="3" spans="1:34" s="11" customFormat="1" ht="26.25" customHeight="1" x14ac:dyDescent="0.55000000000000004">
      <c r="A3" s="2"/>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row>
    <row r="4" spans="1:34" s="11" customFormat="1" ht="26.25" customHeight="1" x14ac:dyDescent="0.55000000000000004">
      <c r="A4" s="2"/>
      <c r="B4" s="2"/>
      <c r="C4" s="2"/>
      <c r="D4" s="2"/>
      <c r="E4" s="2"/>
      <c r="F4" s="2"/>
      <c r="G4" s="2"/>
      <c r="H4" s="2"/>
      <c r="I4" s="2"/>
      <c r="J4" s="2"/>
      <c r="K4" s="2"/>
      <c r="L4" s="2"/>
      <c r="M4" s="2"/>
      <c r="N4" s="2"/>
      <c r="O4" s="2"/>
      <c r="P4" s="2"/>
      <c r="Q4" s="2"/>
      <c r="T4" s="220" t="s">
        <v>2</v>
      </c>
      <c r="U4" s="220"/>
      <c r="V4" s="220"/>
      <c r="W4" s="220"/>
      <c r="X4" s="9">
        <v>9</v>
      </c>
      <c r="Y4" s="3" t="s">
        <v>0</v>
      </c>
      <c r="Z4" s="9"/>
      <c r="AA4" s="3" t="s">
        <v>3</v>
      </c>
      <c r="AB4" s="9"/>
      <c r="AC4" s="3" t="s">
        <v>4</v>
      </c>
      <c r="AD4" s="2"/>
      <c r="AE4" s="2"/>
      <c r="AF4" s="2"/>
      <c r="AG4" s="2"/>
      <c r="AH4" s="2"/>
    </row>
    <row r="5" spans="1:34" s="11" customFormat="1" ht="26.25" customHeight="1" x14ac:dyDescent="0.55000000000000004">
      <c r="A5" s="180" t="s">
        <v>5</v>
      </c>
      <c r="B5" s="180"/>
      <c r="C5" s="180"/>
      <c r="D5" s="180"/>
      <c r="E5" s="180"/>
      <c r="F5" s="180"/>
      <c r="G5" s="180"/>
      <c r="H5" s="180"/>
      <c r="I5" s="180"/>
      <c r="J5" s="180"/>
      <c r="K5" s="180"/>
      <c r="L5" s="180"/>
      <c r="M5" s="180"/>
      <c r="N5" s="180"/>
      <c r="O5" s="180"/>
      <c r="P5" s="180"/>
      <c r="Q5" s="180"/>
      <c r="R5" s="180"/>
      <c r="S5" s="180"/>
      <c r="T5" s="180"/>
      <c r="U5" s="180"/>
      <c r="V5" s="180"/>
      <c r="W5" s="180"/>
      <c r="X5" s="180"/>
      <c r="Y5" s="180"/>
      <c r="Z5" s="180"/>
      <c r="AA5" s="180"/>
      <c r="AB5" s="180"/>
      <c r="AC5" s="180"/>
      <c r="AD5" s="2"/>
      <c r="AE5" s="2"/>
      <c r="AF5" s="2"/>
      <c r="AG5" s="2"/>
      <c r="AH5" s="2"/>
    </row>
    <row r="6" spans="1:34" s="11" customFormat="1" ht="26.25" customHeight="1" x14ac:dyDescent="0.55000000000000004">
      <c r="A6" s="136" t="s">
        <v>6</v>
      </c>
      <c r="B6" s="136"/>
      <c r="C6" s="136"/>
      <c r="D6" s="136"/>
      <c r="E6" s="135"/>
      <c r="F6" s="135"/>
      <c r="G6" s="135"/>
      <c r="H6" s="135"/>
      <c r="I6" s="135"/>
      <c r="J6" s="135"/>
      <c r="K6" s="135"/>
      <c r="L6" s="135"/>
      <c r="M6" s="135"/>
      <c r="N6" s="135"/>
      <c r="O6" s="135"/>
      <c r="P6" s="135"/>
      <c r="Q6" s="135"/>
      <c r="R6" s="135"/>
      <c r="S6" s="135"/>
      <c r="T6" s="135"/>
      <c r="U6" s="135"/>
      <c r="V6" s="135"/>
      <c r="W6" s="135"/>
      <c r="X6" s="135"/>
      <c r="Y6" s="135"/>
      <c r="Z6" s="135"/>
      <c r="AA6" s="135"/>
      <c r="AB6" s="135"/>
      <c r="AC6" s="135"/>
      <c r="AD6" s="2"/>
      <c r="AE6" s="2"/>
      <c r="AF6" s="2"/>
      <c r="AG6" s="2"/>
      <c r="AH6" s="2"/>
    </row>
    <row r="7" spans="1:34" s="11" customFormat="1" ht="26.25" customHeight="1" x14ac:dyDescent="0.55000000000000004">
      <c r="A7" s="145" t="s">
        <v>56</v>
      </c>
      <c r="B7" s="146"/>
      <c r="C7" s="146"/>
      <c r="D7" s="147"/>
      <c r="E7" s="148"/>
      <c r="F7" s="149"/>
      <c r="G7" s="149"/>
      <c r="H7" s="149"/>
      <c r="I7" s="149"/>
      <c r="J7" s="149"/>
      <c r="K7" s="149"/>
      <c r="L7" s="149"/>
      <c r="M7" s="149"/>
      <c r="N7" s="149"/>
      <c r="O7" s="149"/>
      <c r="P7" s="149"/>
      <c r="Q7" s="149"/>
      <c r="R7" s="149"/>
      <c r="S7" s="149"/>
      <c r="T7" s="149"/>
      <c r="U7" s="149"/>
      <c r="V7" s="149"/>
      <c r="W7" s="149"/>
      <c r="X7" s="149"/>
      <c r="Y7" s="149"/>
      <c r="Z7" s="149"/>
      <c r="AA7" s="149"/>
      <c r="AB7" s="149"/>
      <c r="AC7" s="150"/>
      <c r="AD7" s="2"/>
      <c r="AE7" s="2"/>
      <c r="AF7" s="2"/>
      <c r="AG7" s="2"/>
      <c r="AH7" s="2"/>
    </row>
    <row r="8" spans="1:34" s="11" customFormat="1" ht="26.25" customHeight="1" x14ac:dyDescent="0.55000000000000004">
      <c r="A8" s="124" t="s">
        <v>57</v>
      </c>
      <c r="B8" s="127"/>
      <c r="C8" s="127"/>
      <c r="D8" s="128"/>
      <c r="E8" s="202"/>
      <c r="F8" s="203"/>
      <c r="G8" s="203"/>
      <c r="H8" s="203"/>
      <c r="I8" s="203"/>
      <c r="J8" s="203"/>
      <c r="K8" s="203"/>
      <c r="L8" s="203"/>
      <c r="M8" s="203"/>
      <c r="N8" s="203"/>
      <c r="O8" s="203"/>
      <c r="P8" s="203"/>
      <c r="Q8" s="203"/>
      <c r="R8" s="203"/>
      <c r="S8" s="203"/>
      <c r="T8" s="203"/>
      <c r="U8" s="203"/>
      <c r="V8" s="203"/>
      <c r="W8" s="203"/>
      <c r="X8" s="203"/>
      <c r="Y8" s="203"/>
      <c r="Z8" s="203"/>
      <c r="AA8" s="203"/>
      <c r="AB8" s="203"/>
      <c r="AC8" s="204"/>
      <c r="AD8" s="2"/>
      <c r="AE8" s="2"/>
      <c r="AF8" s="2"/>
      <c r="AG8" s="2"/>
      <c r="AH8" s="2"/>
    </row>
    <row r="9" spans="1:34" s="11" customFormat="1" ht="26.25" customHeight="1" x14ac:dyDescent="0.55000000000000004">
      <c r="A9" s="136" t="s">
        <v>7</v>
      </c>
      <c r="B9" s="136"/>
      <c r="C9" s="136"/>
      <c r="D9" s="136"/>
      <c r="E9" s="6">
        <f>$P$2</f>
        <v>2</v>
      </c>
      <c r="F9" s="4" t="s">
        <v>3</v>
      </c>
      <c r="G9" s="10"/>
      <c r="H9" s="137" t="s">
        <v>8</v>
      </c>
      <c r="I9" s="137"/>
      <c r="J9" s="4">
        <f>$P$2</f>
        <v>2</v>
      </c>
      <c r="K9" s="4" t="s">
        <v>3</v>
      </c>
      <c r="L9" s="10"/>
      <c r="M9" s="137" t="s">
        <v>9</v>
      </c>
      <c r="N9" s="137"/>
      <c r="O9" s="4"/>
      <c r="P9" s="4"/>
      <c r="Q9" s="4"/>
      <c r="R9" s="4"/>
      <c r="S9" s="4"/>
      <c r="T9" s="4"/>
      <c r="U9" s="4"/>
      <c r="V9" s="4"/>
      <c r="W9" s="4"/>
      <c r="X9" s="4"/>
      <c r="Y9" s="4"/>
      <c r="Z9" s="4"/>
      <c r="AA9" s="4"/>
      <c r="AB9" s="4"/>
      <c r="AC9" s="5"/>
      <c r="AD9" s="2"/>
      <c r="AE9" s="2"/>
      <c r="AF9" s="2"/>
      <c r="AG9" s="2"/>
      <c r="AH9" s="2"/>
    </row>
    <row r="10" spans="1:34" s="11" customFormat="1" ht="26.25" customHeight="1" x14ac:dyDescent="0.55000000000000004">
      <c r="A10" s="138" t="s">
        <v>46</v>
      </c>
      <c r="B10" s="138"/>
      <c r="C10" s="138"/>
      <c r="D10" s="138"/>
      <c r="E10" s="4">
        <f>SUM(I10,M10,S10)</f>
        <v>0</v>
      </c>
      <c r="F10" s="137" t="s">
        <v>48</v>
      </c>
      <c r="G10" s="137"/>
      <c r="H10" s="137"/>
      <c r="I10" s="10"/>
      <c r="J10" s="137" t="s">
        <v>49</v>
      </c>
      <c r="K10" s="137"/>
      <c r="L10" s="137"/>
      <c r="M10" s="10"/>
      <c r="N10" s="156" t="s">
        <v>50</v>
      </c>
      <c r="O10" s="156"/>
      <c r="P10" s="10"/>
      <c r="Q10" s="4" t="s">
        <v>51</v>
      </c>
      <c r="R10" s="4"/>
      <c r="S10" s="4"/>
      <c r="T10" s="4"/>
      <c r="U10" s="4"/>
      <c r="V10" s="4"/>
      <c r="W10" s="4"/>
      <c r="X10" s="4"/>
      <c r="Y10" s="4"/>
      <c r="Z10" s="4"/>
      <c r="AA10" s="4"/>
      <c r="AB10" s="4"/>
      <c r="AC10" s="5"/>
      <c r="AD10" s="2"/>
      <c r="AE10" s="2"/>
      <c r="AF10" s="2"/>
      <c r="AG10" s="2"/>
      <c r="AH10" s="2"/>
    </row>
    <row r="11" spans="1:34" s="11" customFormat="1" ht="26.25" customHeight="1" x14ac:dyDescent="0.55000000000000004">
      <c r="A11" s="138" t="s">
        <v>47</v>
      </c>
      <c r="B11" s="138"/>
      <c r="C11" s="138"/>
      <c r="D11" s="138"/>
      <c r="E11" s="4">
        <f>SUM(I11,M11,P11)</f>
        <v>0</v>
      </c>
      <c r="F11" s="137" t="s">
        <v>48</v>
      </c>
      <c r="G11" s="137"/>
      <c r="H11" s="137"/>
      <c r="I11" s="10"/>
      <c r="J11" s="156" t="s">
        <v>49</v>
      </c>
      <c r="K11" s="156"/>
      <c r="L11" s="156"/>
      <c r="M11" s="10"/>
      <c r="N11" s="156" t="s">
        <v>50</v>
      </c>
      <c r="O11" s="156"/>
      <c r="P11" s="10"/>
      <c r="Q11" s="4" t="s">
        <v>51</v>
      </c>
      <c r="R11" s="4"/>
      <c r="U11" s="4"/>
      <c r="V11" s="4"/>
      <c r="W11" s="4"/>
      <c r="X11" s="4"/>
      <c r="Y11" s="4"/>
      <c r="Z11" s="4"/>
      <c r="AA11" s="4"/>
      <c r="AB11" s="4"/>
      <c r="AC11" s="5"/>
      <c r="AD11" s="2"/>
      <c r="AE11" s="2"/>
      <c r="AF11" s="2"/>
      <c r="AG11" s="2"/>
      <c r="AH11" s="2"/>
    </row>
    <row r="12" spans="1:34" s="11" customFormat="1" ht="26.25" customHeight="1" x14ac:dyDescent="0.55000000000000004">
      <c r="A12" s="181" t="s">
        <v>10</v>
      </c>
      <c r="B12" s="182"/>
      <c r="C12" s="187" t="s">
        <v>52</v>
      </c>
      <c r="D12" s="188"/>
      <c r="E12" s="151" t="s">
        <v>95</v>
      </c>
      <c r="F12" s="152"/>
      <c r="G12" s="152"/>
      <c r="H12" s="152"/>
      <c r="I12" s="152"/>
      <c r="J12" s="152"/>
      <c r="K12" s="152"/>
      <c r="L12" s="35"/>
      <c r="M12" s="34" t="s">
        <v>11</v>
      </c>
      <c r="N12" s="34"/>
      <c r="O12" s="34"/>
      <c r="P12" s="34"/>
      <c r="Q12" s="34"/>
      <c r="R12" s="34"/>
      <c r="S12" s="34"/>
      <c r="T12" s="34"/>
      <c r="U12" s="34"/>
      <c r="V12" s="34"/>
      <c r="W12" s="34"/>
      <c r="X12" s="34"/>
      <c r="Y12" s="34"/>
      <c r="Z12" s="34"/>
      <c r="AA12" s="34"/>
      <c r="AB12" s="34"/>
      <c r="AC12" s="39"/>
      <c r="AD12" s="31" t="str">
        <f>IF(OR(ISBLANK($L$12),), "←利用児童１人あたりの利用上限時間が入力されていません。", "")</f>
        <v>←利用児童１人あたりの利用上限時間が入力されていません。</v>
      </c>
      <c r="AE12" s="2"/>
      <c r="AF12" s="2"/>
      <c r="AG12" s="2"/>
      <c r="AH12" s="2"/>
    </row>
    <row r="13" spans="1:34" s="11" customFormat="1" ht="26.25" customHeight="1" x14ac:dyDescent="0.55000000000000004">
      <c r="A13" s="183"/>
      <c r="B13" s="184"/>
      <c r="C13" s="189" t="s">
        <v>53</v>
      </c>
      <c r="D13" s="190"/>
      <c r="E13" s="153" t="s">
        <v>97</v>
      </c>
      <c r="F13" s="154"/>
      <c r="G13" s="154"/>
      <c r="H13" s="154"/>
      <c r="I13" s="154"/>
      <c r="J13" s="154"/>
      <c r="K13" s="154"/>
      <c r="L13" s="37"/>
      <c r="M13" s="36" t="s">
        <v>11</v>
      </c>
      <c r="N13" s="36"/>
      <c r="O13" s="36"/>
      <c r="P13" s="36"/>
      <c r="Q13" s="36"/>
      <c r="R13" s="36"/>
      <c r="S13" s="36"/>
      <c r="T13" s="36"/>
      <c r="U13" s="36"/>
      <c r="V13" s="36"/>
      <c r="W13" s="36"/>
      <c r="X13" s="36"/>
      <c r="Y13" s="36"/>
      <c r="Z13" s="36"/>
      <c r="AA13" s="36"/>
      <c r="AB13" s="36"/>
      <c r="AC13" s="40"/>
      <c r="AD13" s="31" t="str">
        <f>IF(OR(ISBLANK($L$13),), "←利用児童１人あたりの利用上限時間が入力されていません。", "")</f>
        <v>←利用児童１人あたりの利用上限時間が入力されていません。</v>
      </c>
      <c r="AE13" s="2"/>
      <c r="AF13" s="2"/>
      <c r="AG13" s="2"/>
      <c r="AH13" s="2"/>
    </row>
    <row r="14" spans="1:34" s="11" customFormat="1" ht="26.25" customHeight="1" x14ac:dyDescent="0.55000000000000004">
      <c r="A14" s="185"/>
      <c r="B14" s="186"/>
      <c r="C14" s="191" t="s">
        <v>54</v>
      </c>
      <c r="D14" s="192"/>
      <c r="E14" s="155" t="s">
        <v>97</v>
      </c>
      <c r="F14" s="129"/>
      <c r="G14" s="129"/>
      <c r="H14" s="129"/>
      <c r="I14" s="129"/>
      <c r="J14" s="129"/>
      <c r="K14" s="129"/>
      <c r="L14" s="47"/>
      <c r="M14" s="56" t="s">
        <v>11</v>
      </c>
      <c r="N14" s="56"/>
      <c r="O14" s="56"/>
      <c r="P14" s="56"/>
      <c r="Q14" s="56"/>
      <c r="R14" s="56"/>
      <c r="S14" s="56"/>
      <c r="T14" s="56"/>
      <c r="U14" s="56"/>
      <c r="V14" s="56"/>
      <c r="W14" s="56"/>
      <c r="X14" s="56"/>
      <c r="Y14" s="56"/>
      <c r="Z14" s="56"/>
      <c r="AA14" s="56"/>
      <c r="AB14" s="56"/>
      <c r="AC14" s="57"/>
      <c r="AD14" s="31" t="str">
        <f>IF(OR(ISBLANK($L$14),), "←利用児童１人あたりの利用上限時間が入力されていません。", "")</f>
        <v>←利用児童１人あたりの利用上限時間が入力されていません。</v>
      </c>
      <c r="AE14" s="2"/>
      <c r="AF14" s="2"/>
      <c r="AG14" s="2"/>
      <c r="AH14" s="2"/>
    </row>
    <row r="15" spans="1:34" s="11" customFormat="1" ht="26.25" customHeight="1" x14ac:dyDescent="0.55000000000000004">
      <c r="A15" s="136" t="s">
        <v>12</v>
      </c>
      <c r="B15" s="136"/>
      <c r="C15" s="136"/>
      <c r="D15" s="136"/>
      <c r="E15" s="199" t="s">
        <v>13</v>
      </c>
      <c r="F15" s="200"/>
      <c r="G15" s="200"/>
      <c r="H15" s="201"/>
      <c r="I15" s="65">
        <f>COUNTIFS(A:A,"児童氏名：",D:D,"&lt;&gt;")</f>
        <v>0</v>
      </c>
      <c r="J15" s="34" t="s">
        <v>18</v>
      </c>
      <c r="K15" s="34"/>
      <c r="L15" s="34"/>
      <c r="M15" s="34"/>
      <c r="N15" s="34"/>
      <c r="O15" s="34"/>
      <c r="P15" s="34"/>
      <c r="Q15" s="35"/>
      <c r="R15" s="35"/>
      <c r="S15" s="34"/>
      <c r="T15" s="34"/>
      <c r="U15" s="34"/>
      <c r="V15" s="34"/>
      <c r="W15" s="34"/>
      <c r="X15" s="34"/>
      <c r="Y15" s="34"/>
      <c r="Z15" s="34"/>
      <c r="AA15" s="34"/>
      <c r="AB15" s="34"/>
      <c r="AC15" s="39"/>
      <c r="AD15" s="31"/>
      <c r="AE15" s="2"/>
      <c r="AF15" s="2"/>
      <c r="AG15" s="2"/>
      <c r="AH15" s="2"/>
    </row>
    <row r="16" spans="1:34" s="11" customFormat="1" ht="26.25" customHeight="1" x14ac:dyDescent="0.55000000000000004">
      <c r="A16" s="136"/>
      <c r="B16" s="136"/>
      <c r="C16" s="136"/>
      <c r="D16" s="136"/>
      <c r="E16" s="139" t="s">
        <v>15</v>
      </c>
      <c r="F16" s="140"/>
      <c r="G16" s="140"/>
      <c r="H16" s="141"/>
      <c r="I16" s="64">
        <f>SUMIFS(D:D,A:A,"合計利用回数")</f>
        <v>0</v>
      </c>
      <c r="J16" s="36" t="s">
        <v>38</v>
      </c>
      <c r="K16" s="36"/>
      <c r="L16" s="36"/>
      <c r="M16" s="36"/>
      <c r="N16" s="36"/>
      <c r="O16" s="36"/>
      <c r="P16" s="46"/>
      <c r="Q16" s="37"/>
      <c r="R16" s="37"/>
      <c r="S16" s="36"/>
      <c r="T16" s="36"/>
      <c r="U16" s="36"/>
      <c r="V16" s="36"/>
      <c r="W16" s="36"/>
      <c r="X16" s="36"/>
      <c r="Y16" s="36"/>
      <c r="Z16" s="36"/>
      <c r="AA16" s="36"/>
      <c r="AB16" s="36"/>
      <c r="AC16" s="40"/>
      <c r="AD16" s="2"/>
      <c r="AE16" s="2"/>
      <c r="AF16" s="2"/>
      <c r="AG16" s="2"/>
      <c r="AH16" s="2"/>
    </row>
    <row r="17" spans="1:34" s="11" customFormat="1" ht="26.25" customHeight="1" x14ac:dyDescent="0.55000000000000004">
      <c r="A17" s="136"/>
      <c r="B17" s="136"/>
      <c r="C17" s="136"/>
      <c r="D17" s="136"/>
      <c r="E17" s="142" t="s">
        <v>17</v>
      </c>
      <c r="F17" s="143"/>
      <c r="G17" s="143"/>
      <c r="H17" s="144"/>
      <c r="I17" s="63" t="str">
        <f>IFERROR(TEXT(SUMIFS(N:N, K:K, "合計利用時間"),"0;-0;;@"),"")</f>
        <v/>
      </c>
      <c r="J17" s="38" t="s">
        <v>33</v>
      </c>
      <c r="K17" s="38"/>
      <c r="L17" s="38"/>
      <c r="M17" s="129"/>
      <c r="N17" s="129"/>
      <c r="O17" s="38"/>
      <c r="P17" s="38"/>
      <c r="Q17" s="38"/>
      <c r="R17" s="129"/>
      <c r="S17" s="129"/>
      <c r="T17" s="129"/>
      <c r="U17" s="38"/>
      <c r="V17" s="38"/>
      <c r="W17" s="38"/>
      <c r="X17" s="38"/>
      <c r="Y17" s="38"/>
      <c r="Z17" s="38"/>
      <c r="AA17" s="38"/>
      <c r="AB17" s="38"/>
      <c r="AC17" s="41"/>
      <c r="AD17" s="2"/>
      <c r="AE17" s="2"/>
      <c r="AF17" s="2"/>
      <c r="AG17" s="2"/>
      <c r="AH17" s="2"/>
    </row>
    <row r="18" spans="1:34" s="11" customFormat="1" ht="26.25" customHeight="1" x14ac:dyDescent="0.55000000000000004">
      <c r="A18" s="1"/>
      <c r="B18" s="1"/>
      <c r="C18" s="1"/>
      <c r="D18" s="1"/>
      <c r="E18" s="2"/>
      <c r="F18" s="2"/>
      <c r="G18" s="2"/>
      <c r="H18" s="2"/>
      <c r="I18" s="2"/>
      <c r="J18" s="2"/>
      <c r="K18" s="2"/>
      <c r="L18" s="2"/>
      <c r="M18" s="2"/>
      <c r="N18" s="1"/>
      <c r="O18" s="2"/>
      <c r="P18" s="2"/>
      <c r="Q18" s="2"/>
      <c r="R18" s="1"/>
      <c r="S18" s="1"/>
      <c r="T18" s="1"/>
      <c r="V18" s="2"/>
      <c r="W18" s="2"/>
      <c r="X18" s="2"/>
      <c r="Y18" s="2"/>
      <c r="Z18" s="2"/>
      <c r="AA18" s="2"/>
      <c r="AB18" s="2"/>
      <c r="AC18" s="2"/>
      <c r="AD18" s="2"/>
      <c r="AE18" s="2"/>
      <c r="AF18" s="2"/>
      <c r="AG18" s="2"/>
      <c r="AH18" s="2"/>
    </row>
    <row r="19" spans="1:34" s="11" customFormat="1" ht="26.25" customHeight="1" x14ac:dyDescent="0.55000000000000004">
      <c r="A19" s="33" t="s">
        <v>88</v>
      </c>
      <c r="B19" s="1"/>
      <c r="C19" s="1"/>
      <c r="D19" s="1"/>
      <c r="E19" s="2"/>
      <c r="F19" s="2"/>
      <c r="G19" s="2"/>
      <c r="H19" s="2"/>
      <c r="I19" s="2"/>
      <c r="J19" s="2"/>
      <c r="K19" s="2"/>
      <c r="L19" s="2"/>
      <c r="M19" s="2"/>
      <c r="N19" s="1"/>
      <c r="O19" s="2"/>
      <c r="P19" s="2"/>
      <c r="Q19" s="2"/>
      <c r="R19" s="1"/>
      <c r="S19" s="1"/>
      <c r="T19" s="1"/>
      <c r="V19" s="2"/>
      <c r="W19" s="2"/>
      <c r="X19" s="2"/>
      <c r="Y19" s="2"/>
      <c r="Z19" s="2"/>
      <c r="AA19" s="2"/>
      <c r="AB19" s="2"/>
      <c r="AC19" s="2"/>
      <c r="AD19" s="2"/>
      <c r="AE19" s="2"/>
      <c r="AF19" s="2"/>
      <c r="AG19" s="2"/>
      <c r="AH19" s="2"/>
    </row>
    <row r="20" spans="1:34" s="11" customFormat="1" ht="26.25" customHeight="1" x14ac:dyDescent="0.55000000000000004">
      <c r="A20" s="158" t="s">
        <v>89</v>
      </c>
      <c r="B20" s="158"/>
      <c r="C20" s="158"/>
      <c r="D20" s="158"/>
      <c r="E20" s="158"/>
      <c r="F20" s="158"/>
      <c r="G20" s="158"/>
      <c r="H20" s="158"/>
      <c r="I20" s="158"/>
      <c r="J20" s="158"/>
      <c r="K20" s="158"/>
      <c r="L20" s="158"/>
      <c r="M20" s="158"/>
      <c r="N20" s="158"/>
      <c r="O20" s="158"/>
      <c r="P20" s="158"/>
      <c r="Q20" s="158"/>
      <c r="R20" s="158"/>
      <c r="S20" s="158"/>
      <c r="T20" s="158"/>
      <c r="U20" s="158"/>
      <c r="V20" s="158"/>
      <c r="W20" s="158"/>
      <c r="X20" s="158"/>
      <c r="Y20" s="158"/>
      <c r="Z20" s="158"/>
      <c r="AA20" s="158"/>
      <c r="AB20" s="158"/>
      <c r="AC20" s="158"/>
      <c r="AD20" s="2"/>
      <c r="AE20" s="2"/>
      <c r="AF20" s="2"/>
      <c r="AG20" s="2"/>
      <c r="AH20" s="2"/>
    </row>
    <row r="21" spans="1:34" s="11" customFormat="1" ht="26.25" customHeight="1" x14ac:dyDescent="0.55000000000000004">
      <c r="A21" s="158"/>
      <c r="B21" s="158"/>
      <c r="C21" s="158"/>
      <c r="D21" s="158"/>
      <c r="E21" s="158"/>
      <c r="F21" s="158"/>
      <c r="G21" s="158"/>
      <c r="H21" s="158"/>
      <c r="I21" s="158"/>
      <c r="J21" s="158"/>
      <c r="K21" s="158"/>
      <c r="L21" s="158"/>
      <c r="M21" s="158"/>
      <c r="N21" s="158"/>
      <c r="O21" s="158"/>
      <c r="P21" s="158"/>
      <c r="Q21" s="158"/>
      <c r="R21" s="158"/>
      <c r="S21" s="158"/>
      <c r="T21" s="158"/>
      <c r="U21" s="158"/>
      <c r="V21" s="158"/>
      <c r="W21" s="158"/>
      <c r="X21" s="158"/>
      <c r="Y21" s="158"/>
      <c r="Z21" s="158"/>
      <c r="AA21" s="158"/>
      <c r="AB21" s="158"/>
      <c r="AC21" s="158"/>
      <c r="AD21" s="2"/>
      <c r="AE21" s="2"/>
      <c r="AF21" s="2"/>
      <c r="AG21" s="2"/>
      <c r="AH21" s="2"/>
    </row>
    <row r="22" spans="1:34" s="11" customFormat="1" ht="26.25" customHeight="1" x14ac:dyDescent="0.55000000000000004">
      <c r="A22" s="170" t="s">
        <v>67</v>
      </c>
      <c r="B22" s="171"/>
      <c r="C22" s="171"/>
      <c r="D22" s="172"/>
      <c r="E22" s="247"/>
      <c r="F22" s="248"/>
      <c r="G22" s="58"/>
      <c r="H22" s="58"/>
      <c r="I22" s="58"/>
      <c r="J22" s="58"/>
      <c r="K22" s="58"/>
      <c r="L22" s="58"/>
      <c r="M22" s="58"/>
      <c r="N22" s="58"/>
      <c r="O22" s="58"/>
      <c r="P22" s="58"/>
      <c r="Q22" s="58"/>
      <c r="R22" s="58"/>
      <c r="S22" s="58"/>
      <c r="T22" s="58"/>
      <c r="U22" s="58"/>
      <c r="V22" s="58"/>
      <c r="W22" s="58"/>
      <c r="X22" s="58"/>
      <c r="Y22" s="58"/>
      <c r="Z22" s="58"/>
      <c r="AA22" s="58"/>
      <c r="AB22" s="58"/>
      <c r="AC22" s="59"/>
      <c r="AD22" s="2"/>
      <c r="AE22" s="2"/>
      <c r="AF22" s="2"/>
      <c r="AG22" s="2"/>
      <c r="AH22" s="2"/>
    </row>
    <row r="23" spans="1:34" s="11" customFormat="1" ht="26.25" customHeight="1" x14ac:dyDescent="0.55000000000000004">
      <c r="A23" s="164" t="s">
        <v>68</v>
      </c>
      <c r="B23" s="165"/>
      <c r="C23" s="165"/>
      <c r="D23" s="166"/>
      <c r="E23" s="249"/>
      <c r="F23" s="250"/>
      <c r="G23" s="60"/>
      <c r="H23" s="175" t="s">
        <v>83</v>
      </c>
      <c r="I23" s="175"/>
      <c r="J23" s="175"/>
      <c r="K23" s="176"/>
      <c r="L23" s="176"/>
      <c r="M23" s="50"/>
      <c r="N23" s="176"/>
      <c r="O23" s="176"/>
      <c r="P23" s="176"/>
      <c r="Q23" s="176"/>
      <c r="R23" s="50"/>
      <c r="S23" s="60" t="s">
        <v>19</v>
      </c>
      <c r="T23" s="60"/>
      <c r="U23" s="60"/>
      <c r="V23" s="60"/>
      <c r="W23" s="60"/>
      <c r="X23" s="60"/>
      <c r="Y23" s="60"/>
      <c r="Z23" s="60"/>
      <c r="AA23" s="60"/>
      <c r="AB23" s="60"/>
      <c r="AC23" s="61"/>
      <c r="AD23" s="2"/>
      <c r="AE23" s="2"/>
      <c r="AF23" s="2"/>
      <c r="AG23" s="2"/>
      <c r="AH23" s="2"/>
    </row>
    <row r="24" spans="1:34" s="11" customFormat="1" ht="26" customHeight="1" x14ac:dyDescent="0.55000000000000004">
      <c r="A24" s="167"/>
      <c r="B24" s="168"/>
      <c r="C24" s="168"/>
      <c r="D24" s="169"/>
      <c r="E24" s="161" t="s">
        <v>69</v>
      </c>
      <c r="F24" s="162"/>
      <c r="G24" s="251"/>
      <c r="H24" s="251"/>
      <c r="I24" s="251"/>
      <c r="J24" s="251"/>
      <c r="K24" s="251"/>
      <c r="L24" s="251"/>
      <c r="M24" s="251"/>
      <c r="N24" s="251"/>
      <c r="O24" s="251"/>
      <c r="P24" s="251"/>
      <c r="Q24" s="251"/>
      <c r="R24" s="251"/>
      <c r="S24" s="251"/>
      <c r="T24" s="251"/>
      <c r="U24" s="251"/>
      <c r="V24" s="251"/>
      <c r="W24" s="251"/>
      <c r="X24" s="251"/>
      <c r="Y24" s="251"/>
      <c r="Z24" s="251"/>
      <c r="AA24" s="251"/>
      <c r="AB24" s="251"/>
      <c r="AC24" s="38" t="s">
        <v>19</v>
      </c>
      <c r="AD24" s="2"/>
      <c r="AE24" s="2"/>
      <c r="AF24" s="2"/>
      <c r="AG24" s="2"/>
      <c r="AH24" s="2"/>
    </row>
    <row r="25" spans="1:34" s="11" customFormat="1" ht="26" customHeight="1" x14ac:dyDescent="0.55000000000000004">
      <c r="A25" s="164" t="s">
        <v>111</v>
      </c>
      <c r="B25" s="165"/>
      <c r="C25" s="165"/>
      <c r="D25" s="166"/>
      <c r="E25" s="237" t="s">
        <v>112</v>
      </c>
      <c r="F25" s="175"/>
      <c r="G25" s="175"/>
      <c r="H25" s="175"/>
      <c r="I25" s="175"/>
      <c r="J25" s="238"/>
      <c r="K25" s="238"/>
      <c r="L25" s="73" t="s">
        <v>113</v>
      </c>
      <c r="M25" s="73"/>
      <c r="N25" s="73"/>
      <c r="O25" s="73"/>
      <c r="P25" s="73"/>
      <c r="Q25" s="73"/>
      <c r="R25" s="73"/>
      <c r="S25" s="73"/>
      <c r="T25" s="73"/>
      <c r="U25" s="73"/>
      <c r="V25" s="73"/>
      <c r="W25" s="73"/>
      <c r="X25" s="73"/>
      <c r="Y25" s="73"/>
      <c r="Z25" s="73"/>
      <c r="AA25" s="73"/>
      <c r="AB25" s="73"/>
      <c r="AC25" s="39"/>
      <c r="AD25" s="2"/>
      <c r="AE25" s="2"/>
      <c r="AF25" s="2"/>
      <c r="AG25" s="2"/>
      <c r="AH25" s="2"/>
    </row>
    <row r="26" spans="1:34" s="11" customFormat="1" ht="26" customHeight="1" x14ac:dyDescent="0.55000000000000004">
      <c r="A26" s="167"/>
      <c r="B26" s="168"/>
      <c r="C26" s="168"/>
      <c r="D26" s="169"/>
      <c r="E26" s="239" t="s">
        <v>119</v>
      </c>
      <c r="F26" s="240"/>
      <c r="G26" s="240"/>
      <c r="H26" s="240"/>
      <c r="I26" s="240" t="s">
        <v>115</v>
      </c>
      <c r="J26" s="240"/>
      <c r="K26" s="240"/>
      <c r="L26" s="134"/>
      <c r="M26" s="134"/>
      <c r="N26" s="74" t="s">
        <v>113</v>
      </c>
      <c r="O26" s="132" t="s">
        <v>117</v>
      </c>
      <c r="P26" s="133"/>
      <c r="Q26" s="133"/>
      <c r="R26" s="134"/>
      <c r="S26" s="134"/>
      <c r="T26" s="74" t="s">
        <v>113</v>
      </c>
      <c r="U26" s="133" t="s">
        <v>116</v>
      </c>
      <c r="V26" s="133"/>
      <c r="W26" s="133"/>
      <c r="X26" s="134"/>
      <c r="Y26" s="134"/>
      <c r="Z26" s="74" t="s">
        <v>113</v>
      </c>
      <c r="AA26" s="74"/>
      <c r="AB26" s="74"/>
      <c r="AC26" s="41"/>
      <c r="AD26" s="2"/>
      <c r="AE26" s="2"/>
      <c r="AF26" s="2"/>
      <c r="AG26" s="2"/>
      <c r="AH26" s="2"/>
    </row>
    <row r="27" spans="1:34" s="11" customFormat="1" ht="26.25" customHeight="1" x14ac:dyDescent="0.55000000000000004">
      <c r="A27" s="1"/>
      <c r="B27" s="1"/>
      <c r="C27" s="1"/>
      <c r="D27" s="1"/>
      <c r="E27" s="2"/>
      <c r="F27" s="2"/>
      <c r="G27" s="2"/>
      <c r="H27" s="2"/>
      <c r="I27" s="2"/>
      <c r="J27" s="2"/>
      <c r="K27" s="2"/>
      <c r="L27" s="2"/>
      <c r="M27" s="2"/>
      <c r="N27" s="2"/>
      <c r="O27" s="2"/>
      <c r="P27" s="2"/>
      <c r="Q27" s="2"/>
      <c r="R27" s="2"/>
      <c r="S27" s="2"/>
      <c r="T27" s="2"/>
      <c r="U27" s="2"/>
      <c r="V27" s="2"/>
      <c r="W27" s="2"/>
      <c r="X27" s="2"/>
      <c r="Y27" s="2"/>
      <c r="Z27" s="2"/>
      <c r="AA27" s="2"/>
      <c r="AB27" s="2"/>
      <c r="AC27" s="2"/>
      <c r="AD27" s="2"/>
      <c r="AE27" s="2"/>
      <c r="AF27" s="2"/>
      <c r="AG27" s="2"/>
      <c r="AH27" s="2"/>
    </row>
    <row r="28" spans="1:34" s="11" customFormat="1" ht="26.25" customHeight="1" x14ac:dyDescent="0.55000000000000004">
      <c r="A28" s="33" t="s">
        <v>71</v>
      </c>
      <c r="B28" s="2"/>
      <c r="C28" s="2"/>
      <c r="D28" s="2"/>
      <c r="E28" s="2"/>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2"/>
      <c r="AH28" s="2"/>
    </row>
    <row r="29" spans="1:34" s="11" customFormat="1" ht="26.25" customHeight="1" x14ac:dyDescent="0.55000000000000004">
      <c r="A29" s="136" t="s">
        <v>21</v>
      </c>
      <c r="B29" s="136"/>
      <c r="C29" s="136"/>
      <c r="D29" s="136"/>
      <c r="E29" s="4">
        <f>SUMIFS(C:C,A:A,"親子通園")</f>
        <v>0</v>
      </c>
      <c r="F29" s="137" t="s">
        <v>20</v>
      </c>
      <c r="G29" s="137"/>
      <c r="H29" s="137"/>
      <c r="I29" s="4">
        <f>COUNTIFS(A:A,"親子通園",C:C,"&gt;0")</f>
        <v>0</v>
      </c>
      <c r="J29" s="4" t="s">
        <v>14</v>
      </c>
      <c r="K29" s="197" t="s">
        <v>63</v>
      </c>
      <c r="L29" s="197"/>
      <c r="M29" s="197"/>
      <c r="N29" s="197"/>
      <c r="O29" s="197"/>
      <c r="P29" s="197"/>
      <c r="Q29" s="197"/>
      <c r="R29" s="197"/>
      <c r="S29" s="197"/>
      <c r="T29" s="197"/>
      <c r="U29" s="197"/>
      <c r="V29" s="197"/>
      <c r="W29" s="197"/>
      <c r="X29" s="197"/>
      <c r="Y29" s="197"/>
      <c r="Z29" s="197"/>
      <c r="AA29" s="197"/>
      <c r="AB29" s="197"/>
      <c r="AC29" s="198"/>
      <c r="AD29" s="2"/>
      <c r="AE29" s="2"/>
      <c r="AF29" s="2"/>
      <c r="AG29" s="2"/>
      <c r="AH29" s="2"/>
    </row>
    <row r="30" spans="1:34" s="11" customFormat="1" ht="26.25" customHeight="1" x14ac:dyDescent="0.55000000000000004">
      <c r="A30" s="193" t="s">
        <v>102</v>
      </c>
      <c r="B30" s="136"/>
      <c r="C30" s="136"/>
      <c r="D30" s="136"/>
      <c r="E30" s="7">
        <f>SUMIFS(O:O,N:N,"事前面談")</f>
        <v>0</v>
      </c>
      <c r="F30" s="194" t="s">
        <v>20</v>
      </c>
      <c r="G30" s="194"/>
      <c r="H30" s="194"/>
      <c r="I30" s="7">
        <f>COUNTIFS(N:N,"事前面談",O:O,"&gt;0")</f>
        <v>0</v>
      </c>
      <c r="J30" s="7" t="s">
        <v>14</v>
      </c>
      <c r="K30" s="195" t="s">
        <v>104</v>
      </c>
      <c r="L30" s="195"/>
      <c r="M30" s="195"/>
      <c r="N30" s="195"/>
      <c r="O30" s="195"/>
      <c r="P30" s="195"/>
      <c r="Q30" s="195"/>
      <c r="R30" s="195"/>
      <c r="S30" s="195"/>
      <c r="T30" s="195"/>
      <c r="U30" s="195"/>
      <c r="V30" s="195"/>
      <c r="W30" s="195"/>
      <c r="X30" s="195"/>
      <c r="Y30" s="195"/>
      <c r="Z30" s="195"/>
      <c r="AA30" s="195"/>
      <c r="AB30" s="195"/>
      <c r="AC30" s="196"/>
      <c r="AD30" s="2"/>
      <c r="AE30" s="2"/>
      <c r="AF30" s="2"/>
      <c r="AG30" s="2"/>
      <c r="AH30" s="2"/>
    </row>
    <row r="31" spans="1:34" s="11" customFormat="1" ht="26.25" customHeight="1" x14ac:dyDescent="0.55000000000000004">
      <c r="A31" s="193" t="s">
        <v>103</v>
      </c>
      <c r="B31" s="136"/>
      <c r="C31" s="136"/>
      <c r="D31" s="136"/>
      <c r="E31" s="7">
        <f>SUMIFS(S:S,Q:Q,"事後面談")</f>
        <v>0</v>
      </c>
      <c r="F31" s="194" t="s">
        <v>20</v>
      </c>
      <c r="G31" s="194"/>
      <c r="H31" s="194"/>
      <c r="I31" s="7">
        <f>COUNTIFS(Q:Q,"事後面談",S:S,"&gt;0")</f>
        <v>0</v>
      </c>
      <c r="J31" s="7" t="s">
        <v>14</v>
      </c>
      <c r="K31" s="195" t="s">
        <v>105</v>
      </c>
      <c r="L31" s="195"/>
      <c r="M31" s="195"/>
      <c r="N31" s="195"/>
      <c r="O31" s="195"/>
      <c r="P31" s="195"/>
      <c r="Q31" s="195"/>
      <c r="R31" s="195"/>
      <c r="S31" s="195"/>
      <c r="T31" s="195"/>
      <c r="U31" s="195"/>
      <c r="V31" s="195"/>
      <c r="W31" s="195"/>
      <c r="X31" s="195"/>
      <c r="Y31" s="195"/>
      <c r="Z31" s="195"/>
      <c r="AA31" s="195"/>
      <c r="AB31" s="195"/>
      <c r="AC31" s="196"/>
      <c r="AD31" s="2"/>
      <c r="AE31" s="2"/>
      <c r="AF31" s="2"/>
      <c r="AG31" s="2"/>
      <c r="AH31" s="2"/>
    </row>
    <row r="32" spans="1:34" s="11" customFormat="1" ht="26.25" customHeight="1" x14ac:dyDescent="0.55000000000000004">
      <c r="A32" s="136" t="s">
        <v>42</v>
      </c>
      <c r="B32" s="136"/>
      <c r="C32" s="136"/>
      <c r="D32" s="136"/>
      <c r="E32" s="6">
        <f>SUMIFS(I:I,F:F,"保護者支援面談実施")</f>
        <v>0</v>
      </c>
      <c r="F32" s="137" t="s">
        <v>20</v>
      </c>
      <c r="G32" s="137"/>
      <c r="H32" s="137"/>
      <c r="I32" s="4">
        <f>COUNTIFS(F:F,"保護者支援面談実施",I:I,"&gt;0")</f>
        <v>0</v>
      </c>
      <c r="J32" s="4" t="s">
        <v>14</v>
      </c>
      <c r="K32" s="195" t="s">
        <v>106</v>
      </c>
      <c r="L32" s="195"/>
      <c r="M32" s="195"/>
      <c r="N32" s="195"/>
      <c r="O32" s="195"/>
      <c r="P32" s="195"/>
      <c r="Q32" s="195"/>
      <c r="R32" s="195"/>
      <c r="S32" s="195"/>
      <c r="T32" s="195"/>
      <c r="U32" s="195"/>
      <c r="V32" s="195"/>
      <c r="W32" s="195"/>
      <c r="X32" s="195"/>
      <c r="Y32" s="195"/>
      <c r="Z32" s="195"/>
      <c r="AA32" s="195"/>
      <c r="AB32" s="195"/>
      <c r="AC32" s="196"/>
      <c r="AD32" s="2"/>
      <c r="AE32" s="2"/>
      <c r="AF32" s="2"/>
      <c r="AG32" s="2"/>
      <c r="AH32" s="2"/>
    </row>
    <row r="33" spans="1:46" s="11" customFormat="1" ht="26.25" customHeight="1" x14ac:dyDescent="0.55000000000000004">
      <c r="A33" s="1"/>
      <c r="B33" s="1"/>
      <c r="C33" s="1"/>
      <c r="D33" s="1"/>
      <c r="E33" s="2"/>
      <c r="F33" s="2"/>
      <c r="G33" s="2"/>
      <c r="H33" s="2"/>
      <c r="I33" s="2"/>
      <c r="J33" s="2"/>
      <c r="K33" s="1"/>
      <c r="L33" s="1"/>
      <c r="M33" s="1"/>
      <c r="N33" s="1"/>
      <c r="O33" s="1"/>
      <c r="P33" s="1"/>
      <c r="Q33" s="1"/>
      <c r="R33" s="1"/>
      <c r="S33" s="1"/>
      <c r="T33" s="1"/>
      <c r="U33" s="1"/>
      <c r="V33" s="1"/>
      <c r="W33" s="1"/>
      <c r="X33" s="1"/>
      <c r="Y33" s="1"/>
      <c r="Z33" s="1"/>
      <c r="AA33" s="1"/>
      <c r="AB33" s="1"/>
      <c r="AC33" s="1"/>
      <c r="AD33" s="2"/>
      <c r="AE33" s="2"/>
      <c r="AF33" s="2"/>
      <c r="AG33" s="2"/>
      <c r="AH33" s="2"/>
    </row>
    <row r="34" spans="1:46" s="11" customFormat="1" ht="26.25" customHeight="1" x14ac:dyDescent="0.55000000000000004">
      <c r="A34" s="180" t="s">
        <v>72</v>
      </c>
      <c r="B34" s="180"/>
      <c r="C34" s="180"/>
      <c r="D34" s="180"/>
      <c r="E34" s="180"/>
      <c r="F34" s="180"/>
      <c r="G34" s="180"/>
      <c r="H34" s="180"/>
      <c r="I34" s="180"/>
      <c r="J34" s="180"/>
      <c r="K34" s="180"/>
      <c r="L34" s="180"/>
      <c r="M34" s="180"/>
      <c r="N34" s="180"/>
      <c r="O34" s="180"/>
      <c r="P34" s="180"/>
      <c r="Q34" s="180"/>
      <c r="R34" s="180"/>
      <c r="S34" s="180"/>
      <c r="T34" s="180"/>
      <c r="U34" s="180"/>
      <c r="V34" s="180"/>
      <c r="W34" s="180"/>
      <c r="X34" s="180"/>
      <c r="Y34" s="180"/>
      <c r="Z34" s="180"/>
      <c r="AA34" s="180"/>
      <c r="AB34" s="180"/>
      <c r="AC34" s="180"/>
      <c r="AD34" s="2"/>
      <c r="AE34" s="2"/>
      <c r="AF34" s="2"/>
      <c r="AG34" s="2"/>
      <c r="AH34" s="2"/>
      <c r="AT34" s="12"/>
    </row>
    <row r="35" spans="1:46" s="11" customFormat="1" ht="26.25" customHeight="1" x14ac:dyDescent="0.55000000000000004">
      <c r="A35" s="91"/>
      <c r="B35" s="92"/>
      <c r="C35" s="92"/>
      <c r="D35" s="92"/>
      <c r="E35" s="92"/>
      <c r="F35" s="92"/>
      <c r="G35" s="92"/>
      <c r="H35" s="92"/>
      <c r="I35" s="92"/>
      <c r="J35" s="92"/>
      <c r="K35" s="92"/>
      <c r="L35" s="92"/>
      <c r="M35" s="92"/>
      <c r="N35" s="92"/>
      <c r="O35" s="92"/>
      <c r="P35" s="92"/>
      <c r="Q35" s="92"/>
      <c r="R35" s="92"/>
      <c r="S35" s="92"/>
      <c r="T35" s="92"/>
      <c r="U35" s="92"/>
      <c r="V35" s="92"/>
      <c r="W35" s="92"/>
      <c r="X35" s="92"/>
      <c r="Y35" s="92"/>
      <c r="Z35" s="92"/>
      <c r="AA35" s="92"/>
      <c r="AB35" s="92"/>
      <c r="AC35" s="93"/>
      <c r="AD35" s="2"/>
      <c r="AE35" s="2"/>
      <c r="AF35" s="2"/>
      <c r="AG35" s="2"/>
      <c r="AH35" s="2"/>
    </row>
    <row r="36" spans="1:46" s="11" customFormat="1" ht="26.25" customHeight="1" x14ac:dyDescent="0.55000000000000004">
      <c r="A36" s="94"/>
      <c r="B36" s="95"/>
      <c r="C36" s="95"/>
      <c r="D36" s="95"/>
      <c r="E36" s="95"/>
      <c r="F36" s="95"/>
      <c r="G36" s="95"/>
      <c r="H36" s="95"/>
      <c r="I36" s="95"/>
      <c r="J36" s="95"/>
      <c r="K36" s="95"/>
      <c r="L36" s="95"/>
      <c r="M36" s="95"/>
      <c r="N36" s="95"/>
      <c r="O36" s="95"/>
      <c r="P36" s="95"/>
      <c r="Q36" s="95"/>
      <c r="R36" s="95"/>
      <c r="S36" s="95"/>
      <c r="T36" s="95"/>
      <c r="U36" s="95"/>
      <c r="V36" s="95"/>
      <c r="W36" s="95"/>
      <c r="X36" s="95"/>
      <c r="Y36" s="95"/>
      <c r="Z36" s="95"/>
      <c r="AA36" s="95"/>
      <c r="AB36" s="95"/>
      <c r="AC36" s="96"/>
      <c r="AD36" s="2"/>
      <c r="AE36" s="2"/>
      <c r="AF36" s="2"/>
      <c r="AG36" s="2"/>
      <c r="AH36" s="2"/>
    </row>
    <row r="37" spans="1:46" s="11" customFormat="1" ht="26.25" customHeight="1" x14ac:dyDescent="0.55000000000000004">
      <c r="A37" s="97"/>
      <c r="B37" s="98"/>
      <c r="C37" s="98"/>
      <c r="D37" s="98"/>
      <c r="E37" s="98"/>
      <c r="F37" s="98"/>
      <c r="G37" s="98"/>
      <c r="H37" s="98"/>
      <c r="I37" s="98"/>
      <c r="J37" s="98"/>
      <c r="K37" s="98"/>
      <c r="L37" s="98"/>
      <c r="M37" s="98"/>
      <c r="N37" s="98"/>
      <c r="O37" s="98"/>
      <c r="P37" s="98"/>
      <c r="Q37" s="98"/>
      <c r="R37" s="98"/>
      <c r="S37" s="98"/>
      <c r="T37" s="98"/>
      <c r="U37" s="98"/>
      <c r="V37" s="98"/>
      <c r="W37" s="98"/>
      <c r="X37" s="98"/>
      <c r="Y37" s="98"/>
      <c r="Z37" s="98"/>
      <c r="AA37" s="98"/>
      <c r="AB37" s="98"/>
      <c r="AC37" s="99"/>
      <c r="AD37" s="2"/>
      <c r="AE37" s="2"/>
      <c r="AF37" s="2"/>
      <c r="AG37" s="2"/>
      <c r="AH37" s="2"/>
    </row>
    <row r="38" spans="1:46" s="11" customFormat="1" ht="26.25" customHeight="1" x14ac:dyDescent="0.55000000000000004">
      <c r="A38" s="2" t="s">
        <v>22</v>
      </c>
      <c r="B38" s="2"/>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row>
    <row r="39" spans="1:46" s="11" customFormat="1" ht="26.25" customHeight="1" x14ac:dyDescent="0.55000000000000004">
      <c r="A39" s="2"/>
      <c r="B39" s="2"/>
      <c r="C39" s="2"/>
      <c r="D39" s="2"/>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c r="AH39" s="2"/>
    </row>
    <row r="40" spans="1:46" s="11" customFormat="1" ht="26.25" customHeight="1" x14ac:dyDescent="0.55000000000000004">
      <c r="A40" s="100" t="str">
        <f>"（別紙）中野区乳児等通園支援事業　利用状況報告書（"&amp;$N$2&amp;"年"&amp;$P$2&amp;"月分）"</f>
        <v>（別紙）中野区乳児等通園支援事業　利用状況報告書（2027年2月分）</v>
      </c>
      <c r="B40" s="100"/>
      <c r="C40" s="100"/>
      <c r="D40" s="100"/>
      <c r="E40" s="100"/>
      <c r="F40" s="100"/>
      <c r="G40" s="100"/>
      <c r="H40" s="100"/>
      <c r="I40" s="100"/>
      <c r="J40" s="100"/>
      <c r="K40" s="100"/>
      <c r="L40" s="100"/>
      <c r="M40" s="100"/>
      <c r="N40" s="100"/>
      <c r="O40" s="100"/>
      <c r="P40" s="100"/>
      <c r="Q40" s="100"/>
      <c r="R40" s="100"/>
      <c r="S40" s="100"/>
      <c r="T40" s="100"/>
      <c r="U40" s="100"/>
      <c r="V40" s="100"/>
      <c r="W40" s="100"/>
      <c r="X40" s="100"/>
      <c r="Y40" s="100"/>
      <c r="Z40" s="100"/>
      <c r="AA40" s="100"/>
      <c r="AB40" s="100"/>
      <c r="AC40" s="100"/>
      <c r="AD40" s="2"/>
      <c r="AE40" s="2"/>
      <c r="AF40" s="2"/>
      <c r="AG40" s="2"/>
      <c r="AH40" s="2"/>
    </row>
    <row r="41" spans="1:46" ht="26.25" customHeight="1" x14ac:dyDescent="0.55000000000000004">
      <c r="A41" s="101" t="s">
        <v>23</v>
      </c>
      <c r="B41" s="101"/>
      <c r="C41" s="101"/>
      <c r="D41" s="110"/>
      <c r="E41" s="110"/>
      <c r="F41" s="110"/>
      <c r="G41" s="110"/>
      <c r="H41" s="110"/>
      <c r="I41" s="110"/>
      <c r="J41" s="114" t="s">
        <v>43</v>
      </c>
      <c r="K41" s="114"/>
      <c r="L41" s="114"/>
      <c r="O41" s="29" t="s">
        <v>0</v>
      </c>
      <c r="P41" s="13"/>
      <c r="Q41" s="29" t="s">
        <v>3</v>
      </c>
      <c r="S41" s="29" t="s">
        <v>4</v>
      </c>
      <c r="T41" s="29" t="s">
        <v>19</v>
      </c>
      <c r="U41" s="32" t="s">
        <v>40</v>
      </c>
      <c r="V41" s="32"/>
      <c r="W41" s="110"/>
      <c r="X41" s="110"/>
      <c r="Y41" s="110"/>
      <c r="Z41" s="110"/>
      <c r="AA41" s="110"/>
      <c r="AB41" s="110"/>
      <c r="AC41" s="32" t="s">
        <v>19</v>
      </c>
    </row>
    <row r="42" spans="1:46" ht="26.25" customHeight="1" x14ac:dyDescent="0.55000000000000004">
      <c r="A42" s="101" t="s">
        <v>24</v>
      </c>
      <c r="B42" s="101"/>
      <c r="C42" s="101"/>
      <c r="D42" s="32" t="s">
        <v>87</v>
      </c>
      <c r="E42" s="32" cm="1">
        <f t="array" ref="E42">_xlfn.IFS(W41="０歳児クラス相当",$L$12,W41="１歳児クラス相当",$L$13,W41="２歳児クラス相当（３歳未満）",$L$14,W41="２歳児クラス相当（３歳誕生月）",$L$14,W41="",0)</f>
        <v>0</v>
      </c>
      <c r="F42" s="114" t="s">
        <v>11</v>
      </c>
      <c r="G42" s="114"/>
      <c r="H42" s="29"/>
      <c r="I42" s="32"/>
      <c r="J42" s="114"/>
      <c r="K42" s="114"/>
      <c r="L42" s="32"/>
      <c r="M42" s="114"/>
      <c r="N42" s="114"/>
      <c r="O42" s="32"/>
      <c r="P42" s="157" t="s">
        <v>62</v>
      </c>
      <c r="Q42" s="157"/>
      <c r="R42" s="157"/>
      <c r="S42" s="110"/>
      <c r="T42" s="110"/>
      <c r="U42" s="110"/>
      <c r="V42" s="157" t="s">
        <v>65</v>
      </c>
      <c r="W42" s="157"/>
      <c r="X42" s="110"/>
      <c r="Y42" s="110"/>
      <c r="Z42" s="110"/>
      <c r="AA42" s="110"/>
      <c r="AB42" s="110"/>
      <c r="AC42" s="32" t="s">
        <v>19</v>
      </c>
    </row>
    <row r="43" spans="1:46" s="13" customFormat="1" ht="26.25" customHeight="1" x14ac:dyDescent="0.55000000000000004">
      <c r="A43" s="32"/>
      <c r="B43" s="114" t="s">
        <v>66</v>
      </c>
      <c r="C43" s="114"/>
      <c r="D43" s="114"/>
      <c r="E43" s="114" t="s">
        <v>94</v>
      </c>
      <c r="F43" s="114"/>
      <c r="G43" s="114"/>
      <c r="H43" s="114"/>
      <c r="I43" s="29" t="s">
        <v>19</v>
      </c>
      <c r="J43" s="113" t="s">
        <v>93</v>
      </c>
      <c r="K43" s="113"/>
      <c r="L43" s="113"/>
      <c r="M43" s="113"/>
      <c r="N43" s="113"/>
      <c r="O43" s="110"/>
      <c r="P43" s="110"/>
      <c r="Q43" s="110"/>
      <c r="R43" s="110"/>
      <c r="S43" s="110"/>
      <c r="T43" s="32"/>
      <c r="U43" s="111" t="s">
        <v>86</v>
      </c>
      <c r="V43" s="111"/>
      <c r="W43" s="228"/>
      <c r="X43" s="228"/>
      <c r="Y43" s="228"/>
      <c r="Z43" s="228"/>
      <c r="AA43" s="228"/>
      <c r="AB43" s="228"/>
      <c r="AC43" s="12"/>
      <c r="AD43" s="29"/>
      <c r="AE43" s="29"/>
      <c r="AF43" s="29"/>
      <c r="AG43" s="29"/>
      <c r="AH43" s="29"/>
    </row>
    <row r="44" spans="1:46" s="13" customFormat="1" ht="26.25" customHeight="1" x14ac:dyDescent="0.55000000000000004">
      <c r="A44" s="123" t="s">
        <v>25</v>
      </c>
      <c r="B44" s="123"/>
      <c r="C44" s="14" t="s">
        <v>26</v>
      </c>
      <c r="D44" s="123" t="s">
        <v>90</v>
      </c>
      <c r="E44" s="123"/>
      <c r="F44" s="123" t="s">
        <v>27</v>
      </c>
      <c r="G44" s="123"/>
      <c r="H44" s="123"/>
      <c r="I44" s="123"/>
      <c r="J44" s="123"/>
      <c r="K44" s="123"/>
      <c r="L44" s="177" t="s">
        <v>28</v>
      </c>
      <c r="M44" s="177"/>
      <c r="N44" s="177"/>
      <c r="O44" s="123" t="s">
        <v>29</v>
      </c>
      <c r="P44" s="123"/>
      <c r="Q44" s="116" t="s">
        <v>98</v>
      </c>
      <c r="R44" s="116"/>
      <c r="S44" s="116" t="s">
        <v>45</v>
      </c>
      <c r="T44" s="116"/>
      <c r="U44" s="124" t="s">
        <v>55</v>
      </c>
      <c r="V44" s="125"/>
      <c r="W44" s="126" t="s">
        <v>30</v>
      </c>
      <c r="X44" s="127"/>
      <c r="Y44" s="127"/>
      <c r="Z44" s="127"/>
      <c r="AA44" s="127"/>
      <c r="AB44" s="127"/>
      <c r="AC44" s="128"/>
      <c r="AD44" s="29"/>
      <c r="AE44" s="29"/>
      <c r="AF44" s="29"/>
      <c r="AG44" s="29"/>
      <c r="AH44" s="29"/>
    </row>
    <row r="45" spans="1:46" ht="26.25" customHeight="1" x14ac:dyDescent="0.55000000000000004">
      <c r="A45" s="15">
        <v>1</v>
      </c>
      <c r="B45" s="21" t="s">
        <v>4</v>
      </c>
      <c r="C45" s="24" t="str">
        <f>TEXT(DATE($N$2,$P$2,A45),"aaa")</f>
        <v>月</v>
      </c>
      <c r="D45" s="106"/>
      <c r="E45" s="107"/>
      <c r="F45" s="108"/>
      <c r="G45" s="109"/>
      <c r="H45" s="16" t="s">
        <v>31</v>
      </c>
      <c r="I45" s="109"/>
      <c r="J45" s="109"/>
      <c r="K45" s="21" t="s">
        <v>32</v>
      </c>
      <c r="L45" s="89" t="str">
        <f>IF(OR(F45="",I45=""),"",MIN(MAX(ROUNDDOWN((I45-F45)*24*2,0)/2,0),$E$42))</f>
        <v/>
      </c>
      <c r="M45" s="90"/>
      <c r="N45" s="43" t="s">
        <v>33</v>
      </c>
      <c r="O45" s="106"/>
      <c r="P45" s="107"/>
      <c r="Q45" s="106"/>
      <c r="R45" s="107"/>
      <c r="S45" s="106"/>
      <c r="T45" s="107"/>
      <c r="U45" s="106"/>
      <c r="V45" s="107"/>
      <c r="W45" s="231"/>
      <c r="X45" s="232"/>
      <c r="Y45" s="232"/>
      <c r="Z45" s="232"/>
      <c r="AA45" s="232"/>
      <c r="AB45" s="232"/>
      <c r="AC45" s="233"/>
    </row>
    <row r="46" spans="1:46" ht="26.25" customHeight="1" x14ac:dyDescent="0.55000000000000004">
      <c r="A46" s="17">
        <v>2</v>
      </c>
      <c r="B46" s="22" t="s">
        <v>4</v>
      </c>
      <c r="C46" s="25" t="str">
        <f>TEXT(DATE($N$2,$P$2,A46),"aaa")</f>
        <v>火</v>
      </c>
      <c r="D46" s="85"/>
      <c r="E46" s="86"/>
      <c r="F46" s="205"/>
      <c r="G46" s="178"/>
      <c r="H46" s="18" t="s">
        <v>31</v>
      </c>
      <c r="I46" s="178"/>
      <c r="J46" s="178"/>
      <c r="K46" s="22" t="s">
        <v>32</v>
      </c>
      <c r="L46" s="89" t="str">
        <f>IF(OR(F46="",I46=""),"",MIN(MAX(ROUNDDOWN((I46-F46)*24*2,0)/2,0),$E$42))</f>
        <v/>
      </c>
      <c r="M46" s="90"/>
      <c r="N46" s="22" t="s">
        <v>33</v>
      </c>
      <c r="O46" s="85"/>
      <c r="P46" s="86"/>
      <c r="Q46" s="85"/>
      <c r="R46" s="86"/>
      <c r="S46" s="85"/>
      <c r="T46" s="86"/>
      <c r="U46" s="85"/>
      <c r="V46" s="86"/>
      <c r="W46" s="120"/>
      <c r="X46" s="121"/>
      <c r="Y46" s="121"/>
      <c r="Z46" s="121"/>
      <c r="AA46" s="121"/>
      <c r="AB46" s="121"/>
      <c r="AC46" s="122"/>
    </row>
    <row r="47" spans="1:46" ht="26.25" customHeight="1" x14ac:dyDescent="0.55000000000000004">
      <c r="A47" s="17">
        <v>3</v>
      </c>
      <c r="B47" s="22" t="s">
        <v>34</v>
      </c>
      <c r="C47" s="25" t="str">
        <f t="shared" ref="C47:C72" si="0">TEXT(DATE($N$2,$P$2,A47),"aaa")</f>
        <v>水</v>
      </c>
      <c r="D47" s="85"/>
      <c r="E47" s="86"/>
      <c r="F47" s="205"/>
      <c r="G47" s="178"/>
      <c r="H47" s="18" t="s">
        <v>31</v>
      </c>
      <c r="I47" s="178"/>
      <c r="J47" s="178"/>
      <c r="K47" s="22" t="s">
        <v>32</v>
      </c>
      <c r="L47" s="89" t="str">
        <f t="shared" ref="L47:L74" si="1">IF(OR(F47="",I47=""),"",MIN(MAX(ROUNDDOWN((I47-F47)*24*2,0)/2,0),$E$42))</f>
        <v/>
      </c>
      <c r="M47" s="90"/>
      <c r="N47" s="22" t="s">
        <v>33</v>
      </c>
      <c r="O47" s="85"/>
      <c r="P47" s="86"/>
      <c r="Q47" s="85"/>
      <c r="R47" s="86"/>
      <c r="S47" s="85"/>
      <c r="T47" s="86"/>
      <c r="U47" s="85"/>
      <c r="V47" s="86"/>
      <c r="W47" s="234"/>
      <c r="X47" s="235"/>
      <c r="Y47" s="235"/>
      <c r="Z47" s="235"/>
      <c r="AA47" s="235"/>
      <c r="AB47" s="235"/>
      <c r="AC47" s="236"/>
    </row>
    <row r="48" spans="1:46" ht="26.25" customHeight="1" x14ac:dyDescent="0.55000000000000004">
      <c r="A48" s="17">
        <v>4</v>
      </c>
      <c r="B48" s="22" t="s">
        <v>34</v>
      </c>
      <c r="C48" s="25" t="str">
        <f t="shared" si="0"/>
        <v>木</v>
      </c>
      <c r="D48" s="85"/>
      <c r="E48" s="86"/>
      <c r="F48" s="205"/>
      <c r="G48" s="178"/>
      <c r="H48" s="18" t="s">
        <v>31</v>
      </c>
      <c r="I48" s="178"/>
      <c r="J48" s="178"/>
      <c r="K48" s="22" t="s">
        <v>32</v>
      </c>
      <c r="L48" s="89" t="str">
        <f t="shared" si="1"/>
        <v/>
      </c>
      <c r="M48" s="90"/>
      <c r="N48" s="22" t="s">
        <v>33</v>
      </c>
      <c r="O48" s="85"/>
      <c r="P48" s="86"/>
      <c r="Q48" s="85"/>
      <c r="R48" s="86"/>
      <c r="S48" s="85"/>
      <c r="T48" s="86"/>
      <c r="U48" s="85"/>
      <c r="V48" s="86"/>
      <c r="W48" s="120"/>
      <c r="X48" s="121"/>
      <c r="Y48" s="121"/>
      <c r="Z48" s="121"/>
      <c r="AA48" s="121"/>
      <c r="AB48" s="121"/>
      <c r="AC48" s="122"/>
    </row>
    <row r="49" spans="1:46" ht="26.25" customHeight="1" x14ac:dyDescent="0.55000000000000004">
      <c r="A49" s="17">
        <v>5</v>
      </c>
      <c r="B49" s="22" t="s">
        <v>34</v>
      </c>
      <c r="C49" s="25" t="str">
        <f t="shared" si="0"/>
        <v>金</v>
      </c>
      <c r="D49" s="85"/>
      <c r="E49" s="86"/>
      <c r="F49" s="205"/>
      <c r="G49" s="178"/>
      <c r="H49" s="18" t="s">
        <v>31</v>
      </c>
      <c r="I49" s="178"/>
      <c r="J49" s="178"/>
      <c r="K49" s="22" t="s">
        <v>32</v>
      </c>
      <c r="L49" s="89" t="str">
        <f t="shared" si="1"/>
        <v/>
      </c>
      <c r="M49" s="90"/>
      <c r="N49" s="22" t="s">
        <v>33</v>
      </c>
      <c r="O49" s="85"/>
      <c r="P49" s="86"/>
      <c r="Q49" s="85"/>
      <c r="R49" s="86"/>
      <c r="S49" s="85"/>
      <c r="T49" s="86"/>
      <c r="U49" s="85"/>
      <c r="V49" s="86"/>
      <c r="W49" s="120"/>
      <c r="X49" s="121"/>
      <c r="Y49" s="121"/>
      <c r="Z49" s="121"/>
      <c r="AA49" s="121"/>
      <c r="AB49" s="121"/>
      <c r="AC49" s="122"/>
    </row>
    <row r="50" spans="1:46" ht="26.25" customHeight="1" x14ac:dyDescent="0.55000000000000004">
      <c r="A50" s="17">
        <v>6</v>
      </c>
      <c r="B50" s="22" t="s">
        <v>34</v>
      </c>
      <c r="C50" s="25" t="str">
        <f t="shared" si="0"/>
        <v>土</v>
      </c>
      <c r="D50" s="85"/>
      <c r="E50" s="86"/>
      <c r="F50" s="205"/>
      <c r="G50" s="178"/>
      <c r="H50" s="18" t="s">
        <v>31</v>
      </c>
      <c r="I50" s="178"/>
      <c r="J50" s="178"/>
      <c r="K50" s="22" t="s">
        <v>32</v>
      </c>
      <c r="L50" s="89" t="str">
        <f t="shared" si="1"/>
        <v/>
      </c>
      <c r="M50" s="90"/>
      <c r="N50" s="22" t="s">
        <v>33</v>
      </c>
      <c r="O50" s="85"/>
      <c r="P50" s="86"/>
      <c r="Q50" s="85"/>
      <c r="R50" s="86"/>
      <c r="S50" s="85"/>
      <c r="T50" s="86"/>
      <c r="U50" s="85"/>
      <c r="V50" s="86"/>
      <c r="W50" s="120"/>
      <c r="X50" s="121"/>
      <c r="Y50" s="121"/>
      <c r="Z50" s="121"/>
      <c r="AA50" s="121"/>
      <c r="AB50" s="121"/>
      <c r="AC50" s="122"/>
    </row>
    <row r="51" spans="1:46" s="32" customFormat="1" ht="26.25" customHeight="1" x14ac:dyDescent="0.55000000000000004">
      <c r="A51" s="17">
        <v>7</v>
      </c>
      <c r="B51" s="22" t="s">
        <v>34</v>
      </c>
      <c r="C51" s="25" t="str">
        <f t="shared" si="0"/>
        <v>日</v>
      </c>
      <c r="D51" s="85"/>
      <c r="E51" s="86"/>
      <c r="F51" s="205"/>
      <c r="G51" s="178"/>
      <c r="H51" s="18" t="s">
        <v>31</v>
      </c>
      <c r="I51" s="178"/>
      <c r="J51" s="178"/>
      <c r="K51" s="22" t="s">
        <v>32</v>
      </c>
      <c r="L51" s="89" t="str">
        <f t="shared" si="1"/>
        <v/>
      </c>
      <c r="M51" s="90"/>
      <c r="N51" s="22" t="s">
        <v>33</v>
      </c>
      <c r="O51" s="85"/>
      <c r="P51" s="86"/>
      <c r="Q51" s="85"/>
      <c r="R51" s="86"/>
      <c r="S51" s="85"/>
      <c r="T51" s="86"/>
      <c r="U51" s="85"/>
      <c r="V51" s="86"/>
      <c r="W51" s="120"/>
      <c r="X51" s="121"/>
      <c r="Y51" s="121"/>
      <c r="Z51" s="121"/>
      <c r="AA51" s="121"/>
      <c r="AB51" s="121"/>
      <c r="AC51" s="122"/>
      <c r="AI51" s="12"/>
      <c r="AJ51" s="12"/>
      <c r="AK51" s="12"/>
      <c r="AL51" s="12"/>
      <c r="AM51" s="12"/>
      <c r="AN51" s="12"/>
      <c r="AO51" s="12"/>
      <c r="AP51" s="12"/>
      <c r="AQ51" s="12"/>
      <c r="AR51" s="12"/>
      <c r="AS51" s="12"/>
      <c r="AT51" s="12"/>
    </row>
    <row r="52" spans="1:46" s="32" customFormat="1" ht="26.25" customHeight="1" x14ac:dyDescent="0.55000000000000004">
      <c r="A52" s="17">
        <v>8</v>
      </c>
      <c r="B52" s="22" t="s">
        <v>34</v>
      </c>
      <c r="C52" s="25" t="str">
        <f t="shared" si="0"/>
        <v>月</v>
      </c>
      <c r="D52" s="85"/>
      <c r="E52" s="86"/>
      <c r="F52" s="205"/>
      <c r="G52" s="178"/>
      <c r="H52" s="18" t="s">
        <v>31</v>
      </c>
      <c r="I52" s="178"/>
      <c r="J52" s="178"/>
      <c r="K52" s="22" t="s">
        <v>32</v>
      </c>
      <c r="L52" s="89" t="str">
        <f t="shared" si="1"/>
        <v/>
      </c>
      <c r="M52" s="90"/>
      <c r="N52" s="22" t="s">
        <v>33</v>
      </c>
      <c r="O52" s="85"/>
      <c r="P52" s="86"/>
      <c r="Q52" s="85"/>
      <c r="R52" s="86"/>
      <c r="S52" s="85"/>
      <c r="T52" s="86"/>
      <c r="U52" s="85"/>
      <c r="V52" s="86"/>
      <c r="W52" s="120"/>
      <c r="X52" s="121"/>
      <c r="Y52" s="121"/>
      <c r="Z52" s="121"/>
      <c r="AA52" s="121"/>
      <c r="AB52" s="121"/>
      <c r="AC52" s="122"/>
      <c r="AI52" s="12"/>
      <c r="AJ52" s="12"/>
      <c r="AK52" s="12"/>
      <c r="AL52" s="12"/>
      <c r="AM52" s="12"/>
      <c r="AN52" s="12"/>
      <c r="AO52" s="12"/>
      <c r="AP52" s="12"/>
      <c r="AQ52" s="12"/>
      <c r="AR52" s="12"/>
      <c r="AS52" s="12"/>
      <c r="AT52" s="12"/>
    </row>
    <row r="53" spans="1:46" s="32" customFormat="1" ht="26.25" customHeight="1" x14ac:dyDescent="0.55000000000000004">
      <c r="A53" s="17">
        <v>9</v>
      </c>
      <c r="B53" s="22" t="s">
        <v>34</v>
      </c>
      <c r="C53" s="25" t="str">
        <f t="shared" si="0"/>
        <v>火</v>
      </c>
      <c r="D53" s="85"/>
      <c r="E53" s="86"/>
      <c r="F53" s="205"/>
      <c r="G53" s="178"/>
      <c r="H53" s="18" t="s">
        <v>31</v>
      </c>
      <c r="I53" s="178"/>
      <c r="J53" s="178"/>
      <c r="K53" s="22" t="s">
        <v>32</v>
      </c>
      <c r="L53" s="89" t="str">
        <f t="shared" si="1"/>
        <v/>
      </c>
      <c r="M53" s="90"/>
      <c r="N53" s="22" t="s">
        <v>33</v>
      </c>
      <c r="O53" s="85"/>
      <c r="P53" s="86"/>
      <c r="Q53" s="85"/>
      <c r="R53" s="86"/>
      <c r="S53" s="85"/>
      <c r="T53" s="86"/>
      <c r="U53" s="85"/>
      <c r="V53" s="86"/>
      <c r="W53" s="120"/>
      <c r="X53" s="121"/>
      <c r="Y53" s="121"/>
      <c r="Z53" s="121"/>
      <c r="AA53" s="121"/>
      <c r="AB53" s="121"/>
      <c r="AC53" s="122"/>
      <c r="AI53" s="12"/>
      <c r="AJ53" s="12"/>
      <c r="AK53" s="12"/>
      <c r="AL53" s="12"/>
      <c r="AM53" s="12"/>
      <c r="AN53" s="12"/>
      <c r="AO53" s="12"/>
      <c r="AP53" s="12"/>
      <c r="AQ53" s="12"/>
      <c r="AR53" s="12"/>
      <c r="AS53" s="12"/>
      <c r="AT53" s="12"/>
    </row>
    <row r="54" spans="1:46" s="32" customFormat="1" ht="26.25" customHeight="1" x14ac:dyDescent="0.55000000000000004">
      <c r="A54" s="17">
        <v>10</v>
      </c>
      <c r="B54" s="22" t="s">
        <v>34</v>
      </c>
      <c r="C54" s="25" t="str">
        <f t="shared" si="0"/>
        <v>水</v>
      </c>
      <c r="D54" s="85"/>
      <c r="E54" s="86"/>
      <c r="F54" s="205"/>
      <c r="G54" s="178"/>
      <c r="H54" s="18" t="s">
        <v>31</v>
      </c>
      <c r="I54" s="178"/>
      <c r="J54" s="178"/>
      <c r="K54" s="22" t="s">
        <v>32</v>
      </c>
      <c r="L54" s="89" t="str">
        <f t="shared" si="1"/>
        <v/>
      </c>
      <c r="M54" s="90"/>
      <c r="N54" s="22" t="s">
        <v>33</v>
      </c>
      <c r="O54" s="85"/>
      <c r="P54" s="86"/>
      <c r="Q54" s="85"/>
      <c r="R54" s="86"/>
      <c r="S54" s="85"/>
      <c r="T54" s="86"/>
      <c r="U54" s="85"/>
      <c r="V54" s="86"/>
      <c r="W54" s="120"/>
      <c r="X54" s="121"/>
      <c r="Y54" s="121"/>
      <c r="Z54" s="121"/>
      <c r="AA54" s="121"/>
      <c r="AB54" s="121"/>
      <c r="AC54" s="122"/>
      <c r="AI54" s="12"/>
      <c r="AJ54" s="12"/>
      <c r="AK54" s="12"/>
      <c r="AL54" s="12"/>
      <c r="AM54" s="12"/>
      <c r="AN54" s="12"/>
      <c r="AO54" s="12"/>
      <c r="AP54" s="12"/>
      <c r="AQ54" s="12"/>
      <c r="AR54" s="12"/>
      <c r="AS54" s="12"/>
      <c r="AT54" s="12"/>
    </row>
    <row r="55" spans="1:46" s="32" customFormat="1" ht="26.25" customHeight="1" x14ac:dyDescent="0.55000000000000004">
      <c r="A55" s="17">
        <v>11</v>
      </c>
      <c r="B55" s="22" t="s">
        <v>34</v>
      </c>
      <c r="C55" s="25" t="str">
        <f t="shared" si="0"/>
        <v>木</v>
      </c>
      <c r="D55" s="85"/>
      <c r="E55" s="86"/>
      <c r="F55" s="205"/>
      <c r="G55" s="178"/>
      <c r="H55" s="18" t="s">
        <v>31</v>
      </c>
      <c r="I55" s="178"/>
      <c r="J55" s="178"/>
      <c r="K55" s="22" t="s">
        <v>32</v>
      </c>
      <c r="L55" s="89" t="str">
        <f t="shared" si="1"/>
        <v/>
      </c>
      <c r="M55" s="90"/>
      <c r="N55" s="22" t="s">
        <v>33</v>
      </c>
      <c r="O55" s="85"/>
      <c r="P55" s="86"/>
      <c r="Q55" s="85"/>
      <c r="R55" s="86"/>
      <c r="S55" s="85"/>
      <c r="T55" s="86"/>
      <c r="U55" s="85"/>
      <c r="V55" s="86"/>
      <c r="W55" s="120"/>
      <c r="X55" s="121"/>
      <c r="Y55" s="121"/>
      <c r="Z55" s="121"/>
      <c r="AA55" s="121"/>
      <c r="AB55" s="121"/>
      <c r="AC55" s="122"/>
      <c r="AI55" s="12"/>
      <c r="AJ55" s="12"/>
      <c r="AK55" s="12"/>
      <c r="AL55" s="12"/>
      <c r="AM55" s="12"/>
      <c r="AN55" s="12"/>
      <c r="AO55" s="12"/>
      <c r="AP55" s="12"/>
      <c r="AQ55" s="12"/>
      <c r="AR55" s="12"/>
      <c r="AS55" s="12"/>
      <c r="AT55" s="12"/>
    </row>
    <row r="56" spans="1:46" s="32" customFormat="1" ht="26.25" customHeight="1" x14ac:dyDescent="0.55000000000000004">
      <c r="A56" s="17">
        <v>12</v>
      </c>
      <c r="B56" s="22" t="s">
        <v>34</v>
      </c>
      <c r="C56" s="25" t="str">
        <f t="shared" si="0"/>
        <v>金</v>
      </c>
      <c r="D56" s="85"/>
      <c r="E56" s="86"/>
      <c r="F56" s="205"/>
      <c r="G56" s="178"/>
      <c r="H56" s="18" t="s">
        <v>31</v>
      </c>
      <c r="I56" s="178"/>
      <c r="J56" s="178"/>
      <c r="K56" s="22" t="s">
        <v>32</v>
      </c>
      <c r="L56" s="89" t="str">
        <f t="shared" si="1"/>
        <v/>
      </c>
      <c r="M56" s="90"/>
      <c r="N56" s="22" t="s">
        <v>33</v>
      </c>
      <c r="O56" s="85"/>
      <c r="P56" s="86"/>
      <c r="Q56" s="85"/>
      <c r="R56" s="86"/>
      <c r="S56" s="85"/>
      <c r="T56" s="86"/>
      <c r="U56" s="85"/>
      <c r="V56" s="86"/>
      <c r="W56" s="120"/>
      <c r="X56" s="121"/>
      <c r="Y56" s="121"/>
      <c r="Z56" s="121"/>
      <c r="AA56" s="121"/>
      <c r="AB56" s="121"/>
      <c r="AC56" s="122"/>
      <c r="AI56" s="12"/>
      <c r="AJ56" s="12"/>
      <c r="AK56" s="12"/>
      <c r="AL56" s="12"/>
      <c r="AM56" s="12"/>
      <c r="AN56" s="12"/>
      <c r="AO56" s="12"/>
      <c r="AP56" s="12"/>
      <c r="AQ56" s="12"/>
      <c r="AR56" s="12"/>
      <c r="AS56" s="12"/>
      <c r="AT56" s="12"/>
    </row>
    <row r="57" spans="1:46" s="32" customFormat="1" ht="26.25" customHeight="1" x14ac:dyDescent="0.55000000000000004">
      <c r="A57" s="17">
        <v>13</v>
      </c>
      <c r="B57" s="22" t="s">
        <v>34</v>
      </c>
      <c r="C57" s="25" t="str">
        <f t="shared" si="0"/>
        <v>土</v>
      </c>
      <c r="D57" s="85"/>
      <c r="E57" s="86"/>
      <c r="F57" s="205"/>
      <c r="G57" s="178"/>
      <c r="H57" s="18" t="s">
        <v>31</v>
      </c>
      <c r="I57" s="178"/>
      <c r="J57" s="178"/>
      <c r="K57" s="22" t="s">
        <v>32</v>
      </c>
      <c r="L57" s="89" t="str">
        <f t="shared" si="1"/>
        <v/>
      </c>
      <c r="M57" s="90"/>
      <c r="N57" s="22" t="s">
        <v>33</v>
      </c>
      <c r="O57" s="85"/>
      <c r="P57" s="86"/>
      <c r="Q57" s="85"/>
      <c r="R57" s="86"/>
      <c r="S57" s="85"/>
      <c r="T57" s="86"/>
      <c r="U57" s="85"/>
      <c r="V57" s="86"/>
      <c r="W57" s="120"/>
      <c r="X57" s="121"/>
      <c r="Y57" s="121"/>
      <c r="Z57" s="121"/>
      <c r="AA57" s="121"/>
      <c r="AB57" s="121"/>
      <c r="AC57" s="122"/>
      <c r="AI57" s="12"/>
      <c r="AJ57" s="12"/>
      <c r="AK57" s="12"/>
      <c r="AL57" s="12"/>
      <c r="AM57" s="12"/>
      <c r="AN57" s="12"/>
      <c r="AO57" s="12"/>
      <c r="AP57" s="12"/>
      <c r="AQ57" s="12"/>
      <c r="AR57" s="12"/>
      <c r="AS57" s="12"/>
      <c r="AT57" s="12"/>
    </row>
    <row r="58" spans="1:46" s="32" customFormat="1" ht="26.25" customHeight="1" x14ac:dyDescent="0.55000000000000004">
      <c r="A58" s="17">
        <v>14</v>
      </c>
      <c r="B58" s="22" t="s">
        <v>34</v>
      </c>
      <c r="C58" s="25" t="str">
        <f t="shared" si="0"/>
        <v>日</v>
      </c>
      <c r="D58" s="85"/>
      <c r="E58" s="86"/>
      <c r="F58" s="205"/>
      <c r="G58" s="178"/>
      <c r="H58" s="18" t="s">
        <v>31</v>
      </c>
      <c r="I58" s="178"/>
      <c r="J58" s="178"/>
      <c r="K58" s="22" t="s">
        <v>32</v>
      </c>
      <c r="L58" s="89" t="str">
        <f t="shared" si="1"/>
        <v/>
      </c>
      <c r="M58" s="90"/>
      <c r="N58" s="22" t="s">
        <v>33</v>
      </c>
      <c r="O58" s="85"/>
      <c r="P58" s="86"/>
      <c r="Q58" s="85"/>
      <c r="R58" s="86"/>
      <c r="S58" s="85"/>
      <c r="T58" s="86"/>
      <c r="U58" s="85"/>
      <c r="V58" s="86"/>
      <c r="W58" s="120"/>
      <c r="X58" s="121"/>
      <c r="Y58" s="121"/>
      <c r="Z58" s="121"/>
      <c r="AA58" s="121"/>
      <c r="AB58" s="121"/>
      <c r="AC58" s="122"/>
      <c r="AI58" s="12"/>
      <c r="AJ58" s="12"/>
      <c r="AK58" s="12"/>
      <c r="AL58" s="12"/>
      <c r="AM58" s="12"/>
      <c r="AN58" s="12"/>
      <c r="AO58" s="12"/>
      <c r="AP58" s="12"/>
      <c r="AQ58" s="12"/>
      <c r="AR58" s="12"/>
      <c r="AS58" s="12"/>
      <c r="AT58" s="12"/>
    </row>
    <row r="59" spans="1:46" s="32" customFormat="1" ht="26.25" customHeight="1" x14ac:dyDescent="0.55000000000000004">
      <c r="A59" s="17">
        <v>15</v>
      </c>
      <c r="B59" s="22" t="s">
        <v>34</v>
      </c>
      <c r="C59" s="25" t="str">
        <f t="shared" si="0"/>
        <v>月</v>
      </c>
      <c r="D59" s="85"/>
      <c r="E59" s="86"/>
      <c r="F59" s="205"/>
      <c r="G59" s="178"/>
      <c r="H59" s="18" t="s">
        <v>31</v>
      </c>
      <c r="I59" s="178"/>
      <c r="J59" s="178"/>
      <c r="K59" s="22" t="s">
        <v>32</v>
      </c>
      <c r="L59" s="89" t="str">
        <f t="shared" si="1"/>
        <v/>
      </c>
      <c r="M59" s="90"/>
      <c r="N59" s="22" t="s">
        <v>33</v>
      </c>
      <c r="O59" s="85"/>
      <c r="P59" s="86"/>
      <c r="Q59" s="85"/>
      <c r="R59" s="86"/>
      <c r="S59" s="85"/>
      <c r="T59" s="86"/>
      <c r="U59" s="85"/>
      <c r="V59" s="86"/>
      <c r="W59" s="120"/>
      <c r="X59" s="121"/>
      <c r="Y59" s="121"/>
      <c r="Z59" s="121"/>
      <c r="AA59" s="121"/>
      <c r="AB59" s="121"/>
      <c r="AC59" s="122"/>
      <c r="AI59" s="12"/>
      <c r="AJ59" s="12"/>
      <c r="AK59" s="12"/>
      <c r="AL59" s="12"/>
      <c r="AM59" s="12"/>
      <c r="AN59" s="12"/>
      <c r="AO59" s="12"/>
      <c r="AP59" s="12"/>
      <c r="AQ59" s="12"/>
      <c r="AR59" s="12"/>
      <c r="AS59" s="12"/>
      <c r="AT59" s="12"/>
    </row>
    <row r="60" spans="1:46" s="32" customFormat="1" ht="26.25" customHeight="1" x14ac:dyDescent="0.55000000000000004">
      <c r="A60" s="17">
        <v>16</v>
      </c>
      <c r="B60" s="22" t="s">
        <v>34</v>
      </c>
      <c r="C60" s="25" t="str">
        <f t="shared" si="0"/>
        <v>火</v>
      </c>
      <c r="D60" s="85"/>
      <c r="E60" s="86"/>
      <c r="F60" s="205"/>
      <c r="G60" s="178"/>
      <c r="H60" s="18" t="s">
        <v>31</v>
      </c>
      <c r="I60" s="178"/>
      <c r="J60" s="178"/>
      <c r="K60" s="22" t="s">
        <v>32</v>
      </c>
      <c r="L60" s="89" t="str">
        <f t="shared" si="1"/>
        <v/>
      </c>
      <c r="M60" s="90"/>
      <c r="N60" s="22" t="s">
        <v>33</v>
      </c>
      <c r="O60" s="85"/>
      <c r="P60" s="86"/>
      <c r="Q60" s="85"/>
      <c r="R60" s="86"/>
      <c r="S60" s="85"/>
      <c r="T60" s="86"/>
      <c r="U60" s="85"/>
      <c r="V60" s="86"/>
      <c r="W60" s="120"/>
      <c r="X60" s="121"/>
      <c r="Y60" s="121"/>
      <c r="Z60" s="121"/>
      <c r="AA60" s="121"/>
      <c r="AB60" s="121"/>
      <c r="AC60" s="122"/>
      <c r="AI60" s="12"/>
      <c r="AJ60" s="12"/>
      <c r="AK60" s="12"/>
      <c r="AL60" s="12"/>
      <c r="AM60" s="12"/>
      <c r="AN60" s="12"/>
      <c r="AO60" s="12"/>
      <c r="AP60" s="12"/>
      <c r="AQ60" s="12"/>
      <c r="AR60" s="12"/>
      <c r="AS60" s="12"/>
      <c r="AT60" s="12"/>
    </row>
    <row r="61" spans="1:46" s="32" customFormat="1" ht="26.25" customHeight="1" x14ac:dyDescent="0.55000000000000004">
      <c r="A61" s="17">
        <v>17</v>
      </c>
      <c r="B61" s="22" t="s">
        <v>34</v>
      </c>
      <c r="C61" s="25" t="str">
        <f t="shared" si="0"/>
        <v>水</v>
      </c>
      <c r="D61" s="85"/>
      <c r="E61" s="86"/>
      <c r="F61" s="205"/>
      <c r="G61" s="178"/>
      <c r="H61" s="18" t="s">
        <v>31</v>
      </c>
      <c r="I61" s="178"/>
      <c r="J61" s="178"/>
      <c r="K61" s="22" t="s">
        <v>32</v>
      </c>
      <c r="L61" s="89" t="str">
        <f t="shared" si="1"/>
        <v/>
      </c>
      <c r="M61" s="90"/>
      <c r="N61" s="22" t="s">
        <v>33</v>
      </c>
      <c r="O61" s="85"/>
      <c r="P61" s="86"/>
      <c r="Q61" s="85"/>
      <c r="R61" s="86"/>
      <c r="S61" s="85"/>
      <c r="T61" s="86"/>
      <c r="U61" s="85"/>
      <c r="V61" s="86"/>
      <c r="W61" s="120"/>
      <c r="X61" s="121"/>
      <c r="Y61" s="121"/>
      <c r="Z61" s="121"/>
      <c r="AA61" s="121"/>
      <c r="AB61" s="121"/>
      <c r="AC61" s="122"/>
      <c r="AI61" s="12"/>
      <c r="AJ61" s="12"/>
      <c r="AK61" s="12"/>
      <c r="AL61" s="12"/>
      <c r="AM61" s="12"/>
      <c r="AN61" s="12"/>
      <c r="AO61" s="12"/>
      <c r="AP61" s="12"/>
      <c r="AQ61" s="12"/>
      <c r="AR61" s="12"/>
      <c r="AS61" s="12"/>
      <c r="AT61" s="12"/>
    </row>
    <row r="62" spans="1:46" s="32" customFormat="1" ht="26.25" customHeight="1" x14ac:dyDescent="0.55000000000000004">
      <c r="A62" s="17">
        <v>18</v>
      </c>
      <c r="B62" s="22" t="s">
        <v>34</v>
      </c>
      <c r="C62" s="25" t="str">
        <f t="shared" si="0"/>
        <v>木</v>
      </c>
      <c r="D62" s="85"/>
      <c r="E62" s="86"/>
      <c r="F62" s="205"/>
      <c r="G62" s="178"/>
      <c r="H62" s="18" t="s">
        <v>31</v>
      </c>
      <c r="I62" s="178"/>
      <c r="J62" s="178"/>
      <c r="K62" s="22" t="s">
        <v>32</v>
      </c>
      <c r="L62" s="89" t="str">
        <f t="shared" si="1"/>
        <v/>
      </c>
      <c r="M62" s="90"/>
      <c r="N62" s="22" t="s">
        <v>33</v>
      </c>
      <c r="O62" s="85"/>
      <c r="P62" s="86"/>
      <c r="Q62" s="85"/>
      <c r="R62" s="86"/>
      <c r="S62" s="85"/>
      <c r="T62" s="86"/>
      <c r="U62" s="85"/>
      <c r="V62" s="86"/>
      <c r="W62" s="120"/>
      <c r="X62" s="121"/>
      <c r="Y62" s="121"/>
      <c r="Z62" s="121"/>
      <c r="AA62" s="121"/>
      <c r="AB62" s="121"/>
      <c r="AC62" s="122"/>
      <c r="AI62" s="12"/>
      <c r="AJ62" s="12"/>
      <c r="AK62" s="12"/>
      <c r="AL62" s="12"/>
      <c r="AM62" s="12"/>
      <c r="AN62" s="12"/>
      <c r="AO62" s="12"/>
      <c r="AP62" s="12"/>
      <c r="AQ62" s="12"/>
      <c r="AR62" s="12"/>
      <c r="AS62" s="12"/>
      <c r="AT62" s="12"/>
    </row>
    <row r="63" spans="1:46" s="32" customFormat="1" ht="26.25" customHeight="1" x14ac:dyDescent="0.55000000000000004">
      <c r="A63" s="17">
        <v>19</v>
      </c>
      <c r="B63" s="22" t="s">
        <v>34</v>
      </c>
      <c r="C63" s="25" t="str">
        <f t="shared" si="0"/>
        <v>金</v>
      </c>
      <c r="D63" s="85"/>
      <c r="E63" s="86"/>
      <c r="F63" s="205"/>
      <c r="G63" s="178"/>
      <c r="H63" s="18" t="s">
        <v>31</v>
      </c>
      <c r="I63" s="178"/>
      <c r="J63" s="178"/>
      <c r="K63" s="22" t="s">
        <v>32</v>
      </c>
      <c r="L63" s="89" t="str">
        <f t="shared" si="1"/>
        <v/>
      </c>
      <c r="M63" s="90"/>
      <c r="N63" s="22" t="s">
        <v>33</v>
      </c>
      <c r="O63" s="85"/>
      <c r="P63" s="86"/>
      <c r="Q63" s="85"/>
      <c r="R63" s="86"/>
      <c r="S63" s="85"/>
      <c r="T63" s="86"/>
      <c r="U63" s="85"/>
      <c r="V63" s="86"/>
      <c r="W63" s="120"/>
      <c r="X63" s="121"/>
      <c r="Y63" s="121"/>
      <c r="Z63" s="121"/>
      <c r="AA63" s="121"/>
      <c r="AB63" s="121"/>
      <c r="AC63" s="122"/>
      <c r="AI63" s="12"/>
      <c r="AJ63" s="12"/>
      <c r="AK63" s="12"/>
      <c r="AL63" s="12"/>
      <c r="AM63" s="12"/>
      <c r="AN63" s="12"/>
      <c r="AO63" s="12"/>
      <c r="AP63" s="12"/>
      <c r="AQ63" s="12"/>
      <c r="AR63" s="12"/>
      <c r="AS63" s="12"/>
      <c r="AT63" s="12"/>
    </row>
    <row r="64" spans="1:46" s="32" customFormat="1" ht="26.25" customHeight="1" x14ac:dyDescent="0.55000000000000004">
      <c r="A64" s="17">
        <v>20</v>
      </c>
      <c r="B64" s="22" t="s">
        <v>34</v>
      </c>
      <c r="C64" s="25" t="str">
        <f t="shared" si="0"/>
        <v>土</v>
      </c>
      <c r="D64" s="85"/>
      <c r="E64" s="86"/>
      <c r="F64" s="205"/>
      <c r="G64" s="178"/>
      <c r="H64" s="18" t="s">
        <v>31</v>
      </c>
      <c r="I64" s="178"/>
      <c r="J64" s="178"/>
      <c r="K64" s="22" t="s">
        <v>32</v>
      </c>
      <c r="L64" s="89" t="str">
        <f t="shared" si="1"/>
        <v/>
      </c>
      <c r="M64" s="90"/>
      <c r="N64" s="22" t="s">
        <v>33</v>
      </c>
      <c r="O64" s="85"/>
      <c r="P64" s="86"/>
      <c r="Q64" s="85"/>
      <c r="R64" s="86"/>
      <c r="S64" s="85"/>
      <c r="T64" s="86"/>
      <c r="U64" s="85"/>
      <c r="V64" s="86"/>
      <c r="W64" s="120"/>
      <c r="X64" s="121"/>
      <c r="Y64" s="121"/>
      <c r="Z64" s="121"/>
      <c r="AA64" s="121"/>
      <c r="AB64" s="121"/>
      <c r="AC64" s="122"/>
      <c r="AI64" s="12"/>
      <c r="AJ64" s="12"/>
      <c r="AK64" s="12"/>
      <c r="AL64" s="12"/>
      <c r="AM64" s="12"/>
      <c r="AN64" s="12"/>
      <c r="AO64" s="12"/>
      <c r="AP64" s="12"/>
      <c r="AQ64" s="12"/>
      <c r="AR64" s="12"/>
      <c r="AS64" s="12"/>
      <c r="AT64" s="12"/>
    </row>
    <row r="65" spans="1:46" s="32" customFormat="1" ht="26.25" customHeight="1" x14ac:dyDescent="0.55000000000000004">
      <c r="A65" s="17">
        <v>21</v>
      </c>
      <c r="B65" s="22" t="s">
        <v>34</v>
      </c>
      <c r="C65" s="25" t="str">
        <f t="shared" si="0"/>
        <v>日</v>
      </c>
      <c r="D65" s="85"/>
      <c r="E65" s="86"/>
      <c r="F65" s="205"/>
      <c r="G65" s="178"/>
      <c r="H65" s="18" t="s">
        <v>31</v>
      </c>
      <c r="I65" s="178"/>
      <c r="J65" s="178"/>
      <c r="K65" s="22" t="s">
        <v>32</v>
      </c>
      <c r="L65" s="89" t="str">
        <f t="shared" si="1"/>
        <v/>
      </c>
      <c r="M65" s="90"/>
      <c r="N65" s="22" t="s">
        <v>33</v>
      </c>
      <c r="O65" s="85"/>
      <c r="P65" s="86"/>
      <c r="Q65" s="85"/>
      <c r="R65" s="86"/>
      <c r="S65" s="85"/>
      <c r="T65" s="86"/>
      <c r="U65" s="85"/>
      <c r="V65" s="86"/>
      <c r="W65" s="120"/>
      <c r="X65" s="121"/>
      <c r="Y65" s="121"/>
      <c r="Z65" s="121"/>
      <c r="AA65" s="121"/>
      <c r="AB65" s="121"/>
      <c r="AC65" s="122"/>
      <c r="AI65" s="12"/>
      <c r="AJ65" s="12"/>
      <c r="AK65" s="12"/>
      <c r="AL65" s="12"/>
      <c r="AM65" s="12"/>
      <c r="AN65" s="12"/>
      <c r="AO65" s="12"/>
      <c r="AP65" s="12"/>
      <c r="AQ65" s="12"/>
      <c r="AR65" s="12"/>
      <c r="AS65" s="12"/>
      <c r="AT65" s="12"/>
    </row>
    <row r="66" spans="1:46" s="32" customFormat="1" ht="26.25" customHeight="1" x14ac:dyDescent="0.55000000000000004">
      <c r="A66" s="17">
        <v>22</v>
      </c>
      <c r="B66" s="22" t="s">
        <v>34</v>
      </c>
      <c r="C66" s="25" t="str">
        <f t="shared" si="0"/>
        <v>月</v>
      </c>
      <c r="D66" s="85"/>
      <c r="E66" s="86"/>
      <c r="F66" s="205"/>
      <c r="G66" s="178"/>
      <c r="H66" s="18" t="s">
        <v>31</v>
      </c>
      <c r="I66" s="178"/>
      <c r="J66" s="178"/>
      <c r="K66" s="22" t="s">
        <v>32</v>
      </c>
      <c r="L66" s="89" t="str">
        <f t="shared" si="1"/>
        <v/>
      </c>
      <c r="M66" s="90"/>
      <c r="N66" s="22" t="s">
        <v>33</v>
      </c>
      <c r="O66" s="85"/>
      <c r="P66" s="86"/>
      <c r="Q66" s="85"/>
      <c r="R66" s="86"/>
      <c r="S66" s="85"/>
      <c r="T66" s="86"/>
      <c r="U66" s="85"/>
      <c r="V66" s="86"/>
      <c r="W66" s="120"/>
      <c r="X66" s="121"/>
      <c r="Y66" s="121"/>
      <c r="Z66" s="121"/>
      <c r="AA66" s="121"/>
      <c r="AB66" s="121"/>
      <c r="AC66" s="122"/>
      <c r="AI66" s="12"/>
      <c r="AJ66" s="12"/>
      <c r="AK66" s="12"/>
      <c r="AL66" s="12"/>
      <c r="AM66" s="12"/>
      <c r="AN66" s="12"/>
      <c r="AO66" s="12"/>
      <c r="AP66" s="12"/>
      <c r="AQ66" s="12"/>
      <c r="AR66" s="12"/>
      <c r="AS66" s="12"/>
      <c r="AT66" s="12"/>
    </row>
    <row r="67" spans="1:46" s="32" customFormat="1" ht="26.25" customHeight="1" x14ac:dyDescent="0.55000000000000004">
      <c r="A67" s="17">
        <v>23</v>
      </c>
      <c r="B67" s="22" t="s">
        <v>34</v>
      </c>
      <c r="C67" s="25" t="str">
        <f t="shared" si="0"/>
        <v>火</v>
      </c>
      <c r="D67" s="85"/>
      <c r="E67" s="86"/>
      <c r="F67" s="205"/>
      <c r="G67" s="178"/>
      <c r="H67" s="18" t="s">
        <v>31</v>
      </c>
      <c r="I67" s="178"/>
      <c r="J67" s="178"/>
      <c r="K67" s="22" t="s">
        <v>32</v>
      </c>
      <c r="L67" s="89" t="str">
        <f t="shared" si="1"/>
        <v/>
      </c>
      <c r="M67" s="90"/>
      <c r="N67" s="22" t="s">
        <v>33</v>
      </c>
      <c r="O67" s="85"/>
      <c r="P67" s="86"/>
      <c r="Q67" s="85"/>
      <c r="R67" s="86"/>
      <c r="S67" s="85"/>
      <c r="T67" s="86"/>
      <c r="U67" s="85"/>
      <c r="V67" s="86"/>
      <c r="W67" s="120"/>
      <c r="X67" s="121"/>
      <c r="Y67" s="121"/>
      <c r="Z67" s="121"/>
      <c r="AA67" s="121"/>
      <c r="AB67" s="121"/>
      <c r="AC67" s="122"/>
      <c r="AI67" s="12"/>
      <c r="AJ67" s="12"/>
      <c r="AK67" s="12"/>
      <c r="AL67" s="12"/>
      <c r="AM67" s="12"/>
      <c r="AN67" s="12"/>
      <c r="AO67" s="12"/>
      <c r="AP67" s="12"/>
      <c r="AQ67" s="12"/>
      <c r="AR67" s="12"/>
      <c r="AS67" s="12"/>
      <c r="AT67" s="12"/>
    </row>
    <row r="68" spans="1:46" s="32" customFormat="1" ht="26.25" customHeight="1" x14ac:dyDescent="0.55000000000000004">
      <c r="A68" s="17">
        <v>24</v>
      </c>
      <c r="B68" s="22" t="s">
        <v>34</v>
      </c>
      <c r="C68" s="25" t="str">
        <f t="shared" si="0"/>
        <v>水</v>
      </c>
      <c r="D68" s="85"/>
      <c r="E68" s="86"/>
      <c r="F68" s="205"/>
      <c r="G68" s="178"/>
      <c r="H68" s="18" t="s">
        <v>31</v>
      </c>
      <c r="I68" s="178"/>
      <c r="J68" s="178"/>
      <c r="K68" s="22" t="s">
        <v>32</v>
      </c>
      <c r="L68" s="89" t="str">
        <f t="shared" si="1"/>
        <v/>
      </c>
      <c r="M68" s="90"/>
      <c r="N68" s="22" t="s">
        <v>33</v>
      </c>
      <c r="O68" s="85"/>
      <c r="P68" s="86"/>
      <c r="Q68" s="85"/>
      <c r="R68" s="86"/>
      <c r="S68" s="85"/>
      <c r="T68" s="86"/>
      <c r="U68" s="85"/>
      <c r="V68" s="86"/>
      <c r="W68" s="120"/>
      <c r="X68" s="121"/>
      <c r="Y68" s="121"/>
      <c r="Z68" s="121"/>
      <c r="AA68" s="121"/>
      <c r="AB68" s="121"/>
      <c r="AC68" s="122"/>
      <c r="AI68" s="12"/>
      <c r="AJ68" s="12"/>
      <c r="AK68" s="12"/>
      <c r="AL68" s="12"/>
      <c r="AM68" s="12"/>
      <c r="AN68" s="12"/>
      <c r="AO68" s="12"/>
      <c r="AP68" s="12"/>
      <c r="AQ68" s="12"/>
      <c r="AR68" s="12"/>
      <c r="AS68" s="12"/>
      <c r="AT68" s="12"/>
    </row>
    <row r="69" spans="1:46" s="32" customFormat="1" ht="26.25" customHeight="1" x14ac:dyDescent="0.55000000000000004">
      <c r="A69" s="17">
        <v>25</v>
      </c>
      <c r="B69" s="22" t="s">
        <v>34</v>
      </c>
      <c r="C69" s="25" t="str">
        <f t="shared" si="0"/>
        <v>木</v>
      </c>
      <c r="D69" s="85"/>
      <c r="E69" s="86"/>
      <c r="F69" s="205"/>
      <c r="G69" s="178"/>
      <c r="H69" s="18" t="s">
        <v>31</v>
      </c>
      <c r="I69" s="178"/>
      <c r="J69" s="178"/>
      <c r="K69" s="22" t="s">
        <v>32</v>
      </c>
      <c r="L69" s="89" t="str">
        <f t="shared" si="1"/>
        <v/>
      </c>
      <c r="M69" s="90"/>
      <c r="N69" s="22" t="s">
        <v>33</v>
      </c>
      <c r="O69" s="85"/>
      <c r="P69" s="86"/>
      <c r="Q69" s="85"/>
      <c r="R69" s="86"/>
      <c r="S69" s="85"/>
      <c r="T69" s="86"/>
      <c r="U69" s="85"/>
      <c r="V69" s="86"/>
      <c r="W69" s="120"/>
      <c r="X69" s="121"/>
      <c r="Y69" s="121"/>
      <c r="Z69" s="121"/>
      <c r="AA69" s="121"/>
      <c r="AB69" s="121"/>
      <c r="AC69" s="122"/>
      <c r="AI69" s="12"/>
      <c r="AJ69" s="12"/>
      <c r="AK69" s="12"/>
      <c r="AL69" s="12"/>
      <c r="AM69" s="12"/>
      <c r="AN69" s="12"/>
      <c r="AO69" s="12"/>
      <c r="AP69" s="12"/>
      <c r="AQ69" s="12"/>
      <c r="AR69" s="12"/>
      <c r="AS69" s="12"/>
      <c r="AT69" s="12"/>
    </row>
    <row r="70" spans="1:46" s="32" customFormat="1" ht="26.25" customHeight="1" x14ac:dyDescent="0.55000000000000004">
      <c r="A70" s="17">
        <v>26</v>
      </c>
      <c r="B70" s="22" t="s">
        <v>34</v>
      </c>
      <c r="C70" s="25" t="str">
        <f t="shared" si="0"/>
        <v>金</v>
      </c>
      <c r="D70" s="85"/>
      <c r="E70" s="86"/>
      <c r="F70" s="205"/>
      <c r="G70" s="178"/>
      <c r="H70" s="18" t="s">
        <v>31</v>
      </c>
      <c r="I70" s="178"/>
      <c r="J70" s="178"/>
      <c r="K70" s="22" t="s">
        <v>32</v>
      </c>
      <c r="L70" s="89" t="str">
        <f t="shared" si="1"/>
        <v/>
      </c>
      <c r="M70" s="90"/>
      <c r="N70" s="22" t="s">
        <v>33</v>
      </c>
      <c r="O70" s="85"/>
      <c r="P70" s="86"/>
      <c r="Q70" s="85"/>
      <c r="R70" s="86"/>
      <c r="S70" s="85"/>
      <c r="T70" s="86"/>
      <c r="U70" s="85"/>
      <c r="V70" s="86"/>
      <c r="W70" s="120"/>
      <c r="X70" s="121"/>
      <c r="Y70" s="121"/>
      <c r="Z70" s="121"/>
      <c r="AA70" s="121"/>
      <c r="AB70" s="121"/>
      <c r="AC70" s="122"/>
      <c r="AI70" s="12"/>
      <c r="AJ70" s="12"/>
      <c r="AK70" s="12"/>
      <c r="AL70" s="12"/>
      <c r="AM70" s="12"/>
      <c r="AN70" s="12"/>
      <c r="AO70" s="12"/>
      <c r="AP70" s="12"/>
      <c r="AQ70" s="12"/>
      <c r="AR70" s="12"/>
      <c r="AS70" s="12"/>
      <c r="AT70" s="12"/>
    </row>
    <row r="71" spans="1:46" s="32" customFormat="1" ht="26.25" customHeight="1" x14ac:dyDescent="0.55000000000000004">
      <c r="A71" s="17">
        <v>27</v>
      </c>
      <c r="B71" s="22" t="s">
        <v>34</v>
      </c>
      <c r="C71" s="25" t="str">
        <f t="shared" si="0"/>
        <v>土</v>
      </c>
      <c r="D71" s="85"/>
      <c r="E71" s="86"/>
      <c r="F71" s="205"/>
      <c r="G71" s="178"/>
      <c r="H71" s="18" t="s">
        <v>31</v>
      </c>
      <c r="I71" s="178"/>
      <c r="J71" s="178"/>
      <c r="K71" s="22" t="s">
        <v>32</v>
      </c>
      <c r="L71" s="89" t="str">
        <f t="shared" si="1"/>
        <v/>
      </c>
      <c r="M71" s="90"/>
      <c r="N71" s="22" t="s">
        <v>33</v>
      </c>
      <c r="O71" s="85"/>
      <c r="P71" s="86"/>
      <c r="Q71" s="85"/>
      <c r="R71" s="86"/>
      <c r="S71" s="85"/>
      <c r="T71" s="86"/>
      <c r="U71" s="85"/>
      <c r="V71" s="86"/>
      <c r="W71" s="120"/>
      <c r="X71" s="121"/>
      <c r="Y71" s="121"/>
      <c r="Z71" s="121"/>
      <c r="AA71" s="121"/>
      <c r="AB71" s="121"/>
      <c r="AC71" s="122"/>
      <c r="AI71" s="12"/>
      <c r="AJ71" s="12"/>
      <c r="AK71" s="12"/>
      <c r="AL71" s="12"/>
      <c r="AM71" s="12"/>
      <c r="AN71" s="12"/>
      <c r="AO71" s="12"/>
      <c r="AP71" s="12"/>
      <c r="AQ71" s="12"/>
      <c r="AR71" s="12"/>
      <c r="AS71" s="12"/>
      <c r="AT71" s="12"/>
    </row>
    <row r="72" spans="1:46" s="32" customFormat="1" ht="26.25" customHeight="1" x14ac:dyDescent="0.55000000000000004">
      <c r="A72" s="17">
        <v>28</v>
      </c>
      <c r="B72" s="22" t="s">
        <v>34</v>
      </c>
      <c r="C72" s="25" t="str">
        <f t="shared" si="0"/>
        <v>日</v>
      </c>
      <c r="D72" s="85"/>
      <c r="E72" s="86"/>
      <c r="F72" s="205"/>
      <c r="G72" s="178"/>
      <c r="H72" s="18" t="s">
        <v>31</v>
      </c>
      <c r="I72" s="178"/>
      <c r="J72" s="178"/>
      <c r="K72" s="22" t="s">
        <v>32</v>
      </c>
      <c r="L72" s="89" t="str">
        <f t="shared" si="1"/>
        <v/>
      </c>
      <c r="M72" s="90"/>
      <c r="N72" s="22" t="s">
        <v>33</v>
      </c>
      <c r="O72" s="85"/>
      <c r="P72" s="86"/>
      <c r="Q72" s="85"/>
      <c r="R72" s="86"/>
      <c r="S72" s="85"/>
      <c r="T72" s="86"/>
      <c r="U72" s="85"/>
      <c r="V72" s="86"/>
      <c r="W72" s="120"/>
      <c r="X72" s="121"/>
      <c r="Y72" s="121"/>
      <c r="Z72" s="121"/>
      <c r="AA72" s="121"/>
      <c r="AB72" s="121"/>
      <c r="AC72" s="122"/>
      <c r="AI72" s="12"/>
      <c r="AJ72" s="12"/>
      <c r="AK72" s="12"/>
      <c r="AL72" s="12"/>
      <c r="AM72" s="12"/>
      <c r="AN72" s="12"/>
      <c r="AO72" s="12"/>
      <c r="AP72" s="12"/>
      <c r="AQ72" s="12"/>
      <c r="AR72" s="12"/>
      <c r="AS72" s="12"/>
      <c r="AT72" s="12"/>
    </row>
    <row r="73" spans="1:46" s="32" customFormat="1" ht="26.25" customHeight="1" x14ac:dyDescent="0.55000000000000004">
      <c r="A73" s="17"/>
      <c r="B73" s="22"/>
      <c r="C73" s="25"/>
      <c r="D73" s="85"/>
      <c r="E73" s="86"/>
      <c r="F73" s="205"/>
      <c r="G73" s="178"/>
      <c r="H73" s="18" t="s">
        <v>31</v>
      </c>
      <c r="I73" s="178"/>
      <c r="J73" s="178"/>
      <c r="K73" s="22" t="s">
        <v>32</v>
      </c>
      <c r="L73" s="89" t="str">
        <f t="shared" si="1"/>
        <v/>
      </c>
      <c r="M73" s="90"/>
      <c r="N73" s="22" t="s">
        <v>33</v>
      </c>
      <c r="O73" s="85"/>
      <c r="P73" s="86"/>
      <c r="Q73" s="85"/>
      <c r="R73" s="86"/>
      <c r="S73" s="85"/>
      <c r="T73" s="86"/>
      <c r="U73" s="85"/>
      <c r="V73" s="86"/>
      <c r="W73" s="120"/>
      <c r="X73" s="121"/>
      <c r="Y73" s="121"/>
      <c r="Z73" s="121"/>
      <c r="AA73" s="121"/>
      <c r="AB73" s="121"/>
      <c r="AC73" s="122"/>
      <c r="AI73" s="12"/>
      <c r="AJ73" s="12"/>
      <c r="AK73" s="12"/>
      <c r="AL73" s="12"/>
      <c r="AM73" s="12"/>
      <c r="AN73" s="12"/>
      <c r="AO73" s="12"/>
      <c r="AP73" s="12"/>
      <c r="AQ73" s="12"/>
      <c r="AR73" s="12"/>
      <c r="AS73" s="12"/>
      <c r="AT73" s="12"/>
    </row>
    <row r="74" spans="1:46" s="32" customFormat="1" ht="26.25" customHeight="1" x14ac:dyDescent="0.55000000000000004">
      <c r="A74" s="17"/>
      <c r="B74" s="22"/>
      <c r="C74" s="25"/>
      <c r="D74" s="85"/>
      <c r="E74" s="86"/>
      <c r="F74" s="205"/>
      <c r="G74" s="178"/>
      <c r="H74" s="18" t="s">
        <v>31</v>
      </c>
      <c r="I74" s="178"/>
      <c r="J74" s="178"/>
      <c r="K74" s="22" t="s">
        <v>32</v>
      </c>
      <c r="L74" s="89" t="str">
        <f t="shared" si="1"/>
        <v/>
      </c>
      <c r="M74" s="90"/>
      <c r="N74" s="22" t="s">
        <v>33</v>
      </c>
      <c r="O74" s="85"/>
      <c r="P74" s="86"/>
      <c r="Q74" s="85"/>
      <c r="R74" s="86"/>
      <c r="S74" s="85"/>
      <c r="T74" s="86"/>
      <c r="U74" s="85"/>
      <c r="V74" s="86"/>
      <c r="W74" s="120"/>
      <c r="X74" s="121"/>
      <c r="Y74" s="121"/>
      <c r="Z74" s="121"/>
      <c r="AA74" s="121"/>
      <c r="AB74" s="121"/>
      <c r="AC74" s="122"/>
      <c r="AI74" s="12"/>
      <c r="AJ74" s="12"/>
      <c r="AK74" s="12"/>
      <c r="AL74" s="12"/>
      <c r="AM74" s="12"/>
      <c r="AN74" s="12"/>
      <c r="AO74" s="12"/>
      <c r="AP74" s="12"/>
      <c r="AQ74" s="12"/>
      <c r="AR74" s="12"/>
      <c r="AS74" s="12"/>
      <c r="AT74" s="12"/>
    </row>
    <row r="75" spans="1:46" s="32" customFormat="1" ht="26.25" customHeight="1" x14ac:dyDescent="0.55000000000000004">
      <c r="A75" s="19"/>
      <c r="B75" s="23"/>
      <c r="C75" s="26"/>
      <c r="D75" s="218"/>
      <c r="E75" s="219"/>
      <c r="F75" s="226"/>
      <c r="G75" s="227"/>
      <c r="H75" s="20" t="s">
        <v>31</v>
      </c>
      <c r="I75" s="227"/>
      <c r="J75" s="227"/>
      <c r="K75" s="23" t="s">
        <v>32</v>
      </c>
      <c r="L75" s="89" t="str">
        <f t="shared" ref="L75" si="2">IF(OR(F75="",I75=""),"",MIN(MAX(ROUNDDOWN((I75-F75)*24*2,0)/2,0),$E$42))</f>
        <v/>
      </c>
      <c r="M75" s="90"/>
      <c r="N75" s="23" t="s">
        <v>33</v>
      </c>
      <c r="O75" s="218"/>
      <c r="P75" s="219"/>
      <c r="Q75" s="218"/>
      <c r="R75" s="219"/>
      <c r="S75" s="218"/>
      <c r="T75" s="219"/>
      <c r="U75" s="218"/>
      <c r="V75" s="219"/>
      <c r="W75" s="208"/>
      <c r="X75" s="209"/>
      <c r="Y75" s="209"/>
      <c r="Z75" s="209"/>
      <c r="AA75" s="209"/>
      <c r="AB75" s="209"/>
      <c r="AC75" s="210"/>
      <c r="AI75" s="12"/>
      <c r="AJ75" s="12"/>
      <c r="AK75" s="12"/>
      <c r="AL75" s="12"/>
      <c r="AM75" s="12"/>
      <c r="AN75" s="12"/>
      <c r="AO75" s="12"/>
      <c r="AP75" s="12"/>
      <c r="AQ75" s="12"/>
      <c r="AR75" s="12"/>
      <c r="AS75" s="12"/>
      <c r="AT75" s="12"/>
    </row>
    <row r="76" spans="1:46" s="32" customFormat="1" ht="26.25" customHeight="1" x14ac:dyDescent="0.55000000000000004">
      <c r="A76" s="126" t="s">
        <v>35</v>
      </c>
      <c r="B76" s="127"/>
      <c r="C76" s="127"/>
      <c r="D76" s="27">
        <f>COUNTIF(L45:M75,"&gt;0")</f>
        <v>0</v>
      </c>
      <c r="E76" s="224" t="s">
        <v>36</v>
      </c>
      <c r="F76" s="224"/>
      <c r="G76" s="224"/>
      <c r="H76" s="224"/>
      <c r="I76" s="27">
        <f>COUNTIF(D45:E75,"○")</f>
        <v>0</v>
      </c>
      <c r="J76" s="28" t="s">
        <v>16</v>
      </c>
      <c r="K76" s="126" t="s">
        <v>101</v>
      </c>
      <c r="L76" s="127"/>
      <c r="M76" s="127"/>
      <c r="N76" s="27" t="s">
        <v>99</v>
      </c>
      <c r="O76" s="27">
        <f>COUNTIF(Q45:R75,"○")</f>
        <v>0</v>
      </c>
      <c r="P76" s="27" t="s">
        <v>38</v>
      </c>
      <c r="Q76" s="225" t="s">
        <v>100</v>
      </c>
      <c r="R76" s="225"/>
      <c r="S76" s="27">
        <f>COUNTIF(S45:T75,"○")</f>
        <v>0</v>
      </c>
      <c r="T76" s="27" t="s">
        <v>38</v>
      </c>
      <c r="U76" s="27"/>
      <c r="V76" s="27"/>
      <c r="W76" s="28"/>
      <c r="X76" s="212" t="s">
        <v>37</v>
      </c>
      <c r="Y76" s="213"/>
      <c r="Z76" s="213"/>
      <c r="AA76" s="44"/>
      <c r="AB76" s="44"/>
      <c r="AC76" s="216" t="str">
        <f>IF(W43="３．要支援家庭のこども加算","●","×")</f>
        <v>×</v>
      </c>
      <c r="AD76" s="30"/>
      <c r="AI76" s="12"/>
      <c r="AJ76" s="12"/>
      <c r="AK76" s="12"/>
      <c r="AL76" s="12"/>
      <c r="AM76" s="12"/>
      <c r="AN76" s="12"/>
      <c r="AO76" s="12"/>
      <c r="AP76" s="12"/>
      <c r="AQ76" s="12"/>
      <c r="AR76" s="12"/>
      <c r="AS76" s="12"/>
      <c r="AT76" s="12"/>
    </row>
    <row r="77" spans="1:46" s="32" customFormat="1" ht="26.25" customHeight="1" x14ac:dyDescent="0.55000000000000004">
      <c r="A77" s="126" t="s">
        <v>91</v>
      </c>
      <c r="B77" s="127"/>
      <c r="C77" s="27">
        <f>COUNTIF(O45:P75,"○")</f>
        <v>0</v>
      </c>
      <c r="D77" s="105" t="s">
        <v>38</v>
      </c>
      <c r="E77" s="105"/>
      <c r="F77" s="103" t="s">
        <v>107</v>
      </c>
      <c r="G77" s="104"/>
      <c r="H77" s="104"/>
      <c r="I77" s="27">
        <f>COUNTIF(U45:V75,"○")</f>
        <v>0</v>
      </c>
      <c r="J77" s="28" t="s">
        <v>38</v>
      </c>
      <c r="K77" s="211" t="s">
        <v>60</v>
      </c>
      <c r="L77" s="113"/>
      <c r="M77" s="113"/>
      <c r="N77" s="42">
        <f>IF(SUM(L45:M75)&gt;E42, E42, SUM(L45:M75))</f>
        <v>0</v>
      </c>
      <c r="O77" s="111" t="s">
        <v>58</v>
      </c>
      <c r="P77" s="111"/>
      <c r="Q77" s="111"/>
      <c r="R77" s="111"/>
      <c r="S77" s="42">
        <f>SUMIFS(L45:M75,D45:E75,"○")</f>
        <v>0</v>
      </c>
      <c r="T77" s="42" t="s">
        <v>59</v>
      </c>
      <c r="U77" s="115"/>
      <c r="V77" s="115"/>
      <c r="W77" s="45"/>
      <c r="X77" s="214"/>
      <c r="Y77" s="215"/>
      <c r="Z77" s="215"/>
      <c r="AA77" s="49"/>
      <c r="AB77" s="49"/>
      <c r="AC77" s="217"/>
      <c r="AI77" s="12"/>
      <c r="AJ77" s="12"/>
      <c r="AK77" s="12"/>
      <c r="AL77" s="12"/>
      <c r="AM77" s="12"/>
      <c r="AN77" s="12"/>
      <c r="AO77" s="12"/>
      <c r="AP77" s="12"/>
      <c r="AQ77" s="12"/>
      <c r="AR77" s="12"/>
      <c r="AS77" s="12"/>
      <c r="AT77" s="12"/>
    </row>
    <row r="78" spans="1:46" s="32" customFormat="1" ht="26.25" customHeight="1" x14ac:dyDescent="0.55000000000000004">
      <c r="A78" s="29"/>
      <c r="B78" s="29"/>
      <c r="C78" s="29"/>
      <c r="F78" s="29"/>
      <c r="G78" s="29"/>
      <c r="H78" s="29"/>
      <c r="K78" s="51"/>
      <c r="L78" s="51"/>
      <c r="M78" s="51"/>
      <c r="O78" s="52"/>
      <c r="P78" s="52"/>
      <c r="Q78" s="52"/>
      <c r="R78" s="52"/>
      <c r="U78" s="53"/>
      <c r="V78" s="53"/>
      <c r="X78" s="29"/>
      <c r="Y78" s="29"/>
      <c r="Z78" s="29"/>
      <c r="AA78" s="29"/>
      <c r="AB78" s="29"/>
      <c r="AC78" s="29"/>
      <c r="AI78" s="12"/>
      <c r="AJ78" s="12"/>
      <c r="AK78" s="12"/>
      <c r="AL78" s="12"/>
      <c r="AM78" s="12"/>
      <c r="AN78" s="12"/>
      <c r="AO78" s="12"/>
      <c r="AP78" s="12"/>
      <c r="AQ78" s="12"/>
      <c r="AR78" s="12"/>
      <c r="AS78" s="12"/>
      <c r="AT78" s="12"/>
    </row>
    <row r="79" spans="1:46" s="32" customFormat="1" ht="26.25" customHeight="1" x14ac:dyDescent="0.55000000000000004">
      <c r="A79" s="100" t="str">
        <f>"（別紙）中野区乳児等通園支援事業　利用状況報告書（"&amp;$N$2&amp;"年"&amp;$P$2&amp;"月分）"</f>
        <v>（別紙）中野区乳児等通園支援事業　利用状況報告書（2027年2月分）</v>
      </c>
      <c r="B79" s="100"/>
      <c r="C79" s="100"/>
      <c r="D79" s="100"/>
      <c r="E79" s="100"/>
      <c r="F79" s="100"/>
      <c r="G79" s="100"/>
      <c r="H79" s="100"/>
      <c r="I79" s="100"/>
      <c r="J79" s="100"/>
      <c r="K79" s="100"/>
      <c r="L79" s="100"/>
      <c r="M79" s="100"/>
      <c r="N79" s="100"/>
      <c r="O79" s="100"/>
      <c r="P79" s="100"/>
      <c r="Q79" s="100"/>
      <c r="R79" s="100"/>
      <c r="S79" s="100"/>
      <c r="T79" s="100"/>
      <c r="U79" s="100"/>
      <c r="V79" s="100"/>
      <c r="W79" s="100"/>
      <c r="X79" s="100"/>
      <c r="Y79" s="100"/>
      <c r="Z79" s="100"/>
      <c r="AA79" s="100"/>
      <c r="AB79" s="100"/>
      <c r="AC79" s="100"/>
      <c r="AI79" s="12"/>
      <c r="AJ79" s="12"/>
      <c r="AK79" s="12"/>
      <c r="AL79" s="12"/>
      <c r="AM79" s="12"/>
      <c r="AN79" s="12"/>
      <c r="AO79" s="12"/>
      <c r="AP79" s="12"/>
      <c r="AQ79" s="12"/>
      <c r="AR79" s="12"/>
      <c r="AS79" s="12"/>
      <c r="AT79" s="12"/>
    </row>
    <row r="80" spans="1:46" s="32" customFormat="1" ht="26.25" customHeight="1" x14ac:dyDescent="0.55000000000000004">
      <c r="A80" s="101" t="s">
        <v>23</v>
      </c>
      <c r="B80" s="101"/>
      <c r="C80" s="101"/>
      <c r="D80" s="110"/>
      <c r="E80" s="110"/>
      <c r="F80" s="110"/>
      <c r="G80" s="110"/>
      <c r="H80" s="110"/>
      <c r="I80" s="110"/>
      <c r="J80" s="114" t="s">
        <v>43</v>
      </c>
      <c r="K80" s="114"/>
      <c r="L80" s="114"/>
      <c r="M80" s="12"/>
      <c r="N80" s="12"/>
      <c r="O80" s="29" t="s">
        <v>0</v>
      </c>
      <c r="P80" s="13"/>
      <c r="Q80" s="29" t="s">
        <v>3</v>
      </c>
      <c r="R80" s="12"/>
      <c r="S80" s="29" t="s">
        <v>4</v>
      </c>
      <c r="T80" s="29" t="s">
        <v>19</v>
      </c>
      <c r="U80" s="32" t="s">
        <v>40</v>
      </c>
      <c r="W80" s="110"/>
      <c r="X80" s="110"/>
      <c r="Y80" s="110"/>
      <c r="Z80" s="110"/>
      <c r="AA80" s="110"/>
      <c r="AB80" s="110"/>
      <c r="AC80" s="32" t="s">
        <v>19</v>
      </c>
      <c r="AI80" s="12"/>
      <c r="AJ80" s="12"/>
      <c r="AK80" s="12"/>
      <c r="AL80" s="12"/>
      <c r="AM80" s="12"/>
      <c r="AN80" s="12"/>
      <c r="AO80" s="12"/>
      <c r="AP80" s="12"/>
      <c r="AQ80" s="12"/>
      <c r="AR80" s="12"/>
      <c r="AS80" s="12"/>
      <c r="AT80" s="12"/>
    </row>
    <row r="81" spans="1:46" s="32" customFormat="1" ht="26.25" customHeight="1" x14ac:dyDescent="0.55000000000000004">
      <c r="A81" s="101" t="s">
        <v>24</v>
      </c>
      <c r="B81" s="101"/>
      <c r="C81" s="101"/>
      <c r="D81" s="32" t="s">
        <v>87</v>
      </c>
      <c r="E81" s="32" cm="1">
        <f t="array" ref="E81">_xlfn.IFS(W80="０歳児クラス相当",$L$12,W80="１歳児クラス相当",$L$13,W80="２歳児クラス相当（３歳未満）",$L$14,W80="２歳児クラス相当（３歳誕生月）",$L$14,W80="",0)</f>
        <v>0</v>
      </c>
      <c r="F81" s="114" t="s">
        <v>11</v>
      </c>
      <c r="G81" s="114"/>
      <c r="H81" s="29"/>
      <c r="J81" s="114"/>
      <c r="K81" s="114"/>
      <c r="M81" s="114"/>
      <c r="N81" s="114"/>
      <c r="P81" s="157" t="s">
        <v>62</v>
      </c>
      <c r="Q81" s="157"/>
      <c r="R81" s="157"/>
      <c r="S81" s="110"/>
      <c r="T81" s="110"/>
      <c r="U81" s="110"/>
      <c r="V81" s="157" t="s">
        <v>65</v>
      </c>
      <c r="W81" s="157"/>
      <c r="X81" s="110"/>
      <c r="Y81" s="110"/>
      <c r="Z81" s="110"/>
      <c r="AA81" s="110"/>
      <c r="AB81" s="110"/>
      <c r="AC81" s="32" t="s">
        <v>19</v>
      </c>
      <c r="AI81" s="12"/>
      <c r="AJ81" s="12"/>
      <c r="AK81" s="12"/>
      <c r="AL81" s="12"/>
      <c r="AM81" s="12"/>
      <c r="AN81" s="12"/>
      <c r="AO81" s="12"/>
      <c r="AP81" s="12"/>
      <c r="AQ81" s="12"/>
      <c r="AR81" s="12"/>
      <c r="AS81" s="12"/>
      <c r="AT81" s="12"/>
    </row>
    <row r="82" spans="1:46" s="32" customFormat="1" ht="26.25" customHeight="1" x14ac:dyDescent="0.55000000000000004">
      <c r="B82" s="114" t="s">
        <v>66</v>
      </c>
      <c r="C82" s="114"/>
      <c r="D82" s="114"/>
      <c r="E82" s="114" t="s">
        <v>94</v>
      </c>
      <c r="F82" s="114"/>
      <c r="G82" s="114"/>
      <c r="H82" s="114"/>
      <c r="I82" s="29" t="s">
        <v>19</v>
      </c>
      <c r="J82" s="113" t="s">
        <v>93</v>
      </c>
      <c r="K82" s="113"/>
      <c r="L82" s="113"/>
      <c r="M82" s="113"/>
      <c r="N82" s="113"/>
      <c r="O82" s="110"/>
      <c r="P82" s="110"/>
      <c r="Q82" s="110"/>
      <c r="R82" s="110"/>
      <c r="S82" s="110"/>
      <c r="U82" s="111" t="s">
        <v>86</v>
      </c>
      <c r="V82" s="111"/>
      <c r="W82" s="228"/>
      <c r="X82" s="228"/>
      <c r="Y82" s="228"/>
      <c r="Z82" s="228"/>
      <c r="AA82" s="228"/>
      <c r="AB82" s="228"/>
      <c r="AC82" s="12"/>
      <c r="AI82" s="12"/>
      <c r="AJ82" s="12"/>
      <c r="AK82" s="12"/>
      <c r="AL82" s="12"/>
      <c r="AM82" s="12"/>
      <c r="AN82" s="12"/>
      <c r="AO82" s="12"/>
      <c r="AP82" s="12"/>
      <c r="AQ82" s="12"/>
      <c r="AR82" s="12"/>
      <c r="AS82" s="12"/>
      <c r="AT82" s="12"/>
    </row>
    <row r="83" spans="1:46" s="32" customFormat="1" ht="26.25" customHeight="1" x14ac:dyDescent="0.55000000000000004">
      <c r="A83" s="123" t="s">
        <v>25</v>
      </c>
      <c r="B83" s="123"/>
      <c r="C83" s="14" t="s">
        <v>26</v>
      </c>
      <c r="D83" s="123" t="s">
        <v>90</v>
      </c>
      <c r="E83" s="123"/>
      <c r="F83" s="123" t="s">
        <v>27</v>
      </c>
      <c r="G83" s="123"/>
      <c r="H83" s="123"/>
      <c r="I83" s="123"/>
      <c r="J83" s="123"/>
      <c r="K83" s="123"/>
      <c r="L83" s="177" t="s">
        <v>28</v>
      </c>
      <c r="M83" s="177"/>
      <c r="N83" s="177"/>
      <c r="O83" s="123" t="s">
        <v>29</v>
      </c>
      <c r="P83" s="123"/>
      <c r="Q83" s="116" t="s">
        <v>98</v>
      </c>
      <c r="R83" s="116"/>
      <c r="S83" s="116" t="s">
        <v>45</v>
      </c>
      <c r="T83" s="116"/>
      <c r="U83" s="124" t="s">
        <v>55</v>
      </c>
      <c r="V83" s="125"/>
      <c r="W83" s="126" t="s">
        <v>30</v>
      </c>
      <c r="X83" s="127"/>
      <c r="Y83" s="127"/>
      <c r="Z83" s="127"/>
      <c r="AA83" s="127"/>
      <c r="AB83" s="127"/>
      <c r="AC83" s="128"/>
      <c r="AI83" s="12"/>
      <c r="AJ83" s="12"/>
      <c r="AK83" s="12"/>
      <c r="AL83" s="12"/>
      <c r="AM83" s="12"/>
      <c r="AN83" s="12"/>
      <c r="AO83" s="12"/>
      <c r="AP83" s="12"/>
      <c r="AQ83" s="12"/>
      <c r="AR83" s="12"/>
      <c r="AS83" s="12"/>
      <c r="AT83" s="12"/>
    </row>
    <row r="84" spans="1:46" s="32" customFormat="1" ht="26.25" customHeight="1" x14ac:dyDescent="0.55000000000000004">
      <c r="A84" s="15">
        <v>1</v>
      </c>
      <c r="B84" s="21" t="s">
        <v>4</v>
      </c>
      <c r="C84" s="24" t="str">
        <f>TEXT(DATE($N$2,$P$2,A84),"aaa")</f>
        <v>月</v>
      </c>
      <c r="D84" s="106"/>
      <c r="E84" s="107"/>
      <c r="F84" s="108"/>
      <c r="G84" s="109"/>
      <c r="H84" s="16" t="s">
        <v>31</v>
      </c>
      <c r="I84" s="109"/>
      <c r="J84" s="109"/>
      <c r="K84" s="21" t="s">
        <v>32</v>
      </c>
      <c r="L84" s="89" t="str">
        <f>IF(OR(F84="",I84=""),"",MIN(MAX(ROUNDDOWN((I84-F84)*24*2,0)/2,0),$E$81))</f>
        <v/>
      </c>
      <c r="M84" s="90"/>
      <c r="N84" s="43" t="s">
        <v>33</v>
      </c>
      <c r="O84" s="106"/>
      <c r="P84" s="107"/>
      <c r="Q84" s="106"/>
      <c r="R84" s="107"/>
      <c r="S84" s="106"/>
      <c r="T84" s="107"/>
      <c r="U84" s="106"/>
      <c r="V84" s="107"/>
      <c r="W84" s="231"/>
      <c r="X84" s="232"/>
      <c r="Y84" s="232"/>
      <c r="Z84" s="232"/>
      <c r="AA84" s="232"/>
      <c r="AB84" s="232"/>
      <c r="AC84" s="233"/>
      <c r="AI84" s="12"/>
      <c r="AJ84" s="12"/>
      <c r="AK84" s="12"/>
      <c r="AL84" s="12"/>
      <c r="AM84" s="12"/>
      <c r="AN84" s="12"/>
      <c r="AO84" s="12"/>
      <c r="AP84" s="12"/>
      <c r="AQ84" s="12"/>
      <c r="AR84" s="12"/>
      <c r="AS84" s="12"/>
      <c r="AT84" s="12"/>
    </row>
    <row r="85" spans="1:46" s="32" customFormat="1" ht="26.25" customHeight="1" x14ac:dyDescent="0.55000000000000004">
      <c r="A85" s="17">
        <v>2</v>
      </c>
      <c r="B85" s="22" t="s">
        <v>4</v>
      </c>
      <c r="C85" s="25" t="str">
        <f>TEXT(DATE($N$2,$P$2,A85),"aaa")</f>
        <v>火</v>
      </c>
      <c r="D85" s="85"/>
      <c r="E85" s="86"/>
      <c r="F85" s="205"/>
      <c r="G85" s="178"/>
      <c r="H85" s="18" t="s">
        <v>31</v>
      </c>
      <c r="I85" s="178"/>
      <c r="J85" s="178"/>
      <c r="K85" s="22" t="s">
        <v>32</v>
      </c>
      <c r="L85" s="89" t="str">
        <f>IF(OR(F85="",I85=""),"",MIN(MAX(ROUNDDOWN((I85-F85)*24*2,0)/2,0),$E$81))</f>
        <v/>
      </c>
      <c r="M85" s="90"/>
      <c r="N85" s="22" t="s">
        <v>33</v>
      </c>
      <c r="O85" s="85"/>
      <c r="P85" s="86"/>
      <c r="Q85" s="85"/>
      <c r="R85" s="86"/>
      <c r="S85" s="85"/>
      <c r="T85" s="86"/>
      <c r="U85" s="85"/>
      <c r="V85" s="86"/>
      <c r="W85" s="120"/>
      <c r="X85" s="121"/>
      <c r="Y85" s="121"/>
      <c r="Z85" s="121"/>
      <c r="AA85" s="121"/>
      <c r="AB85" s="121"/>
      <c r="AC85" s="122"/>
      <c r="AI85" s="12"/>
      <c r="AJ85" s="12"/>
      <c r="AK85" s="12"/>
      <c r="AL85" s="12"/>
      <c r="AM85" s="12"/>
      <c r="AN85" s="12"/>
      <c r="AO85" s="12"/>
      <c r="AP85" s="12"/>
      <c r="AQ85" s="12"/>
      <c r="AR85" s="12"/>
      <c r="AS85" s="12"/>
      <c r="AT85" s="12"/>
    </row>
    <row r="86" spans="1:46" s="32" customFormat="1" ht="26.25" customHeight="1" x14ac:dyDescent="0.55000000000000004">
      <c r="A86" s="17">
        <v>3</v>
      </c>
      <c r="B86" s="22" t="s">
        <v>34</v>
      </c>
      <c r="C86" s="25" t="str">
        <f t="shared" ref="C86:C111" si="3">TEXT(DATE($N$2,$P$2,A86),"aaa")</f>
        <v>水</v>
      </c>
      <c r="D86" s="85"/>
      <c r="E86" s="86"/>
      <c r="F86" s="205"/>
      <c r="G86" s="178"/>
      <c r="H86" s="18" t="s">
        <v>31</v>
      </c>
      <c r="I86" s="178"/>
      <c r="J86" s="178"/>
      <c r="K86" s="22" t="s">
        <v>32</v>
      </c>
      <c r="L86" s="89" t="str">
        <f t="shared" ref="L86:L113" si="4">IF(OR(F86="",I86=""),"",MIN(MAX(ROUNDDOWN((I86-F86)*24*2,0)/2,0),$E$81))</f>
        <v/>
      </c>
      <c r="M86" s="90"/>
      <c r="N86" s="22" t="s">
        <v>33</v>
      </c>
      <c r="O86" s="85"/>
      <c r="P86" s="86"/>
      <c r="Q86" s="85"/>
      <c r="R86" s="86"/>
      <c r="S86" s="85"/>
      <c r="T86" s="86"/>
      <c r="U86" s="85"/>
      <c r="V86" s="86"/>
      <c r="W86" s="234"/>
      <c r="X86" s="235"/>
      <c r="Y86" s="235"/>
      <c r="Z86" s="235"/>
      <c r="AA86" s="235"/>
      <c r="AB86" s="235"/>
      <c r="AC86" s="236"/>
      <c r="AI86" s="12"/>
      <c r="AJ86" s="12"/>
      <c r="AK86" s="12"/>
      <c r="AL86" s="12"/>
      <c r="AM86" s="12"/>
      <c r="AN86" s="12"/>
      <c r="AO86" s="12"/>
      <c r="AP86" s="12"/>
      <c r="AQ86" s="12"/>
      <c r="AR86" s="12"/>
      <c r="AS86" s="12"/>
      <c r="AT86" s="12"/>
    </row>
    <row r="87" spans="1:46" s="32" customFormat="1" ht="26.25" customHeight="1" x14ac:dyDescent="0.55000000000000004">
      <c r="A87" s="17">
        <v>4</v>
      </c>
      <c r="B87" s="22" t="s">
        <v>34</v>
      </c>
      <c r="C87" s="25" t="str">
        <f t="shared" si="3"/>
        <v>木</v>
      </c>
      <c r="D87" s="85"/>
      <c r="E87" s="86"/>
      <c r="F87" s="205"/>
      <c r="G87" s="178"/>
      <c r="H87" s="18" t="s">
        <v>31</v>
      </c>
      <c r="I87" s="178"/>
      <c r="J87" s="178"/>
      <c r="K87" s="22" t="s">
        <v>32</v>
      </c>
      <c r="L87" s="89" t="str">
        <f t="shared" si="4"/>
        <v/>
      </c>
      <c r="M87" s="90"/>
      <c r="N87" s="22" t="s">
        <v>33</v>
      </c>
      <c r="O87" s="85"/>
      <c r="P87" s="86"/>
      <c r="Q87" s="85"/>
      <c r="R87" s="86"/>
      <c r="S87" s="85"/>
      <c r="T87" s="86"/>
      <c r="U87" s="85"/>
      <c r="V87" s="86"/>
      <c r="W87" s="120"/>
      <c r="X87" s="121"/>
      <c r="Y87" s="121"/>
      <c r="Z87" s="121"/>
      <c r="AA87" s="121"/>
      <c r="AB87" s="121"/>
      <c r="AC87" s="122"/>
      <c r="AI87" s="12"/>
      <c r="AJ87" s="12"/>
      <c r="AK87" s="12"/>
      <c r="AL87" s="12"/>
      <c r="AM87" s="12"/>
      <c r="AN87" s="12"/>
      <c r="AO87" s="12"/>
      <c r="AP87" s="12"/>
      <c r="AQ87" s="12"/>
      <c r="AR87" s="12"/>
      <c r="AS87" s="12"/>
      <c r="AT87" s="12"/>
    </row>
    <row r="88" spans="1:46" s="32" customFormat="1" ht="26.25" customHeight="1" x14ac:dyDescent="0.55000000000000004">
      <c r="A88" s="17">
        <v>5</v>
      </c>
      <c r="B88" s="22" t="s">
        <v>34</v>
      </c>
      <c r="C88" s="25" t="str">
        <f t="shared" si="3"/>
        <v>金</v>
      </c>
      <c r="D88" s="85"/>
      <c r="E88" s="86"/>
      <c r="F88" s="205"/>
      <c r="G88" s="178"/>
      <c r="H88" s="18" t="s">
        <v>31</v>
      </c>
      <c r="I88" s="178"/>
      <c r="J88" s="178"/>
      <c r="K88" s="22" t="s">
        <v>32</v>
      </c>
      <c r="L88" s="89" t="str">
        <f t="shared" si="4"/>
        <v/>
      </c>
      <c r="M88" s="90"/>
      <c r="N88" s="22" t="s">
        <v>33</v>
      </c>
      <c r="O88" s="85"/>
      <c r="P88" s="86"/>
      <c r="Q88" s="85"/>
      <c r="R88" s="86"/>
      <c r="S88" s="85"/>
      <c r="T88" s="86"/>
      <c r="U88" s="85"/>
      <c r="V88" s="86"/>
      <c r="W88" s="120"/>
      <c r="X88" s="121"/>
      <c r="Y88" s="121"/>
      <c r="Z88" s="121"/>
      <c r="AA88" s="121"/>
      <c r="AB88" s="121"/>
      <c r="AC88" s="122"/>
      <c r="AI88" s="12"/>
      <c r="AJ88" s="12"/>
      <c r="AK88" s="12"/>
      <c r="AL88" s="12"/>
      <c r="AM88" s="12"/>
      <c r="AN88" s="12"/>
      <c r="AO88" s="12"/>
      <c r="AP88" s="12"/>
      <c r="AQ88" s="12"/>
      <c r="AR88" s="12"/>
      <c r="AS88" s="12"/>
      <c r="AT88" s="12"/>
    </row>
    <row r="89" spans="1:46" s="32" customFormat="1" ht="26.25" customHeight="1" x14ac:dyDescent="0.55000000000000004">
      <c r="A89" s="17">
        <v>6</v>
      </c>
      <c r="B89" s="22" t="s">
        <v>34</v>
      </c>
      <c r="C89" s="25" t="str">
        <f t="shared" si="3"/>
        <v>土</v>
      </c>
      <c r="D89" s="85"/>
      <c r="E89" s="86"/>
      <c r="F89" s="205"/>
      <c r="G89" s="178"/>
      <c r="H89" s="18" t="s">
        <v>31</v>
      </c>
      <c r="I89" s="178"/>
      <c r="J89" s="178"/>
      <c r="K89" s="22" t="s">
        <v>32</v>
      </c>
      <c r="L89" s="89" t="str">
        <f t="shared" si="4"/>
        <v/>
      </c>
      <c r="M89" s="90"/>
      <c r="N89" s="22" t="s">
        <v>33</v>
      </c>
      <c r="O89" s="85"/>
      <c r="P89" s="86"/>
      <c r="Q89" s="85"/>
      <c r="R89" s="86"/>
      <c r="S89" s="85"/>
      <c r="T89" s="86"/>
      <c r="U89" s="85"/>
      <c r="V89" s="86"/>
      <c r="W89" s="120"/>
      <c r="X89" s="121"/>
      <c r="Y89" s="121"/>
      <c r="Z89" s="121"/>
      <c r="AA89" s="121"/>
      <c r="AB89" s="121"/>
      <c r="AC89" s="122"/>
      <c r="AI89" s="12"/>
      <c r="AJ89" s="12"/>
      <c r="AK89" s="12"/>
      <c r="AL89" s="12"/>
      <c r="AM89" s="12"/>
      <c r="AN89" s="12"/>
      <c r="AO89" s="12"/>
      <c r="AP89" s="12"/>
      <c r="AQ89" s="12"/>
      <c r="AR89" s="12"/>
      <c r="AS89" s="12"/>
      <c r="AT89" s="12"/>
    </row>
    <row r="90" spans="1:46" s="32" customFormat="1" ht="26.25" customHeight="1" x14ac:dyDescent="0.55000000000000004">
      <c r="A90" s="17">
        <v>7</v>
      </c>
      <c r="B90" s="22" t="s">
        <v>34</v>
      </c>
      <c r="C90" s="25" t="str">
        <f t="shared" si="3"/>
        <v>日</v>
      </c>
      <c r="D90" s="85"/>
      <c r="E90" s="86"/>
      <c r="F90" s="205"/>
      <c r="G90" s="178"/>
      <c r="H90" s="18" t="s">
        <v>31</v>
      </c>
      <c r="I90" s="178"/>
      <c r="J90" s="178"/>
      <c r="K90" s="22" t="s">
        <v>32</v>
      </c>
      <c r="L90" s="89" t="str">
        <f t="shared" si="4"/>
        <v/>
      </c>
      <c r="M90" s="90"/>
      <c r="N90" s="22" t="s">
        <v>33</v>
      </c>
      <c r="O90" s="85"/>
      <c r="P90" s="86"/>
      <c r="Q90" s="85"/>
      <c r="R90" s="86"/>
      <c r="S90" s="85"/>
      <c r="T90" s="86"/>
      <c r="U90" s="85"/>
      <c r="V90" s="86"/>
      <c r="W90" s="120"/>
      <c r="X90" s="121"/>
      <c r="Y90" s="121"/>
      <c r="Z90" s="121"/>
      <c r="AA90" s="121"/>
      <c r="AB90" s="121"/>
      <c r="AC90" s="122"/>
      <c r="AI90" s="12"/>
      <c r="AJ90" s="12"/>
      <c r="AK90" s="12"/>
      <c r="AL90" s="12"/>
      <c r="AM90" s="12"/>
      <c r="AN90" s="12"/>
      <c r="AO90" s="12"/>
      <c r="AP90" s="12"/>
      <c r="AQ90" s="12"/>
      <c r="AR90" s="12"/>
      <c r="AS90" s="12"/>
      <c r="AT90" s="12"/>
    </row>
    <row r="91" spans="1:46" s="32" customFormat="1" ht="26.25" customHeight="1" x14ac:dyDescent="0.55000000000000004">
      <c r="A91" s="17">
        <v>8</v>
      </c>
      <c r="B91" s="22" t="s">
        <v>34</v>
      </c>
      <c r="C91" s="25" t="str">
        <f t="shared" si="3"/>
        <v>月</v>
      </c>
      <c r="D91" s="85"/>
      <c r="E91" s="86"/>
      <c r="F91" s="205"/>
      <c r="G91" s="178"/>
      <c r="H91" s="18" t="s">
        <v>31</v>
      </c>
      <c r="I91" s="178"/>
      <c r="J91" s="178"/>
      <c r="K91" s="22" t="s">
        <v>32</v>
      </c>
      <c r="L91" s="89" t="str">
        <f t="shared" si="4"/>
        <v/>
      </c>
      <c r="M91" s="90"/>
      <c r="N91" s="22" t="s">
        <v>33</v>
      </c>
      <c r="O91" s="85"/>
      <c r="P91" s="86"/>
      <c r="Q91" s="85"/>
      <c r="R91" s="86"/>
      <c r="S91" s="85"/>
      <c r="T91" s="86"/>
      <c r="U91" s="85"/>
      <c r="V91" s="86"/>
      <c r="W91" s="120"/>
      <c r="X91" s="121"/>
      <c r="Y91" s="121"/>
      <c r="Z91" s="121"/>
      <c r="AA91" s="121"/>
      <c r="AB91" s="121"/>
      <c r="AC91" s="122"/>
      <c r="AI91" s="12"/>
      <c r="AJ91" s="12"/>
      <c r="AK91" s="12"/>
      <c r="AL91" s="12"/>
      <c r="AM91" s="12"/>
      <c r="AN91" s="12"/>
      <c r="AO91" s="12"/>
      <c r="AP91" s="12"/>
      <c r="AQ91" s="12"/>
      <c r="AR91" s="12"/>
      <c r="AS91" s="12"/>
      <c r="AT91" s="12"/>
    </row>
    <row r="92" spans="1:46" s="32" customFormat="1" ht="26.25" customHeight="1" x14ac:dyDescent="0.55000000000000004">
      <c r="A92" s="17">
        <v>9</v>
      </c>
      <c r="B92" s="22" t="s">
        <v>34</v>
      </c>
      <c r="C92" s="25" t="str">
        <f t="shared" si="3"/>
        <v>火</v>
      </c>
      <c r="D92" s="85"/>
      <c r="E92" s="86"/>
      <c r="F92" s="205"/>
      <c r="G92" s="178"/>
      <c r="H92" s="18" t="s">
        <v>31</v>
      </c>
      <c r="I92" s="178"/>
      <c r="J92" s="178"/>
      <c r="K92" s="22" t="s">
        <v>32</v>
      </c>
      <c r="L92" s="89" t="str">
        <f t="shared" si="4"/>
        <v/>
      </c>
      <c r="M92" s="90"/>
      <c r="N92" s="22" t="s">
        <v>33</v>
      </c>
      <c r="O92" s="85"/>
      <c r="P92" s="86"/>
      <c r="Q92" s="85"/>
      <c r="R92" s="86"/>
      <c r="S92" s="85"/>
      <c r="T92" s="86"/>
      <c r="U92" s="85"/>
      <c r="V92" s="86"/>
      <c r="W92" s="120"/>
      <c r="X92" s="121"/>
      <c r="Y92" s="121"/>
      <c r="Z92" s="121"/>
      <c r="AA92" s="121"/>
      <c r="AB92" s="121"/>
      <c r="AC92" s="122"/>
      <c r="AI92" s="12"/>
      <c r="AJ92" s="12"/>
      <c r="AK92" s="12"/>
      <c r="AL92" s="12"/>
      <c r="AM92" s="12"/>
      <c r="AN92" s="12"/>
      <c r="AO92" s="12"/>
      <c r="AP92" s="12"/>
      <c r="AQ92" s="12"/>
      <c r="AR92" s="12"/>
      <c r="AS92" s="12"/>
      <c r="AT92" s="12"/>
    </row>
    <row r="93" spans="1:46" s="32" customFormat="1" ht="26.25" customHeight="1" x14ac:dyDescent="0.55000000000000004">
      <c r="A93" s="17">
        <v>10</v>
      </c>
      <c r="B93" s="22" t="s">
        <v>34</v>
      </c>
      <c r="C93" s="25" t="str">
        <f t="shared" si="3"/>
        <v>水</v>
      </c>
      <c r="D93" s="85"/>
      <c r="E93" s="86"/>
      <c r="F93" s="205"/>
      <c r="G93" s="178"/>
      <c r="H93" s="18" t="s">
        <v>31</v>
      </c>
      <c r="I93" s="178"/>
      <c r="J93" s="178"/>
      <c r="K93" s="22" t="s">
        <v>32</v>
      </c>
      <c r="L93" s="89" t="str">
        <f t="shared" si="4"/>
        <v/>
      </c>
      <c r="M93" s="90"/>
      <c r="N93" s="22" t="s">
        <v>33</v>
      </c>
      <c r="O93" s="85"/>
      <c r="P93" s="86"/>
      <c r="Q93" s="85"/>
      <c r="R93" s="86"/>
      <c r="S93" s="85"/>
      <c r="T93" s="86"/>
      <c r="U93" s="85"/>
      <c r="V93" s="86"/>
      <c r="W93" s="120"/>
      <c r="X93" s="121"/>
      <c r="Y93" s="121"/>
      <c r="Z93" s="121"/>
      <c r="AA93" s="121"/>
      <c r="AB93" s="121"/>
      <c r="AC93" s="122"/>
      <c r="AI93" s="12"/>
      <c r="AJ93" s="12"/>
      <c r="AK93" s="12"/>
      <c r="AL93" s="12"/>
      <c r="AM93" s="12"/>
      <c r="AN93" s="12"/>
      <c r="AO93" s="12"/>
      <c r="AP93" s="12"/>
      <c r="AQ93" s="12"/>
      <c r="AR93" s="12"/>
      <c r="AS93" s="12"/>
      <c r="AT93" s="12"/>
    </row>
    <row r="94" spans="1:46" s="32" customFormat="1" ht="26.25" customHeight="1" x14ac:dyDescent="0.55000000000000004">
      <c r="A94" s="17">
        <v>11</v>
      </c>
      <c r="B94" s="22" t="s">
        <v>34</v>
      </c>
      <c r="C94" s="25" t="str">
        <f t="shared" si="3"/>
        <v>木</v>
      </c>
      <c r="D94" s="85"/>
      <c r="E94" s="86"/>
      <c r="F94" s="205"/>
      <c r="G94" s="178"/>
      <c r="H94" s="18" t="s">
        <v>31</v>
      </c>
      <c r="I94" s="178"/>
      <c r="J94" s="178"/>
      <c r="K94" s="22" t="s">
        <v>32</v>
      </c>
      <c r="L94" s="89" t="str">
        <f t="shared" si="4"/>
        <v/>
      </c>
      <c r="M94" s="90"/>
      <c r="N94" s="22" t="s">
        <v>33</v>
      </c>
      <c r="O94" s="85"/>
      <c r="P94" s="86"/>
      <c r="Q94" s="85"/>
      <c r="R94" s="86"/>
      <c r="S94" s="85"/>
      <c r="T94" s="86"/>
      <c r="U94" s="85"/>
      <c r="V94" s="86"/>
      <c r="W94" s="120"/>
      <c r="X94" s="121"/>
      <c r="Y94" s="121"/>
      <c r="Z94" s="121"/>
      <c r="AA94" s="121"/>
      <c r="AB94" s="121"/>
      <c r="AC94" s="122"/>
      <c r="AI94" s="12"/>
      <c r="AJ94" s="12"/>
      <c r="AK94" s="12"/>
      <c r="AL94" s="12"/>
      <c r="AM94" s="12"/>
      <c r="AN94" s="12"/>
      <c r="AO94" s="12"/>
      <c r="AP94" s="12"/>
      <c r="AQ94" s="12"/>
      <c r="AR94" s="12"/>
      <c r="AS94" s="12"/>
      <c r="AT94" s="12"/>
    </row>
    <row r="95" spans="1:46" s="32" customFormat="1" ht="26.25" customHeight="1" x14ac:dyDescent="0.55000000000000004">
      <c r="A95" s="17">
        <v>12</v>
      </c>
      <c r="B95" s="22" t="s">
        <v>34</v>
      </c>
      <c r="C95" s="25" t="str">
        <f t="shared" si="3"/>
        <v>金</v>
      </c>
      <c r="D95" s="85"/>
      <c r="E95" s="86"/>
      <c r="F95" s="205"/>
      <c r="G95" s="178"/>
      <c r="H95" s="18" t="s">
        <v>31</v>
      </c>
      <c r="I95" s="178"/>
      <c r="J95" s="178"/>
      <c r="K95" s="22" t="s">
        <v>32</v>
      </c>
      <c r="L95" s="89" t="str">
        <f t="shared" si="4"/>
        <v/>
      </c>
      <c r="M95" s="90"/>
      <c r="N95" s="22" t="s">
        <v>33</v>
      </c>
      <c r="O95" s="85"/>
      <c r="P95" s="86"/>
      <c r="Q95" s="85"/>
      <c r="R95" s="86"/>
      <c r="S95" s="85"/>
      <c r="T95" s="86"/>
      <c r="U95" s="85"/>
      <c r="V95" s="86"/>
      <c r="W95" s="120"/>
      <c r="X95" s="121"/>
      <c r="Y95" s="121"/>
      <c r="Z95" s="121"/>
      <c r="AA95" s="121"/>
      <c r="AB95" s="121"/>
      <c r="AC95" s="122"/>
      <c r="AI95" s="12"/>
      <c r="AJ95" s="12"/>
      <c r="AK95" s="12"/>
      <c r="AL95" s="12"/>
      <c r="AM95" s="12"/>
      <c r="AN95" s="12"/>
      <c r="AO95" s="12"/>
      <c r="AP95" s="12"/>
      <c r="AQ95" s="12"/>
      <c r="AR95" s="12"/>
      <c r="AS95" s="12"/>
      <c r="AT95" s="12"/>
    </row>
    <row r="96" spans="1:46" s="32" customFormat="1" ht="26.25" customHeight="1" x14ac:dyDescent="0.55000000000000004">
      <c r="A96" s="17">
        <v>13</v>
      </c>
      <c r="B96" s="22" t="s">
        <v>34</v>
      </c>
      <c r="C96" s="25" t="str">
        <f t="shared" si="3"/>
        <v>土</v>
      </c>
      <c r="D96" s="85"/>
      <c r="E96" s="86"/>
      <c r="F96" s="205"/>
      <c r="G96" s="178"/>
      <c r="H96" s="18" t="s">
        <v>31</v>
      </c>
      <c r="I96" s="178"/>
      <c r="J96" s="178"/>
      <c r="K96" s="22" t="s">
        <v>32</v>
      </c>
      <c r="L96" s="89" t="str">
        <f t="shared" si="4"/>
        <v/>
      </c>
      <c r="M96" s="90"/>
      <c r="N96" s="22" t="s">
        <v>33</v>
      </c>
      <c r="O96" s="85"/>
      <c r="P96" s="86"/>
      <c r="Q96" s="85"/>
      <c r="R96" s="86"/>
      <c r="S96" s="85"/>
      <c r="T96" s="86"/>
      <c r="U96" s="85"/>
      <c r="V96" s="86"/>
      <c r="W96" s="120"/>
      <c r="X96" s="121"/>
      <c r="Y96" s="121"/>
      <c r="Z96" s="121"/>
      <c r="AA96" s="121"/>
      <c r="AB96" s="121"/>
      <c r="AC96" s="122"/>
      <c r="AI96" s="12"/>
      <c r="AJ96" s="12"/>
      <c r="AK96" s="12"/>
      <c r="AL96" s="12"/>
      <c r="AM96" s="12"/>
      <c r="AN96" s="12"/>
      <c r="AO96" s="12"/>
      <c r="AP96" s="12"/>
      <c r="AQ96" s="12"/>
      <c r="AR96" s="12"/>
      <c r="AS96" s="12"/>
      <c r="AT96" s="12"/>
    </row>
    <row r="97" spans="1:46" s="32" customFormat="1" ht="26.25" customHeight="1" x14ac:dyDescent="0.55000000000000004">
      <c r="A97" s="17">
        <v>14</v>
      </c>
      <c r="B97" s="22" t="s">
        <v>34</v>
      </c>
      <c r="C97" s="25" t="str">
        <f t="shared" si="3"/>
        <v>日</v>
      </c>
      <c r="D97" s="85"/>
      <c r="E97" s="86"/>
      <c r="F97" s="205"/>
      <c r="G97" s="178"/>
      <c r="H97" s="18" t="s">
        <v>31</v>
      </c>
      <c r="I97" s="178"/>
      <c r="J97" s="178"/>
      <c r="K97" s="22" t="s">
        <v>32</v>
      </c>
      <c r="L97" s="89" t="str">
        <f t="shared" si="4"/>
        <v/>
      </c>
      <c r="M97" s="90"/>
      <c r="N97" s="22" t="s">
        <v>33</v>
      </c>
      <c r="O97" s="85"/>
      <c r="P97" s="86"/>
      <c r="Q97" s="85"/>
      <c r="R97" s="86"/>
      <c r="S97" s="85"/>
      <c r="T97" s="86"/>
      <c r="U97" s="85"/>
      <c r="V97" s="86"/>
      <c r="W97" s="120"/>
      <c r="X97" s="121"/>
      <c r="Y97" s="121"/>
      <c r="Z97" s="121"/>
      <c r="AA97" s="121"/>
      <c r="AB97" s="121"/>
      <c r="AC97" s="122"/>
      <c r="AI97" s="12"/>
      <c r="AJ97" s="12"/>
      <c r="AK97" s="12"/>
      <c r="AL97" s="12"/>
      <c r="AM97" s="12"/>
      <c r="AN97" s="12"/>
      <c r="AO97" s="12"/>
      <c r="AP97" s="12"/>
      <c r="AQ97" s="12"/>
      <c r="AR97" s="12"/>
      <c r="AS97" s="12"/>
      <c r="AT97" s="12"/>
    </row>
    <row r="98" spans="1:46" s="32" customFormat="1" ht="26.25" customHeight="1" x14ac:dyDescent="0.55000000000000004">
      <c r="A98" s="17">
        <v>15</v>
      </c>
      <c r="B98" s="22" t="s">
        <v>34</v>
      </c>
      <c r="C98" s="25" t="str">
        <f t="shared" si="3"/>
        <v>月</v>
      </c>
      <c r="D98" s="85"/>
      <c r="E98" s="86"/>
      <c r="F98" s="205"/>
      <c r="G98" s="178"/>
      <c r="H98" s="18" t="s">
        <v>31</v>
      </c>
      <c r="I98" s="178"/>
      <c r="J98" s="178"/>
      <c r="K98" s="22" t="s">
        <v>32</v>
      </c>
      <c r="L98" s="89" t="str">
        <f t="shared" si="4"/>
        <v/>
      </c>
      <c r="M98" s="90"/>
      <c r="N98" s="22" t="s">
        <v>33</v>
      </c>
      <c r="O98" s="85"/>
      <c r="P98" s="86"/>
      <c r="Q98" s="85"/>
      <c r="R98" s="86"/>
      <c r="S98" s="85"/>
      <c r="T98" s="86"/>
      <c r="U98" s="85"/>
      <c r="V98" s="86"/>
      <c r="W98" s="120"/>
      <c r="X98" s="121"/>
      <c r="Y98" s="121"/>
      <c r="Z98" s="121"/>
      <c r="AA98" s="121"/>
      <c r="AB98" s="121"/>
      <c r="AC98" s="122"/>
      <c r="AI98" s="12"/>
      <c r="AJ98" s="12"/>
      <c r="AK98" s="12"/>
      <c r="AL98" s="12"/>
      <c r="AM98" s="12"/>
      <c r="AN98" s="12"/>
      <c r="AO98" s="12"/>
      <c r="AP98" s="12"/>
      <c r="AQ98" s="12"/>
      <c r="AR98" s="12"/>
      <c r="AS98" s="12"/>
      <c r="AT98" s="12"/>
    </row>
    <row r="99" spans="1:46" s="32" customFormat="1" ht="26.25" customHeight="1" x14ac:dyDescent="0.55000000000000004">
      <c r="A99" s="17">
        <v>16</v>
      </c>
      <c r="B99" s="22" t="s">
        <v>34</v>
      </c>
      <c r="C99" s="25" t="str">
        <f t="shared" si="3"/>
        <v>火</v>
      </c>
      <c r="D99" s="85"/>
      <c r="E99" s="86"/>
      <c r="F99" s="205"/>
      <c r="G99" s="178"/>
      <c r="H99" s="18" t="s">
        <v>31</v>
      </c>
      <c r="I99" s="178"/>
      <c r="J99" s="178"/>
      <c r="K99" s="22" t="s">
        <v>32</v>
      </c>
      <c r="L99" s="89" t="str">
        <f t="shared" si="4"/>
        <v/>
      </c>
      <c r="M99" s="90"/>
      <c r="N99" s="22" t="s">
        <v>33</v>
      </c>
      <c r="O99" s="85"/>
      <c r="P99" s="86"/>
      <c r="Q99" s="85"/>
      <c r="R99" s="86"/>
      <c r="S99" s="85"/>
      <c r="T99" s="86"/>
      <c r="U99" s="85"/>
      <c r="V99" s="86"/>
      <c r="W99" s="120"/>
      <c r="X99" s="121"/>
      <c r="Y99" s="121"/>
      <c r="Z99" s="121"/>
      <c r="AA99" s="121"/>
      <c r="AB99" s="121"/>
      <c r="AC99" s="122"/>
      <c r="AI99" s="12"/>
      <c r="AJ99" s="12"/>
      <c r="AK99" s="12"/>
      <c r="AL99" s="12"/>
      <c r="AM99" s="12"/>
      <c r="AN99" s="12"/>
      <c r="AO99" s="12"/>
      <c r="AP99" s="12"/>
      <c r="AQ99" s="12"/>
      <c r="AR99" s="12"/>
      <c r="AS99" s="12"/>
      <c r="AT99" s="12"/>
    </row>
    <row r="100" spans="1:46" s="32" customFormat="1" ht="26.25" customHeight="1" x14ac:dyDescent="0.55000000000000004">
      <c r="A100" s="17">
        <v>17</v>
      </c>
      <c r="B100" s="22" t="s">
        <v>34</v>
      </c>
      <c r="C100" s="25" t="str">
        <f t="shared" si="3"/>
        <v>水</v>
      </c>
      <c r="D100" s="85"/>
      <c r="E100" s="86"/>
      <c r="F100" s="205"/>
      <c r="G100" s="178"/>
      <c r="H100" s="18" t="s">
        <v>31</v>
      </c>
      <c r="I100" s="178"/>
      <c r="J100" s="178"/>
      <c r="K100" s="22" t="s">
        <v>32</v>
      </c>
      <c r="L100" s="89" t="str">
        <f t="shared" si="4"/>
        <v/>
      </c>
      <c r="M100" s="90"/>
      <c r="N100" s="22" t="s">
        <v>33</v>
      </c>
      <c r="O100" s="85"/>
      <c r="P100" s="86"/>
      <c r="Q100" s="85"/>
      <c r="R100" s="86"/>
      <c r="S100" s="85"/>
      <c r="T100" s="86"/>
      <c r="U100" s="85"/>
      <c r="V100" s="86"/>
      <c r="W100" s="120"/>
      <c r="X100" s="121"/>
      <c r="Y100" s="121"/>
      <c r="Z100" s="121"/>
      <c r="AA100" s="121"/>
      <c r="AB100" s="121"/>
      <c r="AC100" s="122"/>
      <c r="AI100" s="12"/>
      <c r="AJ100" s="12"/>
      <c r="AK100" s="12"/>
      <c r="AL100" s="12"/>
      <c r="AM100" s="12"/>
      <c r="AN100" s="12"/>
      <c r="AO100" s="12"/>
      <c r="AP100" s="12"/>
      <c r="AQ100" s="12"/>
      <c r="AR100" s="12"/>
      <c r="AS100" s="12"/>
      <c r="AT100" s="12"/>
    </row>
    <row r="101" spans="1:46" s="32" customFormat="1" ht="26.25" customHeight="1" x14ac:dyDescent="0.55000000000000004">
      <c r="A101" s="17">
        <v>18</v>
      </c>
      <c r="B101" s="22" t="s">
        <v>34</v>
      </c>
      <c r="C101" s="25" t="str">
        <f t="shared" si="3"/>
        <v>木</v>
      </c>
      <c r="D101" s="85"/>
      <c r="E101" s="86"/>
      <c r="F101" s="205"/>
      <c r="G101" s="178"/>
      <c r="H101" s="18" t="s">
        <v>31</v>
      </c>
      <c r="I101" s="178"/>
      <c r="J101" s="178"/>
      <c r="K101" s="22" t="s">
        <v>32</v>
      </c>
      <c r="L101" s="89" t="str">
        <f t="shared" si="4"/>
        <v/>
      </c>
      <c r="M101" s="90"/>
      <c r="N101" s="22" t="s">
        <v>33</v>
      </c>
      <c r="O101" s="85"/>
      <c r="P101" s="86"/>
      <c r="Q101" s="85"/>
      <c r="R101" s="86"/>
      <c r="S101" s="85"/>
      <c r="T101" s="86"/>
      <c r="U101" s="85"/>
      <c r="V101" s="86"/>
      <c r="W101" s="120"/>
      <c r="X101" s="121"/>
      <c r="Y101" s="121"/>
      <c r="Z101" s="121"/>
      <c r="AA101" s="121"/>
      <c r="AB101" s="121"/>
      <c r="AC101" s="122"/>
      <c r="AI101" s="12"/>
      <c r="AJ101" s="12"/>
      <c r="AK101" s="12"/>
      <c r="AL101" s="12"/>
      <c r="AM101" s="12"/>
      <c r="AN101" s="12"/>
      <c r="AO101" s="12"/>
      <c r="AP101" s="12"/>
      <c r="AQ101" s="12"/>
      <c r="AR101" s="12"/>
      <c r="AS101" s="12"/>
      <c r="AT101" s="12"/>
    </row>
    <row r="102" spans="1:46" s="32" customFormat="1" ht="26.25" customHeight="1" x14ac:dyDescent="0.55000000000000004">
      <c r="A102" s="17">
        <v>19</v>
      </c>
      <c r="B102" s="22" t="s">
        <v>34</v>
      </c>
      <c r="C102" s="25" t="str">
        <f t="shared" si="3"/>
        <v>金</v>
      </c>
      <c r="D102" s="85"/>
      <c r="E102" s="86"/>
      <c r="F102" s="205"/>
      <c r="G102" s="178"/>
      <c r="H102" s="18" t="s">
        <v>31</v>
      </c>
      <c r="I102" s="178"/>
      <c r="J102" s="178"/>
      <c r="K102" s="22" t="s">
        <v>32</v>
      </c>
      <c r="L102" s="89" t="str">
        <f t="shared" si="4"/>
        <v/>
      </c>
      <c r="M102" s="90"/>
      <c r="N102" s="22" t="s">
        <v>33</v>
      </c>
      <c r="O102" s="85"/>
      <c r="P102" s="86"/>
      <c r="Q102" s="85"/>
      <c r="R102" s="86"/>
      <c r="S102" s="85"/>
      <c r="T102" s="86"/>
      <c r="U102" s="85"/>
      <c r="V102" s="86"/>
      <c r="W102" s="120"/>
      <c r="X102" s="121"/>
      <c r="Y102" s="121"/>
      <c r="Z102" s="121"/>
      <c r="AA102" s="121"/>
      <c r="AB102" s="121"/>
      <c r="AC102" s="122"/>
      <c r="AI102" s="12"/>
      <c r="AJ102" s="12"/>
      <c r="AK102" s="12"/>
      <c r="AL102" s="12"/>
      <c r="AM102" s="12"/>
      <c r="AN102" s="12"/>
      <c r="AO102" s="12"/>
      <c r="AP102" s="12"/>
      <c r="AQ102" s="12"/>
      <c r="AR102" s="12"/>
      <c r="AS102" s="12"/>
      <c r="AT102" s="12"/>
    </row>
    <row r="103" spans="1:46" s="32" customFormat="1" ht="26.25" customHeight="1" x14ac:dyDescent="0.55000000000000004">
      <c r="A103" s="17">
        <v>20</v>
      </c>
      <c r="B103" s="22" t="s">
        <v>34</v>
      </c>
      <c r="C103" s="25" t="str">
        <f t="shared" si="3"/>
        <v>土</v>
      </c>
      <c r="D103" s="85"/>
      <c r="E103" s="86"/>
      <c r="F103" s="205"/>
      <c r="G103" s="178"/>
      <c r="H103" s="18" t="s">
        <v>31</v>
      </c>
      <c r="I103" s="178"/>
      <c r="J103" s="178"/>
      <c r="K103" s="22" t="s">
        <v>32</v>
      </c>
      <c r="L103" s="89" t="str">
        <f t="shared" si="4"/>
        <v/>
      </c>
      <c r="M103" s="90"/>
      <c r="N103" s="22" t="s">
        <v>33</v>
      </c>
      <c r="O103" s="85"/>
      <c r="P103" s="86"/>
      <c r="Q103" s="85"/>
      <c r="R103" s="86"/>
      <c r="S103" s="85"/>
      <c r="T103" s="86"/>
      <c r="U103" s="85"/>
      <c r="V103" s="86"/>
      <c r="W103" s="120"/>
      <c r="X103" s="121"/>
      <c r="Y103" s="121"/>
      <c r="Z103" s="121"/>
      <c r="AA103" s="121"/>
      <c r="AB103" s="121"/>
      <c r="AC103" s="122"/>
      <c r="AI103" s="12"/>
      <c r="AJ103" s="12"/>
      <c r="AK103" s="12"/>
      <c r="AL103" s="12"/>
      <c r="AM103" s="12"/>
      <c r="AN103" s="12"/>
      <c r="AO103" s="12"/>
      <c r="AP103" s="12"/>
      <c r="AQ103" s="12"/>
      <c r="AR103" s="12"/>
      <c r="AS103" s="12"/>
      <c r="AT103" s="12"/>
    </row>
    <row r="104" spans="1:46" s="32" customFormat="1" ht="26.25" customHeight="1" x14ac:dyDescent="0.55000000000000004">
      <c r="A104" s="17">
        <v>21</v>
      </c>
      <c r="B104" s="22" t="s">
        <v>34</v>
      </c>
      <c r="C104" s="25" t="str">
        <f t="shared" si="3"/>
        <v>日</v>
      </c>
      <c r="D104" s="85"/>
      <c r="E104" s="86"/>
      <c r="F104" s="205"/>
      <c r="G104" s="178"/>
      <c r="H104" s="18" t="s">
        <v>31</v>
      </c>
      <c r="I104" s="178"/>
      <c r="J104" s="178"/>
      <c r="K104" s="22" t="s">
        <v>32</v>
      </c>
      <c r="L104" s="89" t="str">
        <f t="shared" si="4"/>
        <v/>
      </c>
      <c r="M104" s="90"/>
      <c r="N104" s="22" t="s">
        <v>33</v>
      </c>
      <c r="O104" s="85"/>
      <c r="P104" s="86"/>
      <c r="Q104" s="85"/>
      <c r="R104" s="86"/>
      <c r="S104" s="85"/>
      <c r="T104" s="86"/>
      <c r="U104" s="85"/>
      <c r="V104" s="86"/>
      <c r="W104" s="120"/>
      <c r="X104" s="121"/>
      <c r="Y104" s="121"/>
      <c r="Z104" s="121"/>
      <c r="AA104" s="121"/>
      <c r="AB104" s="121"/>
      <c r="AC104" s="122"/>
      <c r="AI104" s="12"/>
      <c r="AJ104" s="12"/>
      <c r="AK104" s="12"/>
      <c r="AL104" s="12"/>
      <c r="AM104" s="12"/>
      <c r="AN104" s="12"/>
      <c r="AO104" s="12"/>
      <c r="AP104" s="12"/>
      <c r="AQ104" s="12"/>
      <c r="AR104" s="12"/>
      <c r="AS104" s="12"/>
      <c r="AT104" s="12"/>
    </row>
    <row r="105" spans="1:46" s="32" customFormat="1" ht="26.25" customHeight="1" x14ac:dyDescent="0.55000000000000004">
      <c r="A105" s="17">
        <v>22</v>
      </c>
      <c r="B105" s="22" t="s">
        <v>34</v>
      </c>
      <c r="C105" s="25" t="str">
        <f t="shared" si="3"/>
        <v>月</v>
      </c>
      <c r="D105" s="85"/>
      <c r="E105" s="86"/>
      <c r="F105" s="205"/>
      <c r="G105" s="178"/>
      <c r="H105" s="18" t="s">
        <v>31</v>
      </c>
      <c r="I105" s="178"/>
      <c r="J105" s="178"/>
      <c r="K105" s="22" t="s">
        <v>32</v>
      </c>
      <c r="L105" s="89" t="str">
        <f t="shared" si="4"/>
        <v/>
      </c>
      <c r="M105" s="90"/>
      <c r="N105" s="22" t="s">
        <v>33</v>
      </c>
      <c r="O105" s="85"/>
      <c r="P105" s="86"/>
      <c r="Q105" s="85"/>
      <c r="R105" s="86"/>
      <c r="S105" s="85"/>
      <c r="T105" s="86"/>
      <c r="U105" s="85"/>
      <c r="V105" s="86"/>
      <c r="W105" s="120"/>
      <c r="X105" s="121"/>
      <c r="Y105" s="121"/>
      <c r="Z105" s="121"/>
      <c r="AA105" s="121"/>
      <c r="AB105" s="121"/>
      <c r="AC105" s="122"/>
      <c r="AI105" s="12"/>
      <c r="AJ105" s="12"/>
      <c r="AK105" s="12"/>
      <c r="AL105" s="12"/>
      <c r="AM105" s="12"/>
      <c r="AN105" s="12"/>
      <c r="AO105" s="12"/>
      <c r="AP105" s="12"/>
      <c r="AQ105" s="12"/>
      <c r="AR105" s="12"/>
      <c r="AS105" s="12"/>
      <c r="AT105" s="12"/>
    </row>
    <row r="106" spans="1:46" s="32" customFormat="1" ht="26.25" customHeight="1" x14ac:dyDescent="0.55000000000000004">
      <c r="A106" s="17">
        <v>23</v>
      </c>
      <c r="B106" s="22" t="s">
        <v>34</v>
      </c>
      <c r="C106" s="25" t="str">
        <f t="shared" si="3"/>
        <v>火</v>
      </c>
      <c r="D106" s="85"/>
      <c r="E106" s="86"/>
      <c r="F106" s="205"/>
      <c r="G106" s="178"/>
      <c r="H106" s="18" t="s">
        <v>31</v>
      </c>
      <c r="I106" s="178"/>
      <c r="J106" s="178"/>
      <c r="K106" s="22" t="s">
        <v>32</v>
      </c>
      <c r="L106" s="89" t="str">
        <f t="shared" si="4"/>
        <v/>
      </c>
      <c r="M106" s="90"/>
      <c r="N106" s="22" t="s">
        <v>33</v>
      </c>
      <c r="O106" s="85"/>
      <c r="P106" s="86"/>
      <c r="Q106" s="85"/>
      <c r="R106" s="86"/>
      <c r="S106" s="85"/>
      <c r="T106" s="86"/>
      <c r="U106" s="85"/>
      <c r="V106" s="86"/>
      <c r="W106" s="120"/>
      <c r="X106" s="121"/>
      <c r="Y106" s="121"/>
      <c r="Z106" s="121"/>
      <c r="AA106" s="121"/>
      <c r="AB106" s="121"/>
      <c r="AC106" s="122"/>
      <c r="AI106" s="12"/>
      <c r="AJ106" s="12"/>
      <c r="AK106" s="12"/>
      <c r="AL106" s="12"/>
      <c r="AM106" s="12"/>
      <c r="AN106" s="12"/>
      <c r="AO106" s="12"/>
      <c r="AP106" s="12"/>
      <c r="AQ106" s="12"/>
      <c r="AR106" s="12"/>
      <c r="AS106" s="12"/>
      <c r="AT106" s="12"/>
    </row>
    <row r="107" spans="1:46" s="32" customFormat="1" ht="26.25" customHeight="1" x14ac:dyDescent="0.55000000000000004">
      <c r="A107" s="17">
        <v>24</v>
      </c>
      <c r="B107" s="22" t="s">
        <v>34</v>
      </c>
      <c r="C107" s="25" t="str">
        <f t="shared" si="3"/>
        <v>水</v>
      </c>
      <c r="D107" s="85"/>
      <c r="E107" s="86"/>
      <c r="F107" s="205"/>
      <c r="G107" s="178"/>
      <c r="H107" s="18" t="s">
        <v>31</v>
      </c>
      <c r="I107" s="178"/>
      <c r="J107" s="178"/>
      <c r="K107" s="22" t="s">
        <v>32</v>
      </c>
      <c r="L107" s="89" t="str">
        <f t="shared" si="4"/>
        <v/>
      </c>
      <c r="M107" s="90"/>
      <c r="N107" s="22" t="s">
        <v>33</v>
      </c>
      <c r="O107" s="85"/>
      <c r="P107" s="86"/>
      <c r="Q107" s="85"/>
      <c r="R107" s="86"/>
      <c r="S107" s="85"/>
      <c r="T107" s="86"/>
      <c r="U107" s="85"/>
      <c r="V107" s="86"/>
      <c r="W107" s="120"/>
      <c r="X107" s="121"/>
      <c r="Y107" s="121"/>
      <c r="Z107" s="121"/>
      <c r="AA107" s="121"/>
      <c r="AB107" s="121"/>
      <c r="AC107" s="122"/>
      <c r="AI107" s="12"/>
      <c r="AJ107" s="12"/>
      <c r="AK107" s="12"/>
      <c r="AL107" s="12"/>
      <c r="AM107" s="12"/>
      <c r="AN107" s="12"/>
      <c r="AO107" s="12"/>
      <c r="AP107" s="12"/>
      <c r="AQ107" s="12"/>
      <c r="AR107" s="12"/>
      <c r="AS107" s="12"/>
      <c r="AT107" s="12"/>
    </row>
    <row r="108" spans="1:46" s="32" customFormat="1" ht="26.25" customHeight="1" x14ac:dyDescent="0.55000000000000004">
      <c r="A108" s="17">
        <v>25</v>
      </c>
      <c r="B108" s="22" t="s">
        <v>34</v>
      </c>
      <c r="C108" s="25" t="str">
        <f t="shared" si="3"/>
        <v>木</v>
      </c>
      <c r="D108" s="85"/>
      <c r="E108" s="86"/>
      <c r="F108" s="205"/>
      <c r="G108" s="178"/>
      <c r="H108" s="18" t="s">
        <v>31</v>
      </c>
      <c r="I108" s="178"/>
      <c r="J108" s="178"/>
      <c r="K108" s="22" t="s">
        <v>32</v>
      </c>
      <c r="L108" s="89" t="str">
        <f t="shared" si="4"/>
        <v/>
      </c>
      <c r="M108" s="90"/>
      <c r="N108" s="22" t="s">
        <v>33</v>
      </c>
      <c r="O108" s="85"/>
      <c r="P108" s="86"/>
      <c r="Q108" s="85"/>
      <c r="R108" s="86"/>
      <c r="S108" s="85"/>
      <c r="T108" s="86"/>
      <c r="U108" s="85"/>
      <c r="V108" s="86"/>
      <c r="W108" s="120"/>
      <c r="X108" s="121"/>
      <c r="Y108" s="121"/>
      <c r="Z108" s="121"/>
      <c r="AA108" s="121"/>
      <c r="AB108" s="121"/>
      <c r="AC108" s="122"/>
      <c r="AI108" s="12"/>
      <c r="AJ108" s="12"/>
      <c r="AK108" s="12"/>
      <c r="AL108" s="12"/>
      <c r="AM108" s="12"/>
      <c r="AN108" s="12"/>
      <c r="AO108" s="12"/>
      <c r="AP108" s="12"/>
      <c r="AQ108" s="12"/>
      <c r="AR108" s="12"/>
      <c r="AS108" s="12"/>
      <c r="AT108" s="12"/>
    </row>
    <row r="109" spans="1:46" s="32" customFormat="1" ht="26.25" customHeight="1" x14ac:dyDescent="0.55000000000000004">
      <c r="A109" s="17">
        <v>26</v>
      </c>
      <c r="B109" s="22" t="s">
        <v>34</v>
      </c>
      <c r="C109" s="25" t="str">
        <f t="shared" si="3"/>
        <v>金</v>
      </c>
      <c r="D109" s="85"/>
      <c r="E109" s="86"/>
      <c r="F109" s="205"/>
      <c r="G109" s="178"/>
      <c r="H109" s="18" t="s">
        <v>31</v>
      </c>
      <c r="I109" s="178"/>
      <c r="J109" s="178"/>
      <c r="K109" s="22" t="s">
        <v>32</v>
      </c>
      <c r="L109" s="89" t="str">
        <f t="shared" si="4"/>
        <v/>
      </c>
      <c r="M109" s="90"/>
      <c r="N109" s="22" t="s">
        <v>33</v>
      </c>
      <c r="O109" s="85"/>
      <c r="P109" s="86"/>
      <c r="Q109" s="85"/>
      <c r="R109" s="86"/>
      <c r="S109" s="85"/>
      <c r="T109" s="86"/>
      <c r="U109" s="85"/>
      <c r="V109" s="86"/>
      <c r="W109" s="120"/>
      <c r="X109" s="121"/>
      <c r="Y109" s="121"/>
      <c r="Z109" s="121"/>
      <c r="AA109" s="121"/>
      <c r="AB109" s="121"/>
      <c r="AC109" s="122"/>
      <c r="AI109" s="12"/>
      <c r="AJ109" s="12"/>
      <c r="AK109" s="12"/>
      <c r="AL109" s="12"/>
      <c r="AM109" s="12"/>
      <c r="AN109" s="12"/>
      <c r="AO109" s="12"/>
      <c r="AP109" s="12"/>
      <c r="AQ109" s="12"/>
      <c r="AR109" s="12"/>
      <c r="AS109" s="12"/>
      <c r="AT109" s="12"/>
    </row>
    <row r="110" spans="1:46" s="32" customFormat="1" ht="26.25" customHeight="1" x14ac:dyDescent="0.55000000000000004">
      <c r="A110" s="17">
        <v>27</v>
      </c>
      <c r="B110" s="22" t="s">
        <v>34</v>
      </c>
      <c r="C110" s="25" t="str">
        <f t="shared" si="3"/>
        <v>土</v>
      </c>
      <c r="D110" s="85"/>
      <c r="E110" s="86"/>
      <c r="F110" s="205"/>
      <c r="G110" s="178"/>
      <c r="H110" s="18" t="s">
        <v>31</v>
      </c>
      <c r="I110" s="178"/>
      <c r="J110" s="178"/>
      <c r="K110" s="22" t="s">
        <v>32</v>
      </c>
      <c r="L110" s="89" t="str">
        <f t="shared" si="4"/>
        <v/>
      </c>
      <c r="M110" s="90"/>
      <c r="N110" s="22" t="s">
        <v>33</v>
      </c>
      <c r="O110" s="85"/>
      <c r="P110" s="86"/>
      <c r="Q110" s="85"/>
      <c r="R110" s="86"/>
      <c r="S110" s="85"/>
      <c r="T110" s="86"/>
      <c r="U110" s="85"/>
      <c r="V110" s="86"/>
      <c r="W110" s="120"/>
      <c r="X110" s="121"/>
      <c r="Y110" s="121"/>
      <c r="Z110" s="121"/>
      <c r="AA110" s="121"/>
      <c r="AB110" s="121"/>
      <c r="AC110" s="122"/>
      <c r="AI110" s="12"/>
      <c r="AJ110" s="12"/>
      <c r="AK110" s="12"/>
      <c r="AL110" s="12"/>
      <c r="AM110" s="12"/>
      <c r="AN110" s="12"/>
      <c r="AO110" s="12"/>
      <c r="AP110" s="12"/>
      <c r="AQ110" s="12"/>
      <c r="AR110" s="12"/>
      <c r="AS110" s="12"/>
      <c r="AT110" s="12"/>
    </row>
    <row r="111" spans="1:46" s="32" customFormat="1" ht="26.25" customHeight="1" x14ac:dyDescent="0.55000000000000004">
      <c r="A111" s="17">
        <v>28</v>
      </c>
      <c r="B111" s="22" t="s">
        <v>34</v>
      </c>
      <c r="C111" s="25" t="str">
        <f t="shared" si="3"/>
        <v>日</v>
      </c>
      <c r="D111" s="85"/>
      <c r="E111" s="86"/>
      <c r="F111" s="205"/>
      <c r="G111" s="178"/>
      <c r="H111" s="18" t="s">
        <v>31</v>
      </c>
      <c r="I111" s="178"/>
      <c r="J111" s="178"/>
      <c r="K111" s="22" t="s">
        <v>32</v>
      </c>
      <c r="L111" s="89" t="str">
        <f t="shared" si="4"/>
        <v/>
      </c>
      <c r="M111" s="90"/>
      <c r="N111" s="22" t="s">
        <v>33</v>
      </c>
      <c r="O111" s="85"/>
      <c r="P111" s="86"/>
      <c r="Q111" s="85"/>
      <c r="R111" s="86"/>
      <c r="S111" s="85"/>
      <c r="T111" s="86"/>
      <c r="U111" s="85"/>
      <c r="V111" s="86"/>
      <c r="W111" s="120"/>
      <c r="X111" s="121"/>
      <c r="Y111" s="121"/>
      <c r="Z111" s="121"/>
      <c r="AA111" s="121"/>
      <c r="AB111" s="121"/>
      <c r="AC111" s="122"/>
      <c r="AI111" s="12"/>
      <c r="AJ111" s="12"/>
      <c r="AK111" s="12"/>
      <c r="AL111" s="12"/>
      <c r="AM111" s="12"/>
      <c r="AN111" s="12"/>
      <c r="AO111" s="12"/>
      <c r="AP111" s="12"/>
      <c r="AQ111" s="12"/>
      <c r="AR111" s="12"/>
      <c r="AS111" s="12"/>
      <c r="AT111" s="12"/>
    </row>
    <row r="112" spans="1:46" s="32" customFormat="1" ht="26.25" customHeight="1" x14ac:dyDescent="0.55000000000000004">
      <c r="A112" s="17"/>
      <c r="B112" s="22"/>
      <c r="C112" s="25"/>
      <c r="D112" s="85"/>
      <c r="E112" s="86"/>
      <c r="F112" s="205"/>
      <c r="G112" s="178"/>
      <c r="H112" s="18" t="s">
        <v>31</v>
      </c>
      <c r="I112" s="178"/>
      <c r="J112" s="178"/>
      <c r="K112" s="22" t="s">
        <v>32</v>
      </c>
      <c r="L112" s="89" t="str">
        <f t="shared" si="4"/>
        <v/>
      </c>
      <c r="M112" s="90"/>
      <c r="N112" s="22" t="s">
        <v>33</v>
      </c>
      <c r="O112" s="85"/>
      <c r="P112" s="86"/>
      <c r="Q112" s="85"/>
      <c r="R112" s="86"/>
      <c r="S112" s="85"/>
      <c r="T112" s="86"/>
      <c r="U112" s="85"/>
      <c r="V112" s="86"/>
      <c r="W112" s="120"/>
      <c r="X112" s="121"/>
      <c r="Y112" s="121"/>
      <c r="Z112" s="121"/>
      <c r="AA112" s="121"/>
      <c r="AB112" s="121"/>
      <c r="AC112" s="122"/>
      <c r="AI112" s="12"/>
      <c r="AJ112" s="12"/>
      <c r="AK112" s="12"/>
      <c r="AL112" s="12"/>
      <c r="AM112" s="12"/>
      <c r="AN112" s="12"/>
      <c r="AO112" s="12"/>
      <c r="AP112" s="12"/>
      <c r="AQ112" s="12"/>
      <c r="AR112" s="12"/>
      <c r="AS112" s="12"/>
      <c r="AT112" s="12"/>
    </row>
    <row r="113" spans="1:46" s="32" customFormat="1" ht="26.25" customHeight="1" x14ac:dyDescent="0.55000000000000004">
      <c r="A113" s="17"/>
      <c r="B113" s="22"/>
      <c r="C113" s="25"/>
      <c r="D113" s="85"/>
      <c r="E113" s="86"/>
      <c r="F113" s="205"/>
      <c r="G113" s="178"/>
      <c r="H113" s="18" t="s">
        <v>31</v>
      </c>
      <c r="I113" s="178"/>
      <c r="J113" s="178"/>
      <c r="K113" s="22" t="s">
        <v>32</v>
      </c>
      <c r="L113" s="89" t="str">
        <f t="shared" si="4"/>
        <v/>
      </c>
      <c r="M113" s="90"/>
      <c r="N113" s="22" t="s">
        <v>33</v>
      </c>
      <c r="O113" s="85"/>
      <c r="P113" s="86"/>
      <c r="Q113" s="85"/>
      <c r="R113" s="86"/>
      <c r="S113" s="85"/>
      <c r="T113" s="86"/>
      <c r="U113" s="85"/>
      <c r="V113" s="86"/>
      <c r="W113" s="120"/>
      <c r="X113" s="121"/>
      <c r="Y113" s="121"/>
      <c r="Z113" s="121"/>
      <c r="AA113" s="121"/>
      <c r="AB113" s="121"/>
      <c r="AC113" s="122"/>
      <c r="AI113" s="12"/>
      <c r="AJ113" s="12"/>
      <c r="AK113" s="12"/>
      <c r="AL113" s="12"/>
      <c r="AM113" s="12"/>
      <c r="AN113" s="12"/>
      <c r="AO113" s="12"/>
      <c r="AP113" s="12"/>
      <c r="AQ113" s="12"/>
      <c r="AR113" s="12"/>
      <c r="AS113" s="12"/>
      <c r="AT113" s="12"/>
    </row>
    <row r="114" spans="1:46" s="32" customFormat="1" ht="26.25" customHeight="1" x14ac:dyDescent="0.55000000000000004">
      <c r="A114" s="19"/>
      <c r="B114" s="23"/>
      <c r="C114" s="26"/>
      <c r="D114" s="218"/>
      <c r="E114" s="219"/>
      <c r="F114" s="226"/>
      <c r="G114" s="227"/>
      <c r="H114" s="20" t="s">
        <v>31</v>
      </c>
      <c r="I114" s="227"/>
      <c r="J114" s="227"/>
      <c r="K114" s="23" t="s">
        <v>32</v>
      </c>
      <c r="L114" s="89" t="str">
        <f t="shared" ref="L114" si="5">IF(OR(F114="",I114=""),"",MIN(MAX(ROUNDDOWN((I114-F114)*24*2,0)/2,0),$E$81))</f>
        <v/>
      </c>
      <c r="M114" s="90"/>
      <c r="N114" s="23" t="s">
        <v>33</v>
      </c>
      <c r="O114" s="218"/>
      <c r="P114" s="219"/>
      <c r="Q114" s="218"/>
      <c r="R114" s="219"/>
      <c r="S114" s="218"/>
      <c r="T114" s="219"/>
      <c r="U114" s="218"/>
      <c r="V114" s="219"/>
      <c r="W114" s="208"/>
      <c r="X114" s="209"/>
      <c r="Y114" s="209"/>
      <c r="Z114" s="209"/>
      <c r="AA114" s="209"/>
      <c r="AB114" s="209"/>
      <c r="AC114" s="210"/>
      <c r="AI114" s="12"/>
      <c r="AJ114" s="12"/>
      <c r="AK114" s="12"/>
      <c r="AL114" s="12"/>
      <c r="AM114" s="12"/>
      <c r="AN114" s="12"/>
      <c r="AO114" s="12"/>
      <c r="AP114" s="12"/>
      <c r="AQ114" s="12"/>
      <c r="AR114" s="12"/>
      <c r="AS114" s="12"/>
      <c r="AT114" s="12"/>
    </row>
    <row r="115" spans="1:46" s="32" customFormat="1" ht="26.25" customHeight="1" x14ac:dyDescent="0.55000000000000004">
      <c r="A115" s="126" t="s">
        <v>35</v>
      </c>
      <c r="B115" s="127"/>
      <c r="C115" s="127"/>
      <c r="D115" s="27">
        <f>COUNTIF(L84:M114,"&gt;0")</f>
        <v>0</v>
      </c>
      <c r="E115" s="224" t="s">
        <v>36</v>
      </c>
      <c r="F115" s="224"/>
      <c r="G115" s="224"/>
      <c r="H115" s="224"/>
      <c r="I115" s="27">
        <f>COUNTIF(D84:E114,"○")</f>
        <v>0</v>
      </c>
      <c r="J115" s="28" t="s">
        <v>16</v>
      </c>
      <c r="K115" s="126" t="s">
        <v>101</v>
      </c>
      <c r="L115" s="127"/>
      <c r="M115" s="127"/>
      <c r="N115" s="27" t="s">
        <v>99</v>
      </c>
      <c r="O115" s="27">
        <f>COUNTIF(Q84:R114,"○")</f>
        <v>0</v>
      </c>
      <c r="P115" s="27" t="s">
        <v>38</v>
      </c>
      <c r="Q115" s="225" t="s">
        <v>100</v>
      </c>
      <c r="R115" s="225"/>
      <c r="S115" s="27">
        <f>COUNTIF(S84:T114,"○")</f>
        <v>0</v>
      </c>
      <c r="T115" s="27" t="s">
        <v>38</v>
      </c>
      <c r="U115" s="27"/>
      <c r="V115" s="27"/>
      <c r="W115" s="28"/>
      <c r="X115" s="212" t="s">
        <v>37</v>
      </c>
      <c r="Y115" s="213"/>
      <c r="Z115" s="213"/>
      <c r="AA115" s="44"/>
      <c r="AB115" s="44"/>
      <c r="AC115" s="216" t="str">
        <f>IF(W82="３．要支援家庭のこども加算","●","×")</f>
        <v>×</v>
      </c>
      <c r="AI115" s="12"/>
      <c r="AJ115" s="12"/>
      <c r="AK115" s="12"/>
      <c r="AL115" s="12"/>
      <c r="AM115" s="12"/>
      <c r="AN115" s="12"/>
      <c r="AO115" s="12"/>
      <c r="AP115" s="12"/>
      <c r="AQ115" s="12"/>
      <c r="AR115" s="12"/>
      <c r="AS115" s="12"/>
      <c r="AT115" s="12"/>
    </row>
    <row r="116" spans="1:46" s="32" customFormat="1" ht="26.25" customHeight="1" x14ac:dyDescent="0.55000000000000004">
      <c r="A116" s="126" t="s">
        <v>91</v>
      </c>
      <c r="B116" s="127"/>
      <c r="C116" s="27">
        <f>COUNTIF(O84:P114,"○")</f>
        <v>0</v>
      </c>
      <c r="D116" s="105" t="s">
        <v>38</v>
      </c>
      <c r="E116" s="105"/>
      <c r="F116" s="103" t="s">
        <v>107</v>
      </c>
      <c r="G116" s="104"/>
      <c r="H116" s="104"/>
      <c r="I116" s="27">
        <f>COUNTIF(U84:V114,"○")</f>
        <v>0</v>
      </c>
      <c r="J116" s="28" t="s">
        <v>38</v>
      </c>
      <c r="K116" s="211" t="s">
        <v>60</v>
      </c>
      <c r="L116" s="113"/>
      <c r="M116" s="113"/>
      <c r="N116" s="42">
        <f>IF(SUM(L84:M114)&gt;E81, E81, SUM(L84:M114))</f>
        <v>0</v>
      </c>
      <c r="O116" s="111" t="s">
        <v>58</v>
      </c>
      <c r="P116" s="111"/>
      <c r="Q116" s="111"/>
      <c r="R116" s="111"/>
      <c r="S116" s="42">
        <f>SUMIFS(L84:M114,D84:E114,"○")</f>
        <v>0</v>
      </c>
      <c r="T116" s="42" t="s">
        <v>59</v>
      </c>
      <c r="U116" s="115"/>
      <c r="V116" s="115"/>
      <c r="W116" s="45"/>
      <c r="X116" s="214"/>
      <c r="Y116" s="215"/>
      <c r="Z116" s="215"/>
      <c r="AA116" s="49"/>
      <c r="AB116" s="49"/>
      <c r="AC116" s="217"/>
      <c r="AI116" s="12"/>
      <c r="AJ116" s="12"/>
      <c r="AK116" s="12"/>
      <c r="AL116" s="12"/>
      <c r="AM116" s="12"/>
      <c r="AN116" s="12"/>
      <c r="AO116" s="12"/>
      <c r="AP116" s="12"/>
      <c r="AQ116" s="12"/>
      <c r="AR116" s="12"/>
      <c r="AS116" s="12"/>
      <c r="AT116" s="12"/>
    </row>
    <row r="117" spans="1:46" s="32" customFormat="1" ht="26.25" customHeight="1" x14ac:dyDescent="0.55000000000000004">
      <c r="A117" s="29"/>
      <c r="B117" s="29"/>
      <c r="C117" s="29"/>
      <c r="F117" s="29"/>
      <c r="G117" s="29"/>
      <c r="H117" s="29"/>
      <c r="K117" s="51"/>
      <c r="L117" s="51"/>
      <c r="M117" s="51"/>
      <c r="O117" s="52"/>
      <c r="P117" s="52"/>
      <c r="Q117" s="52"/>
      <c r="R117" s="52"/>
      <c r="U117" s="53"/>
      <c r="V117" s="53"/>
      <c r="X117" s="29"/>
      <c r="Y117" s="29"/>
      <c r="Z117" s="29"/>
      <c r="AA117" s="29"/>
      <c r="AB117" s="29"/>
      <c r="AC117" s="29"/>
      <c r="AI117" s="12"/>
      <c r="AJ117" s="12"/>
      <c r="AK117" s="12"/>
      <c r="AL117" s="12"/>
      <c r="AM117" s="12"/>
      <c r="AN117" s="12"/>
      <c r="AO117" s="12"/>
      <c r="AP117" s="12"/>
      <c r="AQ117" s="12"/>
      <c r="AR117" s="12"/>
      <c r="AS117" s="12"/>
      <c r="AT117" s="12"/>
    </row>
    <row r="118" spans="1:46" ht="26.25" customHeight="1" x14ac:dyDescent="0.55000000000000004">
      <c r="A118" s="100" t="str">
        <f>"（別紙）中野区乳児等通園支援事業　利用状況報告書（"&amp;$N$2&amp;"年"&amp;$P$2&amp;"月分）"</f>
        <v>（別紙）中野区乳児等通園支援事業　利用状況報告書（2027年2月分）</v>
      </c>
      <c r="B118" s="100"/>
      <c r="C118" s="100"/>
      <c r="D118" s="100"/>
      <c r="E118" s="100"/>
      <c r="F118" s="100"/>
      <c r="G118" s="100"/>
      <c r="H118" s="100"/>
      <c r="I118" s="100"/>
      <c r="J118" s="100"/>
      <c r="K118" s="100"/>
      <c r="L118" s="100"/>
      <c r="M118" s="100"/>
      <c r="N118" s="100"/>
      <c r="O118" s="100"/>
      <c r="P118" s="100"/>
      <c r="Q118" s="100"/>
      <c r="R118" s="100"/>
      <c r="S118" s="100"/>
      <c r="T118" s="100"/>
      <c r="U118" s="100"/>
      <c r="V118" s="100"/>
      <c r="W118" s="100"/>
      <c r="X118" s="100"/>
      <c r="Y118" s="100"/>
      <c r="Z118" s="100"/>
      <c r="AA118" s="100"/>
      <c r="AB118" s="100"/>
      <c r="AC118" s="100"/>
    </row>
    <row r="119" spans="1:46" ht="26.25" customHeight="1" x14ac:dyDescent="0.55000000000000004">
      <c r="A119" s="101" t="s">
        <v>23</v>
      </c>
      <c r="B119" s="101"/>
      <c r="C119" s="101"/>
      <c r="D119" s="110"/>
      <c r="E119" s="110"/>
      <c r="F119" s="110"/>
      <c r="G119" s="110"/>
      <c r="H119" s="110"/>
      <c r="I119" s="110"/>
      <c r="J119" s="114" t="s">
        <v>43</v>
      </c>
      <c r="K119" s="114"/>
      <c r="L119" s="114"/>
      <c r="O119" s="29" t="s">
        <v>0</v>
      </c>
      <c r="P119" s="13"/>
      <c r="Q119" s="29" t="s">
        <v>3</v>
      </c>
      <c r="S119" s="29" t="s">
        <v>4</v>
      </c>
      <c r="T119" s="29" t="s">
        <v>19</v>
      </c>
      <c r="U119" s="32" t="s">
        <v>40</v>
      </c>
      <c r="V119" s="32"/>
      <c r="W119" s="110"/>
      <c r="X119" s="110"/>
      <c r="Y119" s="110"/>
      <c r="Z119" s="110"/>
      <c r="AA119" s="110"/>
      <c r="AB119" s="110"/>
      <c r="AC119" s="32" t="s">
        <v>19</v>
      </c>
    </row>
    <row r="120" spans="1:46" ht="26.25" customHeight="1" x14ac:dyDescent="0.55000000000000004">
      <c r="A120" s="101" t="s">
        <v>24</v>
      </c>
      <c r="B120" s="101"/>
      <c r="C120" s="101"/>
      <c r="D120" s="32" t="s">
        <v>87</v>
      </c>
      <c r="E120" s="32" cm="1">
        <f t="array" ref="E120">_xlfn.IFS(W119="０歳児クラス相当",$L$12,W119="１歳児クラス相当",$L$13,W119="２歳児クラス相当（３歳未満）",$L$14,W119="２歳児クラス相当（３歳誕生月）",$L$14,W119="",0)</f>
        <v>0</v>
      </c>
      <c r="F120" s="114" t="s">
        <v>11</v>
      </c>
      <c r="G120" s="114"/>
      <c r="H120" s="29"/>
      <c r="I120" s="32"/>
      <c r="J120" s="114"/>
      <c r="K120" s="114"/>
      <c r="L120" s="32"/>
      <c r="M120" s="114"/>
      <c r="N120" s="114"/>
      <c r="O120" s="32"/>
      <c r="P120" s="157" t="s">
        <v>62</v>
      </c>
      <c r="Q120" s="157"/>
      <c r="R120" s="157"/>
      <c r="S120" s="110"/>
      <c r="T120" s="110"/>
      <c r="U120" s="110"/>
      <c r="V120" s="157" t="s">
        <v>65</v>
      </c>
      <c r="W120" s="157"/>
      <c r="X120" s="110"/>
      <c r="Y120" s="110"/>
      <c r="Z120" s="110"/>
      <c r="AA120" s="110"/>
      <c r="AB120" s="110"/>
      <c r="AC120" s="32" t="s">
        <v>19</v>
      </c>
    </row>
    <row r="121" spans="1:46" ht="26.25" customHeight="1" x14ac:dyDescent="0.55000000000000004">
      <c r="A121" s="32"/>
      <c r="B121" s="114" t="s">
        <v>66</v>
      </c>
      <c r="C121" s="114"/>
      <c r="D121" s="114"/>
      <c r="E121" s="114" t="s">
        <v>94</v>
      </c>
      <c r="F121" s="114"/>
      <c r="G121" s="114"/>
      <c r="H121" s="114"/>
      <c r="I121" s="29" t="s">
        <v>19</v>
      </c>
      <c r="J121" s="113" t="s">
        <v>93</v>
      </c>
      <c r="K121" s="113"/>
      <c r="L121" s="113"/>
      <c r="M121" s="113"/>
      <c r="N121" s="113"/>
      <c r="O121" s="110"/>
      <c r="P121" s="110"/>
      <c r="Q121" s="110"/>
      <c r="R121" s="110"/>
      <c r="S121" s="110"/>
      <c r="T121" s="32"/>
      <c r="U121" s="111" t="s">
        <v>86</v>
      </c>
      <c r="V121" s="111"/>
      <c r="W121" s="228"/>
      <c r="X121" s="228"/>
      <c r="Y121" s="228"/>
      <c r="Z121" s="228"/>
      <c r="AA121" s="228"/>
      <c r="AB121" s="228"/>
    </row>
    <row r="122" spans="1:46" ht="26.25" customHeight="1" x14ac:dyDescent="0.55000000000000004">
      <c r="A122" s="123" t="s">
        <v>25</v>
      </c>
      <c r="B122" s="123"/>
      <c r="C122" s="14" t="s">
        <v>26</v>
      </c>
      <c r="D122" s="123" t="s">
        <v>90</v>
      </c>
      <c r="E122" s="123"/>
      <c r="F122" s="123" t="s">
        <v>27</v>
      </c>
      <c r="G122" s="123"/>
      <c r="H122" s="123"/>
      <c r="I122" s="123"/>
      <c r="J122" s="123"/>
      <c r="K122" s="123"/>
      <c r="L122" s="177" t="s">
        <v>28</v>
      </c>
      <c r="M122" s="177"/>
      <c r="N122" s="177"/>
      <c r="O122" s="123" t="s">
        <v>29</v>
      </c>
      <c r="P122" s="123"/>
      <c r="Q122" s="116" t="s">
        <v>98</v>
      </c>
      <c r="R122" s="116"/>
      <c r="S122" s="116" t="s">
        <v>45</v>
      </c>
      <c r="T122" s="116"/>
      <c r="U122" s="124" t="s">
        <v>55</v>
      </c>
      <c r="V122" s="125"/>
      <c r="W122" s="126" t="s">
        <v>30</v>
      </c>
      <c r="X122" s="127"/>
      <c r="Y122" s="127"/>
      <c r="Z122" s="127"/>
      <c r="AA122" s="127"/>
      <c r="AB122" s="127"/>
      <c r="AC122" s="128"/>
    </row>
    <row r="123" spans="1:46" ht="26.25" customHeight="1" x14ac:dyDescent="0.55000000000000004">
      <c r="A123" s="15">
        <v>1</v>
      </c>
      <c r="B123" s="21" t="s">
        <v>4</v>
      </c>
      <c r="C123" s="24" t="str">
        <f>TEXT(DATE($N$2,$P$2,A123),"aaa")</f>
        <v>月</v>
      </c>
      <c r="D123" s="106"/>
      <c r="E123" s="107"/>
      <c r="F123" s="108"/>
      <c r="G123" s="109"/>
      <c r="H123" s="16" t="s">
        <v>31</v>
      </c>
      <c r="I123" s="109"/>
      <c r="J123" s="109"/>
      <c r="K123" s="21" t="s">
        <v>32</v>
      </c>
      <c r="L123" s="89" t="str">
        <f>IF(OR(F123="",I123=""),"",MIN(MAX(ROUNDDOWN((I123-F123)*24*2,0)/2,0),$E$120))</f>
        <v/>
      </c>
      <c r="M123" s="90"/>
      <c r="N123" s="43" t="s">
        <v>33</v>
      </c>
      <c r="O123" s="106"/>
      <c r="P123" s="107"/>
      <c r="Q123" s="106"/>
      <c r="R123" s="107"/>
      <c r="S123" s="106"/>
      <c r="T123" s="107"/>
      <c r="U123" s="106"/>
      <c r="V123" s="107"/>
      <c r="W123" s="231"/>
      <c r="X123" s="232"/>
      <c r="Y123" s="232"/>
      <c r="Z123" s="232"/>
      <c r="AA123" s="232"/>
      <c r="AB123" s="232"/>
      <c r="AC123" s="233"/>
    </row>
    <row r="124" spans="1:46" ht="26.25" customHeight="1" x14ac:dyDescent="0.55000000000000004">
      <c r="A124" s="17">
        <v>2</v>
      </c>
      <c r="B124" s="22" t="s">
        <v>4</v>
      </c>
      <c r="C124" s="25" t="str">
        <f>TEXT(DATE($N$2,$P$2,A124),"aaa")</f>
        <v>火</v>
      </c>
      <c r="D124" s="85"/>
      <c r="E124" s="86"/>
      <c r="F124" s="205"/>
      <c r="G124" s="178"/>
      <c r="H124" s="18" t="s">
        <v>31</v>
      </c>
      <c r="I124" s="178"/>
      <c r="J124" s="178"/>
      <c r="K124" s="22" t="s">
        <v>32</v>
      </c>
      <c r="L124" s="89" t="str">
        <f>IF(OR(F124="",I124=""),"",MIN(MAX(ROUNDDOWN((I124-F124)*24*2,0)/2,0),$E$120))</f>
        <v/>
      </c>
      <c r="M124" s="90"/>
      <c r="N124" s="22" t="s">
        <v>33</v>
      </c>
      <c r="O124" s="85"/>
      <c r="P124" s="86"/>
      <c r="Q124" s="85"/>
      <c r="R124" s="86"/>
      <c r="S124" s="85"/>
      <c r="T124" s="86"/>
      <c r="U124" s="85"/>
      <c r="V124" s="86"/>
      <c r="W124" s="120"/>
      <c r="X124" s="121"/>
      <c r="Y124" s="121"/>
      <c r="Z124" s="121"/>
      <c r="AA124" s="121"/>
      <c r="AB124" s="121"/>
      <c r="AC124" s="122"/>
    </row>
    <row r="125" spans="1:46" ht="26.25" customHeight="1" x14ac:dyDescent="0.55000000000000004">
      <c r="A125" s="17">
        <v>3</v>
      </c>
      <c r="B125" s="22" t="s">
        <v>34</v>
      </c>
      <c r="C125" s="25" t="str">
        <f t="shared" ref="C125:C150" si="6">TEXT(DATE($N$2,$P$2,A125),"aaa")</f>
        <v>水</v>
      </c>
      <c r="D125" s="85"/>
      <c r="E125" s="86"/>
      <c r="F125" s="205"/>
      <c r="G125" s="178"/>
      <c r="H125" s="18" t="s">
        <v>31</v>
      </c>
      <c r="I125" s="178"/>
      <c r="J125" s="178"/>
      <c r="K125" s="22" t="s">
        <v>32</v>
      </c>
      <c r="L125" s="89" t="str">
        <f t="shared" ref="L125:L152" si="7">IF(OR(F125="",I125=""),"",MIN(MAX(ROUNDDOWN((I125-F125)*24*2,0)/2,0),$E$120))</f>
        <v/>
      </c>
      <c r="M125" s="90"/>
      <c r="N125" s="22" t="s">
        <v>33</v>
      </c>
      <c r="O125" s="85"/>
      <c r="P125" s="86"/>
      <c r="Q125" s="85"/>
      <c r="R125" s="86"/>
      <c r="S125" s="85"/>
      <c r="T125" s="86"/>
      <c r="U125" s="85"/>
      <c r="V125" s="86"/>
      <c r="W125" s="234"/>
      <c r="X125" s="235"/>
      <c r="Y125" s="235"/>
      <c r="Z125" s="235"/>
      <c r="AA125" s="235"/>
      <c r="AB125" s="235"/>
      <c r="AC125" s="236"/>
    </row>
    <row r="126" spans="1:46" ht="26.25" customHeight="1" x14ac:dyDescent="0.55000000000000004">
      <c r="A126" s="17">
        <v>4</v>
      </c>
      <c r="B126" s="22" t="s">
        <v>34</v>
      </c>
      <c r="C126" s="25" t="str">
        <f t="shared" si="6"/>
        <v>木</v>
      </c>
      <c r="D126" s="85"/>
      <c r="E126" s="86"/>
      <c r="F126" s="205"/>
      <c r="G126" s="178"/>
      <c r="H126" s="18" t="s">
        <v>31</v>
      </c>
      <c r="I126" s="178"/>
      <c r="J126" s="178"/>
      <c r="K126" s="22" t="s">
        <v>32</v>
      </c>
      <c r="L126" s="89" t="str">
        <f t="shared" si="7"/>
        <v/>
      </c>
      <c r="M126" s="90"/>
      <c r="N126" s="22" t="s">
        <v>33</v>
      </c>
      <c r="O126" s="85"/>
      <c r="P126" s="86"/>
      <c r="Q126" s="85"/>
      <c r="R126" s="86"/>
      <c r="S126" s="85"/>
      <c r="T126" s="86"/>
      <c r="U126" s="85"/>
      <c r="V126" s="86"/>
      <c r="W126" s="120"/>
      <c r="X126" s="121"/>
      <c r="Y126" s="121"/>
      <c r="Z126" s="121"/>
      <c r="AA126" s="121"/>
      <c r="AB126" s="121"/>
      <c r="AC126" s="122"/>
    </row>
    <row r="127" spans="1:46" ht="26.25" customHeight="1" x14ac:dyDescent="0.55000000000000004">
      <c r="A127" s="17">
        <v>5</v>
      </c>
      <c r="B127" s="22" t="s">
        <v>34</v>
      </c>
      <c r="C127" s="25" t="str">
        <f t="shared" si="6"/>
        <v>金</v>
      </c>
      <c r="D127" s="85"/>
      <c r="E127" s="86"/>
      <c r="F127" s="205"/>
      <c r="G127" s="178"/>
      <c r="H127" s="18" t="s">
        <v>31</v>
      </c>
      <c r="I127" s="178"/>
      <c r="J127" s="178"/>
      <c r="K127" s="22" t="s">
        <v>32</v>
      </c>
      <c r="L127" s="89" t="str">
        <f t="shared" si="7"/>
        <v/>
      </c>
      <c r="M127" s="90"/>
      <c r="N127" s="22" t="s">
        <v>33</v>
      </c>
      <c r="O127" s="85"/>
      <c r="P127" s="86"/>
      <c r="Q127" s="85"/>
      <c r="R127" s="86"/>
      <c r="S127" s="85"/>
      <c r="T127" s="86"/>
      <c r="U127" s="85"/>
      <c r="V127" s="86"/>
      <c r="W127" s="120"/>
      <c r="X127" s="121"/>
      <c r="Y127" s="121"/>
      <c r="Z127" s="121"/>
      <c r="AA127" s="121"/>
      <c r="AB127" s="121"/>
      <c r="AC127" s="122"/>
    </row>
    <row r="128" spans="1:46" ht="26.25" customHeight="1" x14ac:dyDescent="0.55000000000000004">
      <c r="A128" s="17">
        <v>6</v>
      </c>
      <c r="B128" s="22" t="s">
        <v>34</v>
      </c>
      <c r="C128" s="25" t="str">
        <f t="shared" si="6"/>
        <v>土</v>
      </c>
      <c r="D128" s="85"/>
      <c r="E128" s="86"/>
      <c r="F128" s="205"/>
      <c r="G128" s="178"/>
      <c r="H128" s="18" t="s">
        <v>31</v>
      </c>
      <c r="I128" s="178"/>
      <c r="J128" s="178"/>
      <c r="K128" s="22" t="s">
        <v>32</v>
      </c>
      <c r="L128" s="89" t="str">
        <f t="shared" si="7"/>
        <v/>
      </c>
      <c r="M128" s="90"/>
      <c r="N128" s="22" t="s">
        <v>33</v>
      </c>
      <c r="O128" s="85"/>
      <c r="P128" s="86"/>
      <c r="Q128" s="85"/>
      <c r="R128" s="86"/>
      <c r="S128" s="85"/>
      <c r="T128" s="86"/>
      <c r="U128" s="85"/>
      <c r="V128" s="86"/>
      <c r="W128" s="120"/>
      <c r="X128" s="121"/>
      <c r="Y128" s="121"/>
      <c r="Z128" s="121"/>
      <c r="AA128" s="121"/>
      <c r="AB128" s="121"/>
      <c r="AC128" s="122"/>
    </row>
    <row r="129" spans="1:29" ht="26.25" customHeight="1" x14ac:dyDescent="0.55000000000000004">
      <c r="A129" s="17">
        <v>7</v>
      </c>
      <c r="B129" s="22" t="s">
        <v>34</v>
      </c>
      <c r="C129" s="25" t="str">
        <f t="shared" si="6"/>
        <v>日</v>
      </c>
      <c r="D129" s="85"/>
      <c r="E129" s="86"/>
      <c r="F129" s="205"/>
      <c r="G129" s="178"/>
      <c r="H129" s="18" t="s">
        <v>31</v>
      </c>
      <c r="I129" s="178"/>
      <c r="J129" s="178"/>
      <c r="K129" s="22" t="s">
        <v>32</v>
      </c>
      <c r="L129" s="89" t="str">
        <f t="shared" si="7"/>
        <v/>
      </c>
      <c r="M129" s="90"/>
      <c r="N129" s="22" t="s">
        <v>33</v>
      </c>
      <c r="O129" s="85"/>
      <c r="P129" s="86"/>
      <c r="Q129" s="85"/>
      <c r="R129" s="86"/>
      <c r="S129" s="85"/>
      <c r="T129" s="86"/>
      <c r="U129" s="85"/>
      <c r="V129" s="86"/>
      <c r="W129" s="120"/>
      <c r="X129" s="121"/>
      <c r="Y129" s="121"/>
      <c r="Z129" s="121"/>
      <c r="AA129" s="121"/>
      <c r="AB129" s="121"/>
      <c r="AC129" s="122"/>
    </row>
    <row r="130" spans="1:29" ht="26.25" customHeight="1" x14ac:dyDescent="0.55000000000000004">
      <c r="A130" s="17">
        <v>8</v>
      </c>
      <c r="B130" s="22" t="s">
        <v>34</v>
      </c>
      <c r="C130" s="25" t="str">
        <f t="shared" si="6"/>
        <v>月</v>
      </c>
      <c r="D130" s="85"/>
      <c r="E130" s="86"/>
      <c r="F130" s="205"/>
      <c r="G130" s="178"/>
      <c r="H130" s="18" t="s">
        <v>31</v>
      </c>
      <c r="I130" s="178"/>
      <c r="J130" s="178"/>
      <c r="K130" s="22" t="s">
        <v>32</v>
      </c>
      <c r="L130" s="89" t="str">
        <f t="shared" si="7"/>
        <v/>
      </c>
      <c r="M130" s="90"/>
      <c r="N130" s="22" t="s">
        <v>33</v>
      </c>
      <c r="O130" s="85"/>
      <c r="P130" s="86"/>
      <c r="Q130" s="85"/>
      <c r="R130" s="86"/>
      <c r="S130" s="85"/>
      <c r="T130" s="86"/>
      <c r="U130" s="85"/>
      <c r="V130" s="86"/>
      <c r="W130" s="120"/>
      <c r="X130" s="121"/>
      <c r="Y130" s="121"/>
      <c r="Z130" s="121"/>
      <c r="AA130" s="121"/>
      <c r="AB130" s="121"/>
      <c r="AC130" s="122"/>
    </row>
    <row r="131" spans="1:29" ht="26.25" customHeight="1" x14ac:dyDescent="0.55000000000000004">
      <c r="A131" s="17">
        <v>9</v>
      </c>
      <c r="B131" s="22" t="s">
        <v>34</v>
      </c>
      <c r="C131" s="25" t="str">
        <f t="shared" si="6"/>
        <v>火</v>
      </c>
      <c r="D131" s="85"/>
      <c r="E131" s="86"/>
      <c r="F131" s="205"/>
      <c r="G131" s="178"/>
      <c r="H131" s="18" t="s">
        <v>31</v>
      </c>
      <c r="I131" s="178"/>
      <c r="J131" s="178"/>
      <c r="K131" s="22" t="s">
        <v>32</v>
      </c>
      <c r="L131" s="89" t="str">
        <f t="shared" si="7"/>
        <v/>
      </c>
      <c r="M131" s="90"/>
      <c r="N131" s="22" t="s">
        <v>33</v>
      </c>
      <c r="O131" s="85"/>
      <c r="P131" s="86"/>
      <c r="Q131" s="85"/>
      <c r="R131" s="86"/>
      <c r="S131" s="85"/>
      <c r="T131" s="86"/>
      <c r="U131" s="85"/>
      <c r="V131" s="86"/>
      <c r="W131" s="120"/>
      <c r="X131" s="121"/>
      <c r="Y131" s="121"/>
      <c r="Z131" s="121"/>
      <c r="AA131" s="121"/>
      <c r="AB131" s="121"/>
      <c r="AC131" s="122"/>
    </row>
    <row r="132" spans="1:29" ht="26.25" customHeight="1" x14ac:dyDescent="0.55000000000000004">
      <c r="A132" s="17">
        <v>10</v>
      </c>
      <c r="B132" s="22" t="s">
        <v>34</v>
      </c>
      <c r="C132" s="25" t="str">
        <f t="shared" si="6"/>
        <v>水</v>
      </c>
      <c r="D132" s="85"/>
      <c r="E132" s="86"/>
      <c r="F132" s="205"/>
      <c r="G132" s="178"/>
      <c r="H132" s="18" t="s">
        <v>31</v>
      </c>
      <c r="I132" s="178"/>
      <c r="J132" s="178"/>
      <c r="K132" s="22" t="s">
        <v>32</v>
      </c>
      <c r="L132" s="89" t="str">
        <f t="shared" si="7"/>
        <v/>
      </c>
      <c r="M132" s="90"/>
      <c r="N132" s="22" t="s">
        <v>33</v>
      </c>
      <c r="O132" s="85"/>
      <c r="P132" s="86"/>
      <c r="Q132" s="85"/>
      <c r="R132" s="86"/>
      <c r="S132" s="85"/>
      <c r="T132" s="86"/>
      <c r="U132" s="85"/>
      <c r="V132" s="86"/>
      <c r="W132" s="120"/>
      <c r="X132" s="121"/>
      <c r="Y132" s="121"/>
      <c r="Z132" s="121"/>
      <c r="AA132" s="121"/>
      <c r="AB132" s="121"/>
      <c r="AC132" s="122"/>
    </row>
    <row r="133" spans="1:29" ht="26.25" customHeight="1" x14ac:dyDescent="0.55000000000000004">
      <c r="A133" s="17">
        <v>11</v>
      </c>
      <c r="B133" s="22" t="s">
        <v>34</v>
      </c>
      <c r="C133" s="25" t="str">
        <f t="shared" si="6"/>
        <v>木</v>
      </c>
      <c r="D133" s="85"/>
      <c r="E133" s="86"/>
      <c r="F133" s="205"/>
      <c r="G133" s="178"/>
      <c r="H133" s="18" t="s">
        <v>31</v>
      </c>
      <c r="I133" s="178"/>
      <c r="J133" s="178"/>
      <c r="K133" s="22" t="s">
        <v>32</v>
      </c>
      <c r="L133" s="89" t="str">
        <f t="shared" si="7"/>
        <v/>
      </c>
      <c r="M133" s="90"/>
      <c r="N133" s="22" t="s">
        <v>33</v>
      </c>
      <c r="O133" s="85"/>
      <c r="P133" s="86"/>
      <c r="Q133" s="85"/>
      <c r="R133" s="86"/>
      <c r="S133" s="85"/>
      <c r="T133" s="86"/>
      <c r="U133" s="85"/>
      <c r="V133" s="86"/>
      <c r="W133" s="120"/>
      <c r="X133" s="121"/>
      <c r="Y133" s="121"/>
      <c r="Z133" s="121"/>
      <c r="AA133" s="121"/>
      <c r="AB133" s="121"/>
      <c r="AC133" s="122"/>
    </row>
    <row r="134" spans="1:29" ht="26.25" customHeight="1" x14ac:dyDescent="0.55000000000000004">
      <c r="A134" s="17">
        <v>12</v>
      </c>
      <c r="B134" s="22" t="s">
        <v>34</v>
      </c>
      <c r="C134" s="25" t="str">
        <f t="shared" si="6"/>
        <v>金</v>
      </c>
      <c r="D134" s="85"/>
      <c r="E134" s="86"/>
      <c r="F134" s="205"/>
      <c r="G134" s="178"/>
      <c r="H134" s="18" t="s">
        <v>31</v>
      </c>
      <c r="I134" s="178"/>
      <c r="J134" s="178"/>
      <c r="K134" s="22" t="s">
        <v>32</v>
      </c>
      <c r="L134" s="89" t="str">
        <f t="shared" si="7"/>
        <v/>
      </c>
      <c r="M134" s="90"/>
      <c r="N134" s="22" t="s">
        <v>33</v>
      </c>
      <c r="O134" s="85"/>
      <c r="P134" s="86"/>
      <c r="Q134" s="85"/>
      <c r="R134" s="86"/>
      <c r="S134" s="85"/>
      <c r="T134" s="86"/>
      <c r="U134" s="85"/>
      <c r="V134" s="86"/>
      <c r="W134" s="120"/>
      <c r="X134" s="121"/>
      <c r="Y134" s="121"/>
      <c r="Z134" s="121"/>
      <c r="AA134" s="121"/>
      <c r="AB134" s="121"/>
      <c r="AC134" s="122"/>
    </row>
    <row r="135" spans="1:29" ht="26.25" customHeight="1" x14ac:dyDescent="0.55000000000000004">
      <c r="A135" s="17">
        <v>13</v>
      </c>
      <c r="B135" s="22" t="s">
        <v>34</v>
      </c>
      <c r="C135" s="25" t="str">
        <f t="shared" si="6"/>
        <v>土</v>
      </c>
      <c r="D135" s="85"/>
      <c r="E135" s="86"/>
      <c r="F135" s="205"/>
      <c r="G135" s="178"/>
      <c r="H135" s="18" t="s">
        <v>31</v>
      </c>
      <c r="I135" s="178"/>
      <c r="J135" s="178"/>
      <c r="K135" s="22" t="s">
        <v>32</v>
      </c>
      <c r="L135" s="89" t="str">
        <f t="shared" si="7"/>
        <v/>
      </c>
      <c r="M135" s="90"/>
      <c r="N135" s="22" t="s">
        <v>33</v>
      </c>
      <c r="O135" s="85"/>
      <c r="P135" s="86"/>
      <c r="Q135" s="85"/>
      <c r="R135" s="86"/>
      <c r="S135" s="85"/>
      <c r="T135" s="86"/>
      <c r="U135" s="85"/>
      <c r="V135" s="86"/>
      <c r="W135" s="120"/>
      <c r="X135" s="121"/>
      <c r="Y135" s="121"/>
      <c r="Z135" s="121"/>
      <c r="AA135" s="121"/>
      <c r="AB135" s="121"/>
      <c r="AC135" s="122"/>
    </row>
    <row r="136" spans="1:29" ht="26.25" customHeight="1" x14ac:dyDescent="0.55000000000000004">
      <c r="A136" s="17">
        <v>14</v>
      </c>
      <c r="B136" s="22" t="s">
        <v>34</v>
      </c>
      <c r="C136" s="25" t="str">
        <f t="shared" si="6"/>
        <v>日</v>
      </c>
      <c r="D136" s="85"/>
      <c r="E136" s="86"/>
      <c r="F136" s="205"/>
      <c r="G136" s="178"/>
      <c r="H136" s="18" t="s">
        <v>31</v>
      </c>
      <c r="I136" s="178"/>
      <c r="J136" s="178"/>
      <c r="K136" s="22" t="s">
        <v>32</v>
      </c>
      <c r="L136" s="89" t="str">
        <f t="shared" si="7"/>
        <v/>
      </c>
      <c r="M136" s="90"/>
      <c r="N136" s="22" t="s">
        <v>33</v>
      </c>
      <c r="O136" s="85"/>
      <c r="P136" s="86"/>
      <c r="Q136" s="85"/>
      <c r="R136" s="86"/>
      <c r="S136" s="85"/>
      <c r="T136" s="86"/>
      <c r="U136" s="85"/>
      <c r="V136" s="86"/>
      <c r="W136" s="120"/>
      <c r="X136" s="121"/>
      <c r="Y136" s="121"/>
      <c r="Z136" s="121"/>
      <c r="AA136" s="121"/>
      <c r="AB136" s="121"/>
      <c r="AC136" s="122"/>
    </row>
    <row r="137" spans="1:29" ht="26.25" customHeight="1" x14ac:dyDescent="0.55000000000000004">
      <c r="A137" s="17">
        <v>15</v>
      </c>
      <c r="B137" s="22" t="s">
        <v>34</v>
      </c>
      <c r="C137" s="25" t="str">
        <f t="shared" si="6"/>
        <v>月</v>
      </c>
      <c r="D137" s="85"/>
      <c r="E137" s="86"/>
      <c r="F137" s="205"/>
      <c r="G137" s="178"/>
      <c r="H137" s="18" t="s">
        <v>31</v>
      </c>
      <c r="I137" s="178"/>
      <c r="J137" s="178"/>
      <c r="K137" s="22" t="s">
        <v>32</v>
      </c>
      <c r="L137" s="89" t="str">
        <f t="shared" si="7"/>
        <v/>
      </c>
      <c r="M137" s="90"/>
      <c r="N137" s="22" t="s">
        <v>33</v>
      </c>
      <c r="O137" s="85"/>
      <c r="P137" s="86"/>
      <c r="Q137" s="85"/>
      <c r="R137" s="86"/>
      <c r="S137" s="85"/>
      <c r="T137" s="86"/>
      <c r="U137" s="85"/>
      <c r="V137" s="86"/>
      <c r="W137" s="120"/>
      <c r="X137" s="121"/>
      <c r="Y137" s="121"/>
      <c r="Z137" s="121"/>
      <c r="AA137" s="121"/>
      <c r="AB137" s="121"/>
      <c r="AC137" s="122"/>
    </row>
    <row r="138" spans="1:29" ht="26.25" customHeight="1" x14ac:dyDescent="0.55000000000000004">
      <c r="A138" s="17">
        <v>16</v>
      </c>
      <c r="B138" s="22" t="s">
        <v>34</v>
      </c>
      <c r="C138" s="25" t="str">
        <f t="shared" si="6"/>
        <v>火</v>
      </c>
      <c r="D138" s="85"/>
      <c r="E138" s="86"/>
      <c r="F138" s="205"/>
      <c r="G138" s="178"/>
      <c r="H138" s="18" t="s">
        <v>31</v>
      </c>
      <c r="I138" s="178"/>
      <c r="J138" s="178"/>
      <c r="K138" s="22" t="s">
        <v>32</v>
      </c>
      <c r="L138" s="89" t="str">
        <f t="shared" si="7"/>
        <v/>
      </c>
      <c r="M138" s="90"/>
      <c r="N138" s="22" t="s">
        <v>33</v>
      </c>
      <c r="O138" s="85"/>
      <c r="P138" s="86"/>
      <c r="Q138" s="85"/>
      <c r="R138" s="86"/>
      <c r="S138" s="85"/>
      <c r="T138" s="86"/>
      <c r="U138" s="85"/>
      <c r="V138" s="86"/>
      <c r="W138" s="120"/>
      <c r="X138" s="121"/>
      <c r="Y138" s="121"/>
      <c r="Z138" s="121"/>
      <c r="AA138" s="121"/>
      <c r="AB138" s="121"/>
      <c r="AC138" s="122"/>
    </row>
    <row r="139" spans="1:29" ht="26.25" customHeight="1" x14ac:dyDescent="0.55000000000000004">
      <c r="A139" s="17">
        <v>17</v>
      </c>
      <c r="B139" s="22" t="s">
        <v>34</v>
      </c>
      <c r="C139" s="25" t="str">
        <f t="shared" si="6"/>
        <v>水</v>
      </c>
      <c r="D139" s="85"/>
      <c r="E139" s="86"/>
      <c r="F139" s="205"/>
      <c r="G139" s="178"/>
      <c r="H139" s="18" t="s">
        <v>31</v>
      </c>
      <c r="I139" s="178"/>
      <c r="J139" s="178"/>
      <c r="K139" s="22" t="s">
        <v>32</v>
      </c>
      <c r="L139" s="89" t="str">
        <f t="shared" si="7"/>
        <v/>
      </c>
      <c r="M139" s="90"/>
      <c r="N139" s="22" t="s">
        <v>33</v>
      </c>
      <c r="O139" s="85"/>
      <c r="P139" s="86"/>
      <c r="Q139" s="85"/>
      <c r="R139" s="86"/>
      <c r="S139" s="85"/>
      <c r="T139" s="86"/>
      <c r="U139" s="85"/>
      <c r="V139" s="86"/>
      <c r="W139" s="120"/>
      <c r="X139" s="121"/>
      <c r="Y139" s="121"/>
      <c r="Z139" s="121"/>
      <c r="AA139" s="121"/>
      <c r="AB139" s="121"/>
      <c r="AC139" s="122"/>
    </row>
    <row r="140" spans="1:29" ht="26.25" customHeight="1" x14ac:dyDescent="0.55000000000000004">
      <c r="A140" s="17">
        <v>18</v>
      </c>
      <c r="B140" s="22" t="s">
        <v>34</v>
      </c>
      <c r="C140" s="25" t="str">
        <f t="shared" si="6"/>
        <v>木</v>
      </c>
      <c r="D140" s="85"/>
      <c r="E140" s="86"/>
      <c r="F140" s="205"/>
      <c r="G140" s="178"/>
      <c r="H140" s="18" t="s">
        <v>31</v>
      </c>
      <c r="I140" s="178"/>
      <c r="J140" s="178"/>
      <c r="K140" s="22" t="s">
        <v>32</v>
      </c>
      <c r="L140" s="89" t="str">
        <f t="shared" si="7"/>
        <v/>
      </c>
      <c r="M140" s="90"/>
      <c r="N140" s="22" t="s">
        <v>33</v>
      </c>
      <c r="O140" s="85"/>
      <c r="P140" s="86"/>
      <c r="Q140" s="85"/>
      <c r="R140" s="86"/>
      <c r="S140" s="85"/>
      <c r="T140" s="86"/>
      <c r="U140" s="85"/>
      <c r="V140" s="86"/>
      <c r="W140" s="120"/>
      <c r="X140" s="121"/>
      <c r="Y140" s="121"/>
      <c r="Z140" s="121"/>
      <c r="AA140" s="121"/>
      <c r="AB140" s="121"/>
      <c r="AC140" s="122"/>
    </row>
    <row r="141" spans="1:29" ht="26.25" customHeight="1" x14ac:dyDescent="0.55000000000000004">
      <c r="A141" s="17">
        <v>19</v>
      </c>
      <c r="B141" s="22" t="s">
        <v>34</v>
      </c>
      <c r="C141" s="25" t="str">
        <f t="shared" si="6"/>
        <v>金</v>
      </c>
      <c r="D141" s="85"/>
      <c r="E141" s="86"/>
      <c r="F141" s="205"/>
      <c r="G141" s="178"/>
      <c r="H141" s="18" t="s">
        <v>31</v>
      </c>
      <c r="I141" s="178"/>
      <c r="J141" s="178"/>
      <c r="K141" s="22" t="s">
        <v>32</v>
      </c>
      <c r="L141" s="89" t="str">
        <f t="shared" si="7"/>
        <v/>
      </c>
      <c r="M141" s="90"/>
      <c r="N141" s="22" t="s">
        <v>33</v>
      </c>
      <c r="O141" s="85"/>
      <c r="P141" s="86"/>
      <c r="Q141" s="85"/>
      <c r="R141" s="86"/>
      <c r="S141" s="85"/>
      <c r="T141" s="86"/>
      <c r="U141" s="85"/>
      <c r="V141" s="86"/>
      <c r="W141" s="120"/>
      <c r="X141" s="121"/>
      <c r="Y141" s="121"/>
      <c r="Z141" s="121"/>
      <c r="AA141" s="121"/>
      <c r="AB141" s="121"/>
      <c r="AC141" s="122"/>
    </row>
    <row r="142" spans="1:29" ht="26.25" customHeight="1" x14ac:dyDescent="0.55000000000000004">
      <c r="A142" s="17">
        <v>20</v>
      </c>
      <c r="B142" s="22" t="s">
        <v>34</v>
      </c>
      <c r="C142" s="25" t="str">
        <f t="shared" si="6"/>
        <v>土</v>
      </c>
      <c r="D142" s="85"/>
      <c r="E142" s="86"/>
      <c r="F142" s="205"/>
      <c r="G142" s="178"/>
      <c r="H142" s="18" t="s">
        <v>31</v>
      </c>
      <c r="I142" s="178"/>
      <c r="J142" s="178"/>
      <c r="K142" s="22" t="s">
        <v>32</v>
      </c>
      <c r="L142" s="89" t="str">
        <f t="shared" si="7"/>
        <v/>
      </c>
      <c r="M142" s="90"/>
      <c r="N142" s="22" t="s">
        <v>33</v>
      </c>
      <c r="O142" s="85"/>
      <c r="P142" s="86"/>
      <c r="Q142" s="85"/>
      <c r="R142" s="86"/>
      <c r="S142" s="85"/>
      <c r="T142" s="86"/>
      <c r="U142" s="85"/>
      <c r="V142" s="86"/>
      <c r="W142" s="120"/>
      <c r="X142" s="121"/>
      <c r="Y142" s="121"/>
      <c r="Z142" s="121"/>
      <c r="AA142" s="121"/>
      <c r="AB142" s="121"/>
      <c r="AC142" s="122"/>
    </row>
    <row r="143" spans="1:29" ht="26.25" customHeight="1" x14ac:dyDescent="0.55000000000000004">
      <c r="A143" s="17">
        <v>21</v>
      </c>
      <c r="B143" s="22" t="s">
        <v>34</v>
      </c>
      <c r="C143" s="25" t="str">
        <f t="shared" si="6"/>
        <v>日</v>
      </c>
      <c r="D143" s="85"/>
      <c r="E143" s="86"/>
      <c r="F143" s="205"/>
      <c r="G143" s="178"/>
      <c r="H143" s="18" t="s">
        <v>31</v>
      </c>
      <c r="I143" s="178"/>
      <c r="J143" s="178"/>
      <c r="K143" s="22" t="s">
        <v>32</v>
      </c>
      <c r="L143" s="89" t="str">
        <f t="shared" si="7"/>
        <v/>
      </c>
      <c r="M143" s="90"/>
      <c r="N143" s="22" t="s">
        <v>33</v>
      </c>
      <c r="O143" s="85"/>
      <c r="P143" s="86"/>
      <c r="Q143" s="85"/>
      <c r="R143" s="86"/>
      <c r="S143" s="85"/>
      <c r="T143" s="86"/>
      <c r="U143" s="85"/>
      <c r="V143" s="86"/>
      <c r="W143" s="120"/>
      <c r="X143" s="121"/>
      <c r="Y143" s="121"/>
      <c r="Z143" s="121"/>
      <c r="AA143" s="121"/>
      <c r="AB143" s="121"/>
      <c r="AC143" s="122"/>
    </row>
    <row r="144" spans="1:29" ht="26.25" customHeight="1" x14ac:dyDescent="0.55000000000000004">
      <c r="A144" s="17">
        <v>22</v>
      </c>
      <c r="B144" s="22" t="s">
        <v>34</v>
      </c>
      <c r="C144" s="25" t="str">
        <f t="shared" si="6"/>
        <v>月</v>
      </c>
      <c r="D144" s="85"/>
      <c r="E144" s="86"/>
      <c r="F144" s="205"/>
      <c r="G144" s="178"/>
      <c r="H144" s="18" t="s">
        <v>31</v>
      </c>
      <c r="I144" s="178"/>
      <c r="J144" s="178"/>
      <c r="K144" s="22" t="s">
        <v>32</v>
      </c>
      <c r="L144" s="89" t="str">
        <f t="shared" si="7"/>
        <v/>
      </c>
      <c r="M144" s="90"/>
      <c r="N144" s="22" t="s">
        <v>33</v>
      </c>
      <c r="O144" s="85"/>
      <c r="P144" s="86"/>
      <c r="Q144" s="85"/>
      <c r="R144" s="86"/>
      <c r="S144" s="85"/>
      <c r="T144" s="86"/>
      <c r="U144" s="85"/>
      <c r="V144" s="86"/>
      <c r="W144" s="120"/>
      <c r="X144" s="121"/>
      <c r="Y144" s="121"/>
      <c r="Z144" s="121"/>
      <c r="AA144" s="121"/>
      <c r="AB144" s="121"/>
      <c r="AC144" s="122"/>
    </row>
    <row r="145" spans="1:29" ht="26.25" customHeight="1" x14ac:dyDescent="0.55000000000000004">
      <c r="A145" s="17">
        <v>23</v>
      </c>
      <c r="B145" s="22" t="s">
        <v>34</v>
      </c>
      <c r="C145" s="25" t="str">
        <f t="shared" si="6"/>
        <v>火</v>
      </c>
      <c r="D145" s="85"/>
      <c r="E145" s="86"/>
      <c r="F145" s="205"/>
      <c r="G145" s="178"/>
      <c r="H145" s="18" t="s">
        <v>31</v>
      </c>
      <c r="I145" s="178"/>
      <c r="J145" s="178"/>
      <c r="K145" s="22" t="s">
        <v>32</v>
      </c>
      <c r="L145" s="89" t="str">
        <f t="shared" si="7"/>
        <v/>
      </c>
      <c r="M145" s="90"/>
      <c r="N145" s="22" t="s">
        <v>33</v>
      </c>
      <c r="O145" s="85"/>
      <c r="P145" s="86"/>
      <c r="Q145" s="85"/>
      <c r="R145" s="86"/>
      <c r="S145" s="85"/>
      <c r="T145" s="86"/>
      <c r="U145" s="85"/>
      <c r="V145" s="86"/>
      <c r="W145" s="120"/>
      <c r="X145" s="121"/>
      <c r="Y145" s="121"/>
      <c r="Z145" s="121"/>
      <c r="AA145" s="121"/>
      <c r="AB145" s="121"/>
      <c r="AC145" s="122"/>
    </row>
    <row r="146" spans="1:29" ht="26.25" customHeight="1" x14ac:dyDescent="0.55000000000000004">
      <c r="A146" s="17">
        <v>24</v>
      </c>
      <c r="B146" s="22" t="s">
        <v>34</v>
      </c>
      <c r="C146" s="25" t="str">
        <f t="shared" si="6"/>
        <v>水</v>
      </c>
      <c r="D146" s="85"/>
      <c r="E146" s="86"/>
      <c r="F146" s="205"/>
      <c r="G146" s="178"/>
      <c r="H146" s="18" t="s">
        <v>31</v>
      </c>
      <c r="I146" s="178"/>
      <c r="J146" s="178"/>
      <c r="K146" s="22" t="s">
        <v>32</v>
      </c>
      <c r="L146" s="89" t="str">
        <f t="shared" si="7"/>
        <v/>
      </c>
      <c r="M146" s="90"/>
      <c r="N146" s="22" t="s">
        <v>33</v>
      </c>
      <c r="O146" s="85"/>
      <c r="P146" s="86"/>
      <c r="Q146" s="85"/>
      <c r="R146" s="86"/>
      <c r="S146" s="85"/>
      <c r="T146" s="86"/>
      <c r="U146" s="85"/>
      <c r="V146" s="86"/>
      <c r="W146" s="120"/>
      <c r="X146" s="121"/>
      <c r="Y146" s="121"/>
      <c r="Z146" s="121"/>
      <c r="AA146" s="121"/>
      <c r="AB146" s="121"/>
      <c r="AC146" s="122"/>
    </row>
    <row r="147" spans="1:29" ht="26.25" customHeight="1" x14ac:dyDescent="0.55000000000000004">
      <c r="A147" s="17">
        <v>25</v>
      </c>
      <c r="B147" s="22" t="s">
        <v>34</v>
      </c>
      <c r="C147" s="25" t="str">
        <f t="shared" si="6"/>
        <v>木</v>
      </c>
      <c r="D147" s="85"/>
      <c r="E147" s="86"/>
      <c r="F147" s="205"/>
      <c r="G147" s="178"/>
      <c r="H147" s="18" t="s">
        <v>31</v>
      </c>
      <c r="I147" s="178"/>
      <c r="J147" s="178"/>
      <c r="K147" s="22" t="s">
        <v>32</v>
      </c>
      <c r="L147" s="89" t="str">
        <f t="shared" si="7"/>
        <v/>
      </c>
      <c r="M147" s="90"/>
      <c r="N147" s="22" t="s">
        <v>33</v>
      </c>
      <c r="O147" s="85"/>
      <c r="P147" s="86"/>
      <c r="Q147" s="85"/>
      <c r="R147" s="86"/>
      <c r="S147" s="85"/>
      <c r="T147" s="86"/>
      <c r="U147" s="85"/>
      <c r="V147" s="86"/>
      <c r="W147" s="120"/>
      <c r="X147" s="121"/>
      <c r="Y147" s="121"/>
      <c r="Z147" s="121"/>
      <c r="AA147" s="121"/>
      <c r="AB147" s="121"/>
      <c r="AC147" s="122"/>
    </row>
    <row r="148" spans="1:29" ht="26.25" customHeight="1" x14ac:dyDescent="0.55000000000000004">
      <c r="A148" s="17">
        <v>26</v>
      </c>
      <c r="B148" s="22" t="s">
        <v>34</v>
      </c>
      <c r="C148" s="25" t="str">
        <f t="shared" si="6"/>
        <v>金</v>
      </c>
      <c r="D148" s="85"/>
      <c r="E148" s="86"/>
      <c r="F148" s="205"/>
      <c r="G148" s="178"/>
      <c r="H148" s="18" t="s">
        <v>31</v>
      </c>
      <c r="I148" s="178"/>
      <c r="J148" s="178"/>
      <c r="K148" s="22" t="s">
        <v>32</v>
      </c>
      <c r="L148" s="89" t="str">
        <f t="shared" si="7"/>
        <v/>
      </c>
      <c r="M148" s="90"/>
      <c r="N148" s="22" t="s">
        <v>33</v>
      </c>
      <c r="O148" s="85"/>
      <c r="P148" s="86"/>
      <c r="Q148" s="85"/>
      <c r="R148" s="86"/>
      <c r="S148" s="85"/>
      <c r="T148" s="86"/>
      <c r="U148" s="85"/>
      <c r="V148" s="86"/>
      <c r="W148" s="120"/>
      <c r="X148" s="121"/>
      <c r="Y148" s="121"/>
      <c r="Z148" s="121"/>
      <c r="AA148" s="121"/>
      <c r="AB148" s="121"/>
      <c r="AC148" s="122"/>
    </row>
    <row r="149" spans="1:29" ht="26.25" customHeight="1" x14ac:dyDescent="0.55000000000000004">
      <c r="A149" s="17">
        <v>27</v>
      </c>
      <c r="B149" s="22" t="s">
        <v>34</v>
      </c>
      <c r="C149" s="25" t="str">
        <f t="shared" si="6"/>
        <v>土</v>
      </c>
      <c r="D149" s="85"/>
      <c r="E149" s="86"/>
      <c r="F149" s="205"/>
      <c r="G149" s="178"/>
      <c r="H149" s="18" t="s">
        <v>31</v>
      </c>
      <c r="I149" s="178"/>
      <c r="J149" s="178"/>
      <c r="K149" s="22" t="s">
        <v>32</v>
      </c>
      <c r="L149" s="89" t="str">
        <f t="shared" si="7"/>
        <v/>
      </c>
      <c r="M149" s="90"/>
      <c r="N149" s="22" t="s">
        <v>33</v>
      </c>
      <c r="O149" s="85"/>
      <c r="P149" s="86"/>
      <c r="Q149" s="85"/>
      <c r="R149" s="86"/>
      <c r="S149" s="85"/>
      <c r="T149" s="86"/>
      <c r="U149" s="85"/>
      <c r="V149" s="86"/>
      <c r="W149" s="120"/>
      <c r="X149" s="121"/>
      <c r="Y149" s="121"/>
      <c r="Z149" s="121"/>
      <c r="AA149" s="121"/>
      <c r="AB149" s="121"/>
      <c r="AC149" s="122"/>
    </row>
    <row r="150" spans="1:29" ht="26.25" customHeight="1" x14ac:dyDescent="0.55000000000000004">
      <c r="A150" s="17">
        <v>28</v>
      </c>
      <c r="B150" s="22" t="s">
        <v>34</v>
      </c>
      <c r="C150" s="25" t="str">
        <f t="shared" si="6"/>
        <v>日</v>
      </c>
      <c r="D150" s="85"/>
      <c r="E150" s="86"/>
      <c r="F150" s="205"/>
      <c r="G150" s="178"/>
      <c r="H150" s="18" t="s">
        <v>31</v>
      </c>
      <c r="I150" s="178"/>
      <c r="J150" s="178"/>
      <c r="K150" s="22" t="s">
        <v>32</v>
      </c>
      <c r="L150" s="89" t="str">
        <f t="shared" si="7"/>
        <v/>
      </c>
      <c r="M150" s="90"/>
      <c r="N150" s="22" t="s">
        <v>33</v>
      </c>
      <c r="O150" s="85"/>
      <c r="P150" s="86"/>
      <c r="Q150" s="85"/>
      <c r="R150" s="86"/>
      <c r="S150" s="85"/>
      <c r="T150" s="86"/>
      <c r="U150" s="85"/>
      <c r="V150" s="86"/>
      <c r="W150" s="120"/>
      <c r="X150" s="121"/>
      <c r="Y150" s="121"/>
      <c r="Z150" s="121"/>
      <c r="AA150" s="121"/>
      <c r="AB150" s="121"/>
      <c r="AC150" s="122"/>
    </row>
    <row r="151" spans="1:29" ht="26.25" customHeight="1" x14ac:dyDescent="0.55000000000000004">
      <c r="A151" s="17"/>
      <c r="B151" s="22"/>
      <c r="C151" s="25"/>
      <c r="D151" s="85"/>
      <c r="E151" s="86"/>
      <c r="F151" s="205"/>
      <c r="G151" s="178"/>
      <c r="H151" s="18" t="s">
        <v>31</v>
      </c>
      <c r="I151" s="178"/>
      <c r="J151" s="178"/>
      <c r="K151" s="22" t="s">
        <v>32</v>
      </c>
      <c r="L151" s="89" t="str">
        <f t="shared" si="7"/>
        <v/>
      </c>
      <c r="M151" s="90"/>
      <c r="N151" s="22" t="s">
        <v>33</v>
      </c>
      <c r="O151" s="85"/>
      <c r="P151" s="86"/>
      <c r="Q151" s="85"/>
      <c r="R151" s="86"/>
      <c r="S151" s="85"/>
      <c r="T151" s="86"/>
      <c r="U151" s="85"/>
      <c r="V151" s="86"/>
      <c r="W151" s="120"/>
      <c r="X151" s="121"/>
      <c r="Y151" s="121"/>
      <c r="Z151" s="121"/>
      <c r="AA151" s="121"/>
      <c r="AB151" s="121"/>
      <c r="AC151" s="122"/>
    </row>
    <row r="152" spans="1:29" ht="26.25" customHeight="1" x14ac:dyDescent="0.55000000000000004">
      <c r="A152" s="17"/>
      <c r="B152" s="22"/>
      <c r="C152" s="25"/>
      <c r="D152" s="85"/>
      <c r="E152" s="86"/>
      <c r="F152" s="205"/>
      <c r="G152" s="178"/>
      <c r="H152" s="18" t="s">
        <v>31</v>
      </c>
      <c r="I152" s="178"/>
      <c r="J152" s="178"/>
      <c r="K152" s="22" t="s">
        <v>32</v>
      </c>
      <c r="L152" s="89" t="str">
        <f t="shared" si="7"/>
        <v/>
      </c>
      <c r="M152" s="90"/>
      <c r="N152" s="22" t="s">
        <v>33</v>
      </c>
      <c r="O152" s="85"/>
      <c r="P152" s="86"/>
      <c r="Q152" s="85"/>
      <c r="R152" s="86"/>
      <c r="S152" s="85"/>
      <c r="T152" s="86"/>
      <c r="U152" s="85"/>
      <c r="V152" s="86"/>
      <c r="W152" s="120"/>
      <c r="X152" s="121"/>
      <c r="Y152" s="121"/>
      <c r="Z152" s="121"/>
      <c r="AA152" s="121"/>
      <c r="AB152" s="121"/>
      <c r="AC152" s="122"/>
    </row>
    <row r="153" spans="1:29" ht="26.25" customHeight="1" x14ac:dyDescent="0.55000000000000004">
      <c r="A153" s="19"/>
      <c r="B153" s="23"/>
      <c r="C153" s="26"/>
      <c r="D153" s="218"/>
      <c r="E153" s="219"/>
      <c r="F153" s="226"/>
      <c r="G153" s="227"/>
      <c r="H153" s="20" t="s">
        <v>31</v>
      </c>
      <c r="I153" s="227"/>
      <c r="J153" s="227"/>
      <c r="K153" s="23" t="s">
        <v>32</v>
      </c>
      <c r="L153" s="89" t="str">
        <f t="shared" ref="L153" si="8">IF(OR(F153="",I153=""),"",MIN(MAX(ROUNDDOWN((I153-F153)*24*2,0)/2,0),$E$120))</f>
        <v/>
      </c>
      <c r="M153" s="90"/>
      <c r="N153" s="23" t="s">
        <v>33</v>
      </c>
      <c r="O153" s="218"/>
      <c r="P153" s="219"/>
      <c r="Q153" s="218"/>
      <c r="R153" s="219"/>
      <c r="S153" s="218"/>
      <c r="T153" s="219"/>
      <c r="U153" s="218"/>
      <c r="V153" s="219"/>
      <c r="W153" s="208"/>
      <c r="X153" s="209"/>
      <c r="Y153" s="209"/>
      <c r="Z153" s="209"/>
      <c r="AA153" s="209"/>
      <c r="AB153" s="209"/>
      <c r="AC153" s="210"/>
    </row>
    <row r="154" spans="1:29" ht="26.25" customHeight="1" x14ac:dyDescent="0.55000000000000004">
      <c r="A154" s="126" t="s">
        <v>35</v>
      </c>
      <c r="B154" s="127"/>
      <c r="C154" s="127"/>
      <c r="D154" s="27">
        <f>COUNTIF(L123:M153,"&gt;0")</f>
        <v>0</v>
      </c>
      <c r="E154" s="224" t="s">
        <v>36</v>
      </c>
      <c r="F154" s="224"/>
      <c r="G154" s="224"/>
      <c r="H154" s="224"/>
      <c r="I154" s="27">
        <f>COUNTIF(D123:E153,"○")</f>
        <v>0</v>
      </c>
      <c r="J154" s="28" t="s">
        <v>16</v>
      </c>
      <c r="K154" s="126" t="s">
        <v>101</v>
      </c>
      <c r="L154" s="127"/>
      <c r="M154" s="127"/>
      <c r="N154" s="27" t="s">
        <v>99</v>
      </c>
      <c r="O154" s="27">
        <f>COUNTIF(Q123:R153,"○")</f>
        <v>0</v>
      </c>
      <c r="P154" s="27" t="s">
        <v>38</v>
      </c>
      <c r="Q154" s="225" t="s">
        <v>100</v>
      </c>
      <c r="R154" s="225"/>
      <c r="S154" s="27">
        <f>COUNTIF(S123:T153,"○")</f>
        <v>0</v>
      </c>
      <c r="T154" s="27" t="s">
        <v>38</v>
      </c>
      <c r="U154" s="27"/>
      <c r="V154" s="27"/>
      <c r="W154" s="28"/>
      <c r="X154" s="212" t="s">
        <v>37</v>
      </c>
      <c r="Y154" s="213"/>
      <c r="Z154" s="213"/>
      <c r="AA154" s="44"/>
      <c r="AB154" s="44"/>
      <c r="AC154" s="216" t="str">
        <f>IF(W121="３．要支援家庭のこども加算","●","×")</f>
        <v>×</v>
      </c>
    </row>
    <row r="155" spans="1:29" ht="26.25" customHeight="1" x14ac:dyDescent="0.55000000000000004">
      <c r="A155" s="126" t="s">
        <v>91</v>
      </c>
      <c r="B155" s="127"/>
      <c r="C155" s="27">
        <f>COUNTIF(O123:P153,"○")</f>
        <v>0</v>
      </c>
      <c r="D155" s="105" t="s">
        <v>38</v>
      </c>
      <c r="E155" s="105"/>
      <c r="F155" s="103" t="s">
        <v>107</v>
      </c>
      <c r="G155" s="104"/>
      <c r="H155" s="104"/>
      <c r="I155" s="27">
        <f>COUNTIF(U123:V153,"○")</f>
        <v>0</v>
      </c>
      <c r="J155" s="28" t="s">
        <v>38</v>
      </c>
      <c r="K155" s="211" t="s">
        <v>60</v>
      </c>
      <c r="L155" s="113"/>
      <c r="M155" s="113"/>
      <c r="N155" s="42">
        <f>IF(SUM(L123:M153)&gt;E120, E120, SUM(L123:M153))</f>
        <v>0</v>
      </c>
      <c r="O155" s="111" t="s">
        <v>58</v>
      </c>
      <c r="P155" s="111"/>
      <c r="Q155" s="111"/>
      <c r="R155" s="111"/>
      <c r="S155" s="42">
        <f>SUMIFS(L123:M153,D123:E153,"○")</f>
        <v>0</v>
      </c>
      <c r="T155" s="42" t="s">
        <v>59</v>
      </c>
      <c r="U155" s="115"/>
      <c r="V155" s="115"/>
      <c r="W155" s="45"/>
      <c r="X155" s="214"/>
      <c r="Y155" s="215"/>
      <c r="Z155" s="215"/>
      <c r="AA155" s="49"/>
      <c r="AB155" s="49"/>
      <c r="AC155" s="217"/>
    </row>
    <row r="156" spans="1:29" ht="26.25" customHeight="1" x14ac:dyDescent="0.55000000000000004">
      <c r="A156" s="29"/>
      <c r="B156" s="29"/>
      <c r="C156" s="29"/>
      <c r="D156" s="32"/>
      <c r="E156" s="32"/>
      <c r="F156" s="29"/>
      <c r="G156" s="29"/>
      <c r="H156" s="29"/>
      <c r="I156" s="32"/>
      <c r="J156" s="32"/>
      <c r="K156" s="51"/>
      <c r="L156" s="51"/>
      <c r="M156" s="51"/>
      <c r="N156" s="32"/>
      <c r="O156" s="52"/>
      <c r="P156" s="52"/>
      <c r="Q156" s="52"/>
      <c r="R156" s="52"/>
      <c r="S156" s="32"/>
      <c r="T156" s="32"/>
      <c r="U156" s="53"/>
      <c r="V156" s="53"/>
      <c r="W156" s="32"/>
      <c r="X156" s="29"/>
      <c r="Y156" s="29"/>
      <c r="Z156" s="29"/>
      <c r="AA156" s="29"/>
      <c r="AB156" s="29"/>
      <c r="AC156" s="29"/>
    </row>
    <row r="157" spans="1:29" ht="26.25" customHeight="1" x14ac:dyDescent="0.55000000000000004">
      <c r="A157" s="100" t="str">
        <f>"（別紙）中野区乳児等通園支援事業　利用状況報告書（"&amp;$N$2&amp;"年"&amp;$P$2&amp;"月分）"</f>
        <v>（別紙）中野区乳児等通園支援事業　利用状況報告書（2027年2月分）</v>
      </c>
      <c r="B157" s="100"/>
      <c r="C157" s="100"/>
      <c r="D157" s="100"/>
      <c r="E157" s="100"/>
      <c r="F157" s="100"/>
      <c r="G157" s="100"/>
      <c r="H157" s="100"/>
      <c r="I157" s="100"/>
      <c r="J157" s="100"/>
      <c r="K157" s="100"/>
      <c r="L157" s="100"/>
      <c r="M157" s="100"/>
      <c r="N157" s="100"/>
      <c r="O157" s="100"/>
      <c r="P157" s="100"/>
      <c r="Q157" s="100"/>
      <c r="R157" s="100"/>
      <c r="S157" s="100"/>
      <c r="T157" s="100"/>
      <c r="U157" s="100"/>
      <c r="V157" s="100"/>
      <c r="W157" s="100"/>
      <c r="X157" s="100"/>
      <c r="Y157" s="100"/>
      <c r="Z157" s="100"/>
      <c r="AA157" s="100"/>
      <c r="AB157" s="100"/>
      <c r="AC157" s="100"/>
    </row>
    <row r="158" spans="1:29" ht="26.25" customHeight="1" x14ac:dyDescent="0.55000000000000004">
      <c r="A158" s="101" t="s">
        <v>23</v>
      </c>
      <c r="B158" s="101"/>
      <c r="C158" s="101"/>
      <c r="D158" s="110"/>
      <c r="E158" s="110"/>
      <c r="F158" s="110"/>
      <c r="G158" s="110"/>
      <c r="H158" s="110"/>
      <c r="I158" s="110"/>
      <c r="J158" s="114" t="s">
        <v>43</v>
      </c>
      <c r="K158" s="114"/>
      <c r="L158" s="114"/>
      <c r="O158" s="29" t="s">
        <v>0</v>
      </c>
      <c r="P158" s="13"/>
      <c r="Q158" s="29" t="s">
        <v>3</v>
      </c>
      <c r="S158" s="29" t="s">
        <v>4</v>
      </c>
      <c r="T158" s="29" t="s">
        <v>19</v>
      </c>
      <c r="U158" s="32" t="s">
        <v>40</v>
      </c>
      <c r="V158" s="32"/>
      <c r="W158" s="110"/>
      <c r="X158" s="110"/>
      <c r="Y158" s="110"/>
      <c r="Z158" s="110"/>
      <c r="AA158" s="110"/>
      <c r="AB158" s="110"/>
      <c r="AC158" s="32" t="s">
        <v>19</v>
      </c>
    </row>
    <row r="159" spans="1:29" ht="26.25" customHeight="1" x14ac:dyDescent="0.55000000000000004">
      <c r="A159" s="101" t="s">
        <v>24</v>
      </c>
      <c r="B159" s="101"/>
      <c r="C159" s="101"/>
      <c r="D159" s="32" t="s">
        <v>87</v>
      </c>
      <c r="E159" s="32" cm="1">
        <f t="array" ref="E159">_xlfn.IFS(W158="０歳児クラス相当",$L$12,W158="１歳児クラス相当",$L$13,W158="２歳児クラス相当（３歳未満）",$L$14,W158="２歳児クラス相当（３歳誕生月）",$L$14,W158="",0)</f>
        <v>0</v>
      </c>
      <c r="F159" s="114" t="s">
        <v>11</v>
      </c>
      <c r="G159" s="114"/>
      <c r="H159" s="29"/>
      <c r="I159" s="32"/>
      <c r="J159" s="114"/>
      <c r="K159" s="114"/>
      <c r="L159" s="32"/>
      <c r="M159" s="114"/>
      <c r="N159" s="114"/>
      <c r="O159" s="32"/>
      <c r="P159" s="157" t="s">
        <v>62</v>
      </c>
      <c r="Q159" s="157"/>
      <c r="R159" s="157"/>
      <c r="S159" s="110"/>
      <c r="T159" s="110"/>
      <c r="U159" s="110"/>
      <c r="V159" s="157" t="s">
        <v>65</v>
      </c>
      <c r="W159" s="157"/>
      <c r="X159" s="110"/>
      <c r="Y159" s="110"/>
      <c r="Z159" s="110"/>
      <c r="AA159" s="110"/>
      <c r="AB159" s="110"/>
      <c r="AC159" s="32" t="s">
        <v>19</v>
      </c>
    </row>
    <row r="160" spans="1:29" ht="26.25" customHeight="1" x14ac:dyDescent="0.55000000000000004">
      <c r="A160" s="32"/>
      <c r="B160" s="114" t="s">
        <v>66</v>
      </c>
      <c r="C160" s="114"/>
      <c r="D160" s="114"/>
      <c r="E160" s="114" t="s">
        <v>94</v>
      </c>
      <c r="F160" s="114"/>
      <c r="G160" s="114"/>
      <c r="H160" s="114"/>
      <c r="I160" s="29" t="s">
        <v>19</v>
      </c>
      <c r="J160" s="113" t="s">
        <v>93</v>
      </c>
      <c r="K160" s="113"/>
      <c r="L160" s="113"/>
      <c r="M160" s="113"/>
      <c r="N160" s="113"/>
      <c r="O160" s="110"/>
      <c r="P160" s="110"/>
      <c r="Q160" s="110"/>
      <c r="R160" s="110"/>
      <c r="S160" s="110"/>
      <c r="T160" s="32"/>
      <c r="U160" s="111" t="s">
        <v>86</v>
      </c>
      <c r="V160" s="111"/>
      <c r="W160" s="228"/>
      <c r="X160" s="228"/>
      <c r="Y160" s="228"/>
      <c r="Z160" s="228"/>
      <c r="AA160" s="228"/>
      <c r="AB160" s="228"/>
    </row>
    <row r="161" spans="1:29" ht="26.25" customHeight="1" x14ac:dyDescent="0.55000000000000004">
      <c r="A161" s="123" t="s">
        <v>25</v>
      </c>
      <c r="B161" s="123"/>
      <c r="C161" s="14" t="s">
        <v>26</v>
      </c>
      <c r="D161" s="123" t="s">
        <v>90</v>
      </c>
      <c r="E161" s="123"/>
      <c r="F161" s="123" t="s">
        <v>27</v>
      </c>
      <c r="G161" s="123"/>
      <c r="H161" s="123"/>
      <c r="I161" s="123"/>
      <c r="J161" s="123"/>
      <c r="K161" s="123"/>
      <c r="L161" s="177" t="s">
        <v>28</v>
      </c>
      <c r="M161" s="177"/>
      <c r="N161" s="177"/>
      <c r="O161" s="123" t="s">
        <v>29</v>
      </c>
      <c r="P161" s="123"/>
      <c r="Q161" s="116" t="s">
        <v>98</v>
      </c>
      <c r="R161" s="116"/>
      <c r="S161" s="116" t="s">
        <v>45</v>
      </c>
      <c r="T161" s="116"/>
      <c r="U161" s="124" t="s">
        <v>55</v>
      </c>
      <c r="V161" s="125"/>
      <c r="W161" s="126" t="s">
        <v>30</v>
      </c>
      <c r="X161" s="127"/>
      <c r="Y161" s="127"/>
      <c r="Z161" s="127"/>
      <c r="AA161" s="127"/>
      <c r="AB161" s="127"/>
      <c r="AC161" s="128"/>
    </row>
    <row r="162" spans="1:29" ht="26.25" customHeight="1" x14ac:dyDescent="0.55000000000000004">
      <c r="A162" s="15">
        <v>1</v>
      </c>
      <c r="B162" s="21" t="s">
        <v>4</v>
      </c>
      <c r="C162" s="24" t="str">
        <f>TEXT(DATE($N$2,$P$2,A162),"aaa")</f>
        <v>月</v>
      </c>
      <c r="D162" s="106"/>
      <c r="E162" s="107"/>
      <c r="F162" s="108"/>
      <c r="G162" s="109"/>
      <c r="H162" s="16" t="s">
        <v>31</v>
      </c>
      <c r="I162" s="109"/>
      <c r="J162" s="109"/>
      <c r="K162" s="21" t="s">
        <v>32</v>
      </c>
      <c r="L162" s="89" t="str">
        <f>IF(OR(F162="",I162=""),"",MIN(MAX(ROUNDDOWN((I162-F162)*24*2,0)/2,0),$E$159))</f>
        <v/>
      </c>
      <c r="M162" s="90"/>
      <c r="N162" s="43" t="s">
        <v>33</v>
      </c>
      <c r="O162" s="106"/>
      <c r="P162" s="107"/>
      <c r="Q162" s="106"/>
      <c r="R162" s="107"/>
      <c r="S162" s="106"/>
      <c r="T162" s="107"/>
      <c r="U162" s="106"/>
      <c r="V162" s="107"/>
      <c r="W162" s="231"/>
      <c r="X162" s="232"/>
      <c r="Y162" s="232"/>
      <c r="Z162" s="232"/>
      <c r="AA162" s="232"/>
      <c r="AB162" s="232"/>
      <c r="AC162" s="233"/>
    </row>
    <row r="163" spans="1:29" ht="26.25" customHeight="1" x14ac:dyDescent="0.55000000000000004">
      <c r="A163" s="17">
        <v>2</v>
      </c>
      <c r="B163" s="22" t="s">
        <v>4</v>
      </c>
      <c r="C163" s="25" t="str">
        <f>TEXT(DATE($N$2,$P$2,A163),"aaa")</f>
        <v>火</v>
      </c>
      <c r="D163" s="85"/>
      <c r="E163" s="86"/>
      <c r="F163" s="205"/>
      <c r="G163" s="178"/>
      <c r="H163" s="18" t="s">
        <v>31</v>
      </c>
      <c r="I163" s="178"/>
      <c r="J163" s="178"/>
      <c r="K163" s="22" t="s">
        <v>32</v>
      </c>
      <c r="L163" s="89" t="str">
        <f>IF(OR(F163="",I163=""),"",MIN(MAX(ROUNDDOWN((I163-F163)*24*2,0)/2,0),$E$159))</f>
        <v/>
      </c>
      <c r="M163" s="90"/>
      <c r="N163" s="22" t="s">
        <v>33</v>
      </c>
      <c r="O163" s="85"/>
      <c r="P163" s="86"/>
      <c r="Q163" s="85"/>
      <c r="R163" s="86"/>
      <c r="S163" s="85"/>
      <c r="T163" s="86"/>
      <c r="U163" s="85"/>
      <c r="V163" s="86"/>
      <c r="W163" s="120"/>
      <c r="X163" s="121"/>
      <c r="Y163" s="121"/>
      <c r="Z163" s="121"/>
      <c r="AA163" s="121"/>
      <c r="AB163" s="121"/>
      <c r="AC163" s="122"/>
    </row>
    <row r="164" spans="1:29" ht="26.25" customHeight="1" x14ac:dyDescent="0.55000000000000004">
      <c r="A164" s="17">
        <v>3</v>
      </c>
      <c r="B164" s="22" t="s">
        <v>34</v>
      </c>
      <c r="C164" s="25" t="str">
        <f t="shared" ref="C164:C189" si="9">TEXT(DATE($N$2,$P$2,A164),"aaa")</f>
        <v>水</v>
      </c>
      <c r="D164" s="85"/>
      <c r="E164" s="86"/>
      <c r="F164" s="205"/>
      <c r="G164" s="178"/>
      <c r="H164" s="18" t="s">
        <v>31</v>
      </c>
      <c r="I164" s="178"/>
      <c r="J164" s="178"/>
      <c r="K164" s="22" t="s">
        <v>32</v>
      </c>
      <c r="L164" s="89" t="str">
        <f t="shared" ref="L164:L191" si="10">IF(OR(F164="",I164=""),"",MIN(MAX(ROUNDDOWN((I164-F164)*24*2,0)/2,0),$E$159))</f>
        <v/>
      </c>
      <c r="M164" s="90"/>
      <c r="N164" s="22" t="s">
        <v>33</v>
      </c>
      <c r="O164" s="85"/>
      <c r="P164" s="86"/>
      <c r="Q164" s="85"/>
      <c r="R164" s="86"/>
      <c r="S164" s="85"/>
      <c r="T164" s="86"/>
      <c r="U164" s="85"/>
      <c r="V164" s="86"/>
      <c r="W164" s="234"/>
      <c r="X164" s="235"/>
      <c r="Y164" s="235"/>
      <c r="Z164" s="235"/>
      <c r="AA164" s="235"/>
      <c r="AB164" s="235"/>
      <c r="AC164" s="236"/>
    </row>
    <row r="165" spans="1:29" ht="26.25" customHeight="1" x14ac:dyDescent="0.55000000000000004">
      <c r="A165" s="17">
        <v>4</v>
      </c>
      <c r="B165" s="22" t="s">
        <v>34</v>
      </c>
      <c r="C165" s="25" t="str">
        <f t="shared" si="9"/>
        <v>木</v>
      </c>
      <c r="D165" s="85"/>
      <c r="E165" s="86"/>
      <c r="F165" s="205"/>
      <c r="G165" s="178"/>
      <c r="H165" s="18" t="s">
        <v>31</v>
      </c>
      <c r="I165" s="178"/>
      <c r="J165" s="178"/>
      <c r="K165" s="22" t="s">
        <v>32</v>
      </c>
      <c r="L165" s="89" t="str">
        <f t="shared" si="10"/>
        <v/>
      </c>
      <c r="M165" s="90"/>
      <c r="N165" s="22" t="s">
        <v>33</v>
      </c>
      <c r="O165" s="85"/>
      <c r="P165" s="86"/>
      <c r="Q165" s="85"/>
      <c r="R165" s="86"/>
      <c r="S165" s="85"/>
      <c r="T165" s="86"/>
      <c r="U165" s="85"/>
      <c r="V165" s="86"/>
      <c r="W165" s="120"/>
      <c r="X165" s="121"/>
      <c r="Y165" s="121"/>
      <c r="Z165" s="121"/>
      <c r="AA165" s="121"/>
      <c r="AB165" s="121"/>
      <c r="AC165" s="122"/>
    </row>
    <row r="166" spans="1:29" ht="26.25" customHeight="1" x14ac:dyDescent="0.55000000000000004">
      <c r="A166" s="17">
        <v>5</v>
      </c>
      <c r="B166" s="22" t="s">
        <v>34</v>
      </c>
      <c r="C166" s="25" t="str">
        <f t="shared" si="9"/>
        <v>金</v>
      </c>
      <c r="D166" s="85"/>
      <c r="E166" s="86"/>
      <c r="F166" s="205"/>
      <c r="G166" s="178"/>
      <c r="H166" s="18" t="s">
        <v>31</v>
      </c>
      <c r="I166" s="178"/>
      <c r="J166" s="178"/>
      <c r="K166" s="22" t="s">
        <v>32</v>
      </c>
      <c r="L166" s="89" t="str">
        <f t="shared" si="10"/>
        <v/>
      </c>
      <c r="M166" s="90"/>
      <c r="N166" s="22" t="s">
        <v>33</v>
      </c>
      <c r="O166" s="85"/>
      <c r="P166" s="86"/>
      <c r="Q166" s="85"/>
      <c r="R166" s="86"/>
      <c r="S166" s="85"/>
      <c r="T166" s="86"/>
      <c r="U166" s="85"/>
      <c r="V166" s="86"/>
      <c r="W166" s="120"/>
      <c r="X166" s="121"/>
      <c r="Y166" s="121"/>
      <c r="Z166" s="121"/>
      <c r="AA166" s="121"/>
      <c r="AB166" s="121"/>
      <c r="AC166" s="122"/>
    </row>
    <row r="167" spans="1:29" ht="26.25" customHeight="1" x14ac:dyDescent="0.55000000000000004">
      <c r="A167" s="17">
        <v>6</v>
      </c>
      <c r="B167" s="22" t="s">
        <v>34</v>
      </c>
      <c r="C167" s="25" t="str">
        <f t="shared" si="9"/>
        <v>土</v>
      </c>
      <c r="D167" s="85"/>
      <c r="E167" s="86"/>
      <c r="F167" s="205"/>
      <c r="G167" s="178"/>
      <c r="H167" s="18" t="s">
        <v>31</v>
      </c>
      <c r="I167" s="178"/>
      <c r="J167" s="178"/>
      <c r="K167" s="22" t="s">
        <v>32</v>
      </c>
      <c r="L167" s="89" t="str">
        <f t="shared" si="10"/>
        <v/>
      </c>
      <c r="M167" s="90"/>
      <c r="N167" s="22" t="s">
        <v>33</v>
      </c>
      <c r="O167" s="85"/>
      <c r="P167" s="86"/>
      <c r="Q167" s="85"/>
      <c r="R167" s="86"/>
      <c r="S167" s="85"/>
      <c r="T167" s="86"/>
      <c r="U167" s="85"/>
      <c r="V167" s="86"/>
      <c r="W167" s="120"/>
      <c r="X167" s="121"/>
      <c r="Y167" s="121"/>
      <c r="Z167" s="121"/>
      <c r="AA167" s="121"/>
      <c r="AB167" s="121"/>
      <c r="AC167" s="122"/>
    </row>
    <row r="168" spans="1:29" ht="26.25" customHeight="1" x14ac:dyDescent="0.55000000000000004">
      <c r="A168" s="17">
        <v>7</v>
      </c>
      <c r="B168" s="22" t="s">
        <v>34</v>
      </c>
      <c r="C168" s="25" t="str">
        <f t="shared" si="9"/>
        <v>日</v>
      </c>
      <c r="D168" s="85"/>
      <c r="E168" s="86"/>
      <c r="F168" s="205"/>
      <c r="G168" s="178"/>
      <c r="H168" s="18" t="s">
        <v>31</v>
      </c>
      <c r="I168" s="178"/>
      <c r="J168" s="178"/>
      <c r="K168" s="22" t="s">
        <v>32</v>
      </c>
      <c r="L168" s="89" t="str">
        <f t="shared" si="10"/>
        <v/>
      </c>
      <c r="M168" s="90"/>
      <c r="N168" s="22" t="s">
        <v>33</v>
      </c>
      <c r="O168" s="85"/>
      <c r="P168" s="86"/>
      <c r="Q168" s="85"/>
      <c r="R168" s="86"/>
      <c r="S168" s="85"/>
      <c r="T168" s="86"/>
      <c r="U168" s="85"/>
      <c r="V168" s="86"/>
      <c r="W168" s="120"/>
      <c r="X168" s="121"/>
      <c r="Y168" s="121"/>
      <c r="Z168" s="121"/>
      <c r="AA168" s="121"/>
      <c r="AB168" s="121"/>
      <c r="AC168" s="122"/>
    </row>
    <row r="169" spans="1:29" ht="26.25" customHeight="1" x14ac:dyDescent="0.55000000000000004">
      <c r="A169" s="17">
        <v>8</v>
      </c>
      <c r="B169" s="22" t="s">
        <v>34</v>
      </c>
      <c r="C169" s="25" t="str">
        <f t="shared" si="9"/>
        <v>月</v>
      </c>
      <c r="D169" s="85"/>
      <c r="E169" s="86"/>
      <c r="F169" s="205"/>
      <c r="G169" s="178"/>
      <c r="H169" s="18" t="s">
        <v>31</v>
      </c>
      <c r="I169" s="178"/>
      <c r="J169" s="178"/>
      <c r="K169" s="22" t="s">
        <v>32</v>
      </c>
      <c r="L169" s="89" t="str">
        <f t="shared" si="10"/>
        <v/>
      </c>
      <c r="M169" s="90"/>
      <c r="N169" s="22" t="s">
        <v>33</v>
      </c>
      <c r="O169" s="85"/>
      <c r="P169" s="86"/>
      <c r="Q169" s="85"/>
      <c r="R169" s="86"/>
      <c r="S169" s="85"/>
      <c r="T169" s="86"/>
      <c r="U169" s="85"/>
      <c r="V169" s="86"/>
      <c r="W169" s="120"/>
      <c r="X169" s="121"/>
      <c r="Y169" s="121"/>
      <c r="Z169" s="121"/>
      <c r="AA169" s="121"/>
      <c r="AB169" s="121"/>
      <c r="AC169" s="122"/>
    </row>
    <row r="170" spans="1:29" ht="26.25" customHeight="1" x14ac:dyDescent="0.55000000000000004">
      <c r="A170" s="17">
        <v>9</v>
      </c>
      <c r="B170" s="22" t="s">
        <v>34</v>
      </c>
      <c r="C170" s="25" t="str">
        <f t="shared" si="9"/>
        <v>火</v>
      </c>
      <c r="D170" s="85"/>
      <c r="E170" s="86"/>
      <c r="F170" s="205"/>
      <c r="G170" s="178"/>
      <c r="H170" s="18" t="s">
        <v>31</v>
      </c>
      <c r="I170" s="178"/>
      <c r="J170" s="178"/>
      <c r="K170" s="22" t="s">
        <v>32</v>
      </c>
      <c r="L170" s="89" t="str">
        <f t="shared" si="10"/>
        <v/>
      </c>
      <c r="M170" s="90"/>
      <c r="N170" s="22" t="s">
        <v>33</v>
      </c>
      <c r="O170" s="85"/>
      <c r="P170" s="86"/>
      <c r="Q170" s="85"/>
      <c r="R170" s="86"/>
      <c r="S170" s="85"/>
      <c r="T170" s="86"/>
      <c r="U170" s="85"/>
      <c r="V170" s="86"/>
      <c r="W170" s="120"/>
      <c r="X170" s="121"/>
      <c r="Y170" s="121"/>
      <c r="Z170" s="121"/>
      <c r="AA170" s="121"/>
      <c r="AB170" s="121"/>
      <c r="AC170" s="122"/>
    </row>
    <row r="171" spans="1:29" ht="26.25" customHeight="1" x14ac:dyDescent="0.55000000000000004">
      <c r="A171" s="17">
        <v>10</v>
      </c>
      <c r="B171" s="22" t="s">
        <v>34</v>
      </c>
      <c r="C171" s="25" t="str">
        <f t="shared" si="9"/>
        <v>水</v>
      </c>
      <c r="D171" s="85"/>
      <c r="E171" s="86"/>
      <c r="F171" s="205"/>
      <c r="G171" s="178"/>
      <c r="H171" s="18" t="s">
        <v>31</v>
      </c>
      <c r="I171" s="178"/>
      <c r="J171" s="178"/>
      <c r="K171" s="22" t="s">
        <v>32</v>
      </c>
      <c r="L171" s="89" t="str">
        <f t="shared" si="10"/>
        <v/>
      </c>
      <c r="M171" s="90"/>
      <c r="N171" s="22" t="s">
        <v>33</v>
      </c>
      <c r="O171" s="85"/>
      <c r="P171" s="86"/>
      <c r="Q171" s="85"/>
      <c r="R171" s="86"/>
      <c r="S171" s="85"/>
      <c r="T171" s="86"/>
      <c r="U171" s="85"/>
      <c r="V171" s="86"/>
      <c r="W171" s="120"/>
      <c r="X171" s="121"/>
      <c r="Y171" s="121"/>
      <c r="Z171" s="121"/>
      <c r="AA171" s="121"/>
      <c r="AB171" s="121"/>
      <c r="AC171" s="122"/>
    </row>
    <row r="172" spans="1:29" ht="26.25" customHeight="1" x14ac:dyDescent="0.55000000000000004">
      <c r="A172" s="17">
        <v>11</v>
      </c>
      <c r="B172" s="22" t="s">
        <v>34</v>
      </c>
      <c r="C172" s="25" t="str">
        <f t="shared" si="9"/>
        <v>木</v>
      </c>
      <c r="D172" s="85"/>
      <c r="E172" s="86"/>
      <c r="F172" s="205"/>
      <c r="G172" s="178"/>
      <c r="H172" s="18" t="s">
        <v>31</v>
      </c>
      <c r="I172" s="178"/>
      <c r="J172" s="178"/>
      <c r="K172" s="22" t="s">
        <v>32</v>
      </c>
      <c r="L172" s="89" t="str">
        <f t="shared" si="10"/>
        <v/>
      </c>
      <c r="M172" s="90"/>
      <c r="N172" s="22" t="s">
        <v>33</v>
      </c>
      <c r="O172" s="85"/>
      <c r="P172" s="86"/>
      <c r="Q172" s="85"/>
      <c r="R172" s="86"/>
      <c r="S172" s="85"/>
      <c r="T172" s="86"/>
      <c r="U172" s="85"/>
      <c r="V172" s="86"/>
      <c r="W172" s="120"/>
      <c r="X172" s="121"/>
      <c r="Y172" s="121"/>
      <c r="Z172" s="121"/>
      <c r="AA172" s="121"/>
      <c r="AB172" s="121"/>
      <c r="AC172" s="122"/>
    </row>
    <row r="173" spans="1:29" ht="26.25" customHeight="1" x14ac:dyDescent="0.55000000000000004">
      <c r="A173" s="17">
        <v>12</v>
      </c>
      <c r="B173" s="22" t="s">
        <v>34</v>
      </c>
      <c r="C173" s="25" t="str">
        <f t="shared" si="9"/>
        <v>金</v>
      </c>
      <c r="D173" s="85"/>
      <c r="E173" s="86"/>
      <c r="F173" s="205"/>
      <c r="G173" s="178"/>
      <c r="H173" s="18" t="s">
        <v>31</v>
      </c>
      <c r="I173" s="178"/>
      <c r="J173" s="178"/>
      <c r="K173" s="22" t="s">
        <v>32</v>
      </c>
      <c r="L173" s="89" t="str">
        <f t="shared" si="10"/>
        <v/>
      </c>
      <c r="M173" s="90"/>
      <c r="N173" s="22" t="s">
        <v>33</v>
      </c>
      <c r="O173" s="85"/>
      <c r="P173" s="86"/>
      <c r="Q173" s="85"/>
      <c r="R173" s="86"/>
      <c r="S173" s="85"/>
      <c r="T173" s="86"/>
      <c r="U173" s="85"/>
      <c r="V173" s="86"/>
      <c r="W173" s="120"/>
      <c r="X173" s="121"/>
      <c r="Y173" s="121"/>
      <c r="Z173" s="121"/>
      <c r="AA173" s="121"/>
      <c r="AB173" s="121"/>
      <c r="AC173" s="122"/>
    </row>
    <row r="174" spans="1:29" ht="26.25" customHeight="1" x14ac:dyDescent="0.55000000000000004">
      <c r="A174" s="17">
        <v>13</v>
      </c>
      <c r="B174" s="22" t="s">
        <v>34</v>
      </c>
      <c r="C174" s="25" t="str">
        <f t="shared" si="9"/>
        <v>土</v>
      </c>
      <c r="D174" s="85"/>
      <c r="E174" s="86"/>
      <c r="F174" s="205"/>
      <c r="G174" s="178"/>
      <c r="H174" s="18" t="s">
        <v>31</v>
      </c>
      <c r="I174" s="178"/>
      <c r="J174" s="178"/>
      <c r="K174" s="22" t="s">
        <v>32</v>
      </c>
      <c r="L174" s="89" t="str">
        <f t="shared" si="10"/>
        <v/>
      </c>
      <c r="M174" s="90"/>
      <c r="N174" s="22" t="s">
        <v>33</v>
      </c>
      <c r="O174" s="85"/>
      <c r="P174" s="86"/>
      <c r="Q174" s="85"/>
      <c r="R174" s="86"/>
      <c r="S174" s="85"/>
      <c r="T174" s="86"/>
      <c r="U174" s="85"/>
      <c r="V174" s="86"/>
      <c r="W174" s="120"/>
      <c r="X174" s="121"/>
      <c r="Y174" s="121"/>
      <c r="Z174" s="121"/>
      <c r="AA174" s="121"/>
      <c r="AB174" s="121"/>
      <c r="AC174" s="122"/>
    </row>
    <row r="175" spans="1:29" ht="26.25" customHeight="1" x14ac:dyDescent="0.55000000000000004">
      <c r="A175" s="17">
        <v>14</v>
      </c>
      <c r="B175" s="22" t="s">
        <v>34</v>
      </c>
      <c r="C175" s="25" t="str">
        <f t="shared" si="9"/>
        <v>日</v>
      </c>
      <c r="D175" s="85"/>
      <c r="E175" s="86"/>
      <c r="F175" s="205"/>
      <c r="G175" s="178"/>
      <c r="H175" s="18" t="s">
        <v>31</v>
      </c>
      <c r="I175" s="178"/>
      <c r="J175" s="178"/>
      <c r="K175" s="22" t="s">
        <v>32</v>
      </c>
      <c r="L175" s="89" t="str">
        <f t="shared" si="10"/>
        <v/>
      </c>
      <c r="M175" s="90"/>
      <c r="N175" s="22" t="s">
        <v>33</v>
      </c>
      <c r="O175" s="85"/>
      <c r="P175" s="86"/>
      <c r="Q175" s="85"/>
      <c r="R175" s="86"/>
      <c r="S175" s="85"/>
      <c r="T175" s="86"/>
      <c r="U175" s="85"/>
      <c r="V175" s="86"/>
      <c r="W175" s="120"/>
      <c r="X175" s="121"/>
      <c r="Y175" s="121"/>
      <c r="Z175" s="121"/>
      <c r="AA175" s="121"/>
      <c r="AB175" s="121"/>
      <c r="AC175" s="122"/>
    </row>
    <row r="176" spans="1:29" ht="26.25" customHeight="1" x14ac:dyDescent="0.55000000000000004">
      <c r="A176" s="17">
        <v>15</v>
      </c>
      <c r="B176" s="22" t="s">
        <v>34</v>
      </c>
      <c r="C176" s="25" t="str">
        <f t="shared" si="9"/>
        <v>月</v>
      </c>
      <c r="D176" s="85"/>
      <c r="E176" s="86"/>
      <c r="F176" s="205"/>
      <c r="G176" s="178"/>
      <c r="H176" s="18" t="s">
        <v>31</v>
      </c>
      <c r="I176" s="178"/>
      <c r="J176" s="178"/>
      <c r="K176" s="22" t="s">
        <v>32</v>
      </c>
      <c r="L176" s="89" t="str">
        <f t="shared" si="10"/>
        <v/>
      </c>
      <c r="M176" s="90"/>
      <c r="N176" s="22" t="s">
        <v>33</v>
      </c>
      <c r="O176" s="85"/>
      <c r="P176" s="86"/>
      <c r="Q176" s="85"/>
      <c r="R176" s="86"/>
      <c r="S176" s="85"/>
      <c r="T176" s="86"/>
      <c r="U176" s="85"/>
      <c r="V176" s="86"/>
      <c r="W176" s="120"/>
      <c r="X176" s="121"/>
      <c r="Y176" s="121"/>
      <c r="Z176" s="121"/>
      <c r="AA176" s="121"/>
      <c r="AB176" s="121"/>
      <c r="AC176" s="122"/>
    </row>
    <row r="177" spans="1:29" ht="26.25" customHeight="1" x14ac:dyDescent="0.55000000000000004">
      <c r="A177" s="17">
        <v>16</v>
      </c>
      <c r="B177" s="22" t="s">
        <v>34</v>
      </c>
      <c r="C177" s="25" t="str">
        <f t="shared" si="9"/>
        <v>火</v>
      </c>
      <c r="D177" s="85"/>
      <c r="E177" s="86"/>
      <c r="F177" s="205"/>
      <c r="G177" s="178"/>
      <c r="H177" s="18" t="s">
        <v>31</v>
      </c>
      <c r="I177" s="178"/>
      <c r="J177" s="178"/>
      <c r="K177" s="22" t="s">
        <v>32</v>
      </c>
      <c r="L177" s="89" t="str">
        <f t="shared" si="10"/>
        <v/>
      </c>
      <c r="M177" s="90"/>
      <c r="N177" s="22" t="s">
        <v>33</v>
      </c>
      <c r="O177" s="85"/>
      <c r="P177" s="86"/>
      <c r="Q177" s="85"/>
      <c r="R177" s="86"/>
      <c r="S177" s="85"/>
      <c r="T177" s="86"/>
      <c r="U177" s="85"/>
      <c r="V177" s="86"/>
      <c r="W177" s="120"/>
      <c r="X177" s="121"/>
      <c r="Y177" s="121"/>
      <c r="Z177" s="121"/>
      <c r="AA177" s="121"/>
      <c r="AB177" s="121"/>
      <c r="AC177" s="122"/>
    </row>
    <row r="178" spans="1:29" ht="26.25" customHeight="1" x14ac:dyDescent="0.55000000000000004">
      <c r="A178" s="17">
        <v>17</v>
      </c>
      <c r="B178" s="22" t="s">
        <v>34</v>
      </c>
      <c r="C178" s="25" t="str">
        <f t="shared" si="9"/>
        <v>水</v>
      </c>
      <c r="D178" s="85"/>
      <c r="E178" s="86"/>
      <c r="F178" s="205"/>
      <c r="G178" s="178"/>
      <c r="H178" s="18" t="s">
        <v>31</v>
      </c>
      <c r="I178" s="178"/>
      <c r="J178" s="178"/>
      <c r="K178" s="22" t="s">
        <v>32</v>
      </c>
      <c r="L178" s="89" t="str">
        <f t="shared" si="10"/>
        <v/>
      </c>
      <c r="M178" s="90"/>
      <c r="N178" s="22" t="s">
        <v>33</v>
      </c>
      <c r="O178" s="85"/>
      <c r="P178" s="86"/>
      <c r="Q178" s="85"/>
      <c r="R178" s="86"/>
      <c r="S178" s="85"/>
      <c r="T178" s="86"/>
      <c r="U178" s="85"/>
      <c r="V178" s="86"/>
      <c r="W178" s="120"/>
      <c r="X178" s="121"/>
      <c r="Y178" s="121"/>
      <c r="Z178" s="121"/>
      <c r="AA178" s="121"/>
      <c r="AB178" s="121"/>
      <c r="AC178" s="122"/>
    </row>
    <row r="179" spans="1:29" ht="26.25" customHeight="1" x14ac:dyDescent="0.55000000000000004">
      <c r="A179" s="17">
        <v>18</v>
      </c>
      <c r="B179" s="22" t="s">
        <v>34</v>
      </c>
      <c r="C179" s="25" t="str">
        <f t="shared" si="9"/>
        <v>木</v>
      </c>
      <c r="D179" s="85"/>
      <c r="E179" s="86"/>
      <c r="F179" s="205"/>
      <c r="G179" s="178"/>
      <c r="H179" s="18" t="s">
        <v>31</v>
      </c>
      <c r="I179" s="178"/>
      <c r="J179" s="178"/>
      <c r="K179" s="22" t="s">
        <v>32</v>
      </c>
      <c r="L179" s="89" t="str">
        <f t="shared" si="10"/>
        <v/>
      </c>
      <c r="M179" s="90"/>
      <c r="N179" s="22" t="s">
        <v>33</v>
      </c>
      <c r="O179" s="85"/>
      <c r="P179" s="86"/>
      <c r="Q179" s="85"/>
      <c r="R179" s="86"/>
      <c r="S179" s="85"/>
      <c r="T179" s="86"/>
      <c r="U179" s="85"/>
      <c r="V179" s="86"/>
      <c r="W179" s="120"/>
      <c r="X179" s="121"/>
      <c r="Y179" s="121"/>
      <c r="Z179" s="121"/>
      <c r="AA179" s="121"/>
      <c r="AB179" s="121"/>
      <c r="AC179" s="122"/>
    </row>
    <row r="180" spans="1:29" ht="26.25" customHeight="1" x14ac:dyDescent="0.55000000000000004">
      <c r="A180" s="17">
        <v>19</v>
      </c>
      <c r="B180" s="22" t="s">
        <v>34</v>
      </c>
      <c r="C180" s="25" t="str">
        <f t="shared" si="9"/>
        <v>金</v>
      </c>
      <c r="D180" s="85"/>
      <c r="E180" s="86"/>
      <c r="F180" s="205"/>
      <c r="G180" s="178"/>
      <c r="H180" s="18" t="s">
        <v>31</v>
      </c>
      <c r="I180" s="178"/>
      <c r="J180" s="178"/>
      <c r="K180" s="22" t="s">
        <v>32</v>
      </c>
      <c r="L180" s="89" t="str">
        <f t="shared" si="10"/>
        <v/>
      </c>
      <c r="M180" s="90"/>
      <c r="N180" s="22" t="s">
        <v>33</v>
      </c>
      <c r="O180" s="85"/>
      <c r="P180" s="86"/>
      <c r="Q180" s="85"/>
      <c r="R180" s="86"/>
      <c r="S180" s="85"/>
      <c r="T180" s="86"/>
      <c r="U180" s="85"/>
      <c r="V180" s="86"/>
      <c r="W180" s="120"/>
      <c r="X180" s="121"/>
      <c r="Y180" s="121"/>
      <c r="Z180" s="121"/>
      <c r="AA180" s="121"/>
      <c r="AB180" s="121"/>
      <c r="AC180" s="122"/>
    </row>
    <row r="181" spans="1:29" ht="26.25" customHeight="1" x14ac:dyDescent="0.55000000000000004">
      <c r="A181" s="17">
        <v>20</v>
      </c>
      <c r="B181" s="22" t="s">
        <v>34</v>
      </c>
      <c r="C181" s="25" t="str">
        <f t="shared" si="9"/>
        <v>土</v>
      </c>
      <c r="D181" s="85"/>
      <c r="E181" s="86"/>
      <c r="F181" s="205"/>
      <c r="G181" s="178"/>
      <c r="H181" s="18" t="s">
        <v>31</v>
      </c>
      <c r="I181" s="178"/>
      <c r="J181" s="178"/>
      <c r="K181" s="22" t="s">
        <v>32</v>
      </c>
      <c r="L181" s="89" t="str">
        <f t="shared" si="10"/>
        <v/>
      </c>
      <c r="M181" s="90"/>
      <c r="N181" s="22" t="s">
        <v>33</v>
      </c>
      <c r="O181" s="85"/>
      <c r="P181" s="86"/>
      <c r="Q181" s="85"/>
      <c r="R181" s="86"/>
      <c r="S181" s="85"/>
      <c r="T181" s="86"/>
      <c r="U181" s="85"/>
      <c r="V181" s="86"/>
      <c r="W181" s="120"/>
      <c r="X181" s="121"/>
      <c r="Y181" s="121"/>
      <c r="Z181" s="121"/>
      <c r="AA181" s="121"/>
      <c r="AB181" s="121"/>
      <c r="AC181" s="122"/>
    </row>
    <row r="182" spans="1:29" ht="26.25" customHeight="1" x14ac:dyDescent="0.55000000000000004">
      <c r="A182" s="17">
        <v>21</v>
      </c>
      <c r="B182" s="22" t="s">
        <v>34</v>
      </c>
      <c r="C182" s="25" t="str">
        <f t="shared" si="9"/>
        <v>日</v>
      </c>
      <c r="D182" s="85"/>
      <c r="E182" s="86"/>
      <c r="F182" s="205"/>
      <c r="G182" s="178"/>
      <c r="H182" s="18" t="s">
        <v>31</v>
      </c>
      <c r="I182" s="178"/>
      <c r="J182" s="178"/>
      <c r="K182" s="22" t="s">
        <v>32</v>
      </c>
      <c r="L182" s="89" t="str">
        <f t="shared" si="10"/>
        <v/>
      </c>
      <c r="M182" s="90"/>
      <c r="N182" s="22" t="s">
        <v>33</v>
      </c>
      <c r="O182" s="85"/>
      <c r="P182" s="86"/>
      <c r="Q182" s="85"/>
      <c r="R182" s="86"/>
      <c r="S182" s="85"/>
      <c r="T182" s="86"/>
      <c r="U182" s="85"/>
      <c r="V182" s="86"/>
      <c r="W182" s="120"/>
      <c r="X182" s="121"/>
      <c r="Y182" s="121"/>
      <c r="Z182" s="121"/>
      <c r="AA182" s="121"/>
      <c r="AB182" s="121"/>
      <c r="AC182" s="122"/>
    </row>
    <row r="183" spans="1:29" ht="26.25" customHeight="1" x14ac:dyDescent="0.55000000000000004">
      <c r="A183" s="17">
        <v>22</v>
      </c>
      <c r="B183" s="22" t="s">
        <v>34</v>
      </c>
      <c r="C183" s="25" t="str">
        <f t="shared" si="9"/>
        <v>月</v>
      </c>
      <c r="D183" s="85"/>
      <c r="E183" s="86"/>
      <c r="F183" s="205"/>
      <c r="G183" s="178"/>
      <c r="H183" s="18" t="s">
        <v>31</v>
      </c>
      <c r="I183" s="178"/>
      <c r="J183" s="178"/>
      <c r="K183" s="22" t="s">
        <v>32</v>
      </c>
      <c r="L183" s="89" t="str">
        <f t="shared" si="10"/>
        <v/>
      </c>
      <c r="M183" s="90"/>
      <c r="N183" s="22" t="s">
        <v>33</v>
      </c>
      <c r="O183" s="85"/>
      <c r="P183" s="86"/>
      <c r="Q183" s="85"/>
      <c r="R183" s="86"/>
      <c r="S183" s="85"/>
      <c r="T183" s="86"/>
      <c r="U183" s="85"/>
      <c r="V183" s="86"/>
      <c r="W183" s="120"/>
      <c r="X183" s="121"/>
      <c r="Y183" s="121"/>
      <c r="Z183" s="121"/>
      <c r="AA183" s="121"/>
      <c r="AB183" s="121"/>
      <c r="AC183" s="122"/>
    </row>
    <row r="184" spans="1:29" ht="26.25" customHeight="1" x14ac:dyDescent="0.55000000000000004">
      <c r="A184" s="17">
        <v>23</v>
      </c>
      <c r="B184" s="22" t="s">
        <v>34</v>
      </c>
      <c r="C184" s="25" t="str">
        <f t="shared" si="9"/>
        <v>火</v>
      </c>
      <c r="D184" s="85"/>
      <c r="E184" s="86"/>
      <c r="F184" s="205"/>
      <c r="G184" s="178"/>
      <c r="H184" s="18" t="s">
        <v>31</v>
      </c>
      <c r="I184" s="178"/>
      <c r="J184" s="178"/>
      <c r="K184" s="22" t="s">
        <v>32</v>
      </c>
      <c r="L184" s="89" t="str">
        <f t="shared" si="10"/>
        <v/>
      </c>
      <c r="M184" s="90"/>
      <c r="N184" s="22" t="s">
        <v>33</v>
      </c>
      <c r="O184" s="85"/>
      <c r="P184" s="86"/>
      <c r="Q184" s="85"/>
      <c r="R184" s="86"/>
      <c r="S184" s="85"/>
      <c r="T184" s="86"/>
      <c r="U184" s="85"/>
      <c r="V184" s="86"/>
      <c r="W184" s="120"/>
      <c r="X184" s="121"/>
      <c r="Y184" s="121"/>
      <c r="Z184" s="121"/>
      <c r="AA184" s="121"/>
      <c r="AB184" s="121"/>
      <c r="AC184" s="122"/>
    </row>
    <row r="185" spans="1:29" ht="26.25" customHeight="1" x14ac:dyDescent="0.55000000000000004">
      <c r="A185" s="17">
        <v>24</v>
      </c>
      <c r="B185" s="22" t="s">
        <v>34</v>
      </c>
      <c r="C185" s="25" t="str">
        <f t="shared" si="9"/>
        <v>水</v>
      </c>
      <c r="D185" s="85"/>
      <c r="E185" s="86"/>
      <c r="F185" s="205"/>
      <c r="G185" s="178"/>
      <c r="H185" s="18" t="s">
        <v>31</v>
      </c>
      <c r="I185" s="178"/>
      <c r="J185" s="178"/>
      <c r="K185" s="22" t="s">
        <v>32</v>
      </c>
      <c r="L185" s="89" t="str">
        <f t="shared" si="10"/>
        <v/>
      </c>
      <c r="M185" s="90"/>
      <c r="N185" s="22" t="s">
        <v>33</v>
      </c>
      <c r="O185" s="85"/>
      <c r="P185" s="86"/>
      <c r="Q185" s="85"/>
      <c r="R185" s="86"/>
      <c r="S185" s="85"/>
      <c r="T185" s="86"/>
      <c r="U185" s="85"/>
      <c r="V185" s="86"/>
      <c r="W185" s="120"/>
      <c r="X185" s="121"/>
      <c r="Y185" s="121"/>
      <c r="Z185" s="121"/>
      <c r="AA185" s="121"/>
      <c r="AB185" s="121"/>
      <c r="AC185" s="122"/>
    </row>
    <row r="186" spans="1:29" ht="26.25" customHeight="1" x14ac:dyDescent="0.55000000000000004">
      <c r="A186" s="17">
        <v>25</v>
      </c>
      <c r="B186" s="22" t="s">
        <v>34</v>
      </c>
      <c r="C186" s="25" t="str">
        <f t="shared" si="9"/>
        <v>木</v>
      </c>
      <c r="D186" s="85"/>
      <c r="E186" s="86"/>
      <c r="F186" s="205"/>
      <c r="G186" s="178"/>
      <c r="H186" s="18" t="s">
        <v>31</v>
      </c>
      <c r="I186" s="178"/>
      <c r="J186" s="178"/>
      <c r="K186" s="22" t="s">
        <v>32</v>
      </c>
      <c r="L186" s="89" t="str">
        <f t="shared" si="10"/>
        <v/>
      </c>
      <c r="M186" s="90"/>
      <c r="N186" s="22" t="s">
        <v>33</v>
      </c>
      <c r="O186" s="85"/>
      <c r="P186" s="86"/>
      <c r="Q186" s="85"/>
      <c r="R186" s="86"/>
      <c r="S186" s="85"/>
      <c r="T186" s="86"/>
      <c r="U186" s="85"/>
      <c r="V186" s="86"/>
      <c r="W186" s="120"/>
      <c r="X186" s="121"/>
      <c r="Y186" s="121"/>
      <c r="Z186" s="121"/>
      <c r="AA186" s="121"/>
      <c r="AB186" s="121"/>
      <c r="AC186" s="122"/>
    </row>
    <row r="187" spans="1:29" ht="26.25" customHeight="1" x14ac:dyDescent="0.55000000000000004">
      <c r="A187" s="17">
        <v>26</v>
      </c>
      <c r="B187" s="22" t="s">
        <v>34</v>
      </c>
      <c r="C187" s="25" t="str">
        <f t="shared" si="9"/>
        <v>金</v>
      </c>
      <c r="D187" s="85"/>
      <c r="E187" s="86"/>
      <c r="F187" s="205"/>
      <c r="G187" s="178"/>
      <c r="H187" s="18" t="s">
        <v>31</v>
      </c>
      <c r="I187" s="178"/>
      <c r="J187" s="178"/>
      <c r="K187" s="22" t="s">
        <v>32</v>
      </c>
      <c r="L187" s="89" t="str">
        <f t="shared" si="10"/>
        <v/>
      </c>
      <c r="M187" s="90"/>
      <c r="N187" s="22" t="s">
        <v>33</v>
      </c>
      <c r="O187" s="85"/>
      <c r="P187" s="86"/>
      <c r="Q187" s="85"/>
      <c r="R187" s="86"/>
      <c r="S187" s="85"/>
      <c r="T187" s="86"/>
      <c r="U187" s="85"/>
      <c r="V187" s="86"/>
      <c r="W187" s="120"/>
      <c r="X187" s="121"/>
      <c r="Y187" s="121"/>
      <c r="Z187" s="121"/>
      <c r="AA187" s="121"/>
      <c r="AB187" s="121"/>
      <c r="AC187" s="122"/>
    </row>
    <row r="188" spans="1:29" ht="26.25" customHeight="1" x14ac:dyDescent="0.55000000000000004">
      <c r="A188" s="17">
        <v>27</v>
      </c>
      <c r="B188" s="22" t="s">
        <v>34</v>
      </c>
      <c r="C188" s="25" t="str">
        <f t="shared" si="9"/>
        <v>土</v>
      </c>
      <c r="D188" s="85"/>
      <c r="E188" s="86"/>
      <c r="F188" s="205"/>
      <c r="G188" s="178"/>
      <c r="H188" s="18" t="s">
        <v>31</v>
      </c>
      <c r="I188" s="178"/>
      <c r="J188" s="178"/>
      <c r="K188" s="22" t="s">
        <v>32</v>
      </c>
      <c r="L188" s="89" t="str">
        <f t="shared" si="10"/>
        <v/>
      </c>
      <c r="M188" s="90"/>
      <c r="N188" s="22" t="s">
        <v>33</v>
      </c>
      <c r="O188" s="85"/>
      <c r="P188" s="86"/>
      <c r="Q188" s="85"/>
      <c r="R188" s="86"/>
      <c r="S188" s="85"/>
      <c r="T188" s="86"/>
      <c r="U188" s="85"/>
      <c r="V188" s="86"/>
      <c r="W188" s="120"/>
      <c r="X188" s="121"/>
      <c r="Y188" s="121"/>
      <c r="Z188" s="121"/>
      <c r="AA188" s="121"/>
      <c r="AB188" s="121"/>
      <c r="AC188" s="122"/>
    </row>
    <row r="189" spans="1:29" ht="26.25" customHeight="1" x14ac:dyDescent="0.55000000000000004">
      <c r="A189" s="17">
        <v>28</v>
      </c>
      <c r="B189" s="22" t="s">
        <v>34</v>
      </c>
      <c r="C189" s="25" t="str">
        <f t="shared" si="9"/>
        <v>日</v>
      </c>
      <c r="D189" s="85"/>
      <c r="E189" s="86"/>
      <c r="F189" s="205"/>
      <c r="G189" s="178"/>
      <c r="H189" s="18" t="s">
        <v>31</v>
      </c>
      <c r="I189" s="178"/>
      <c r="J189" s="178"/>
      <c r="K189" s="22" t="s">
        <v>32</v>
      </c>
      <c r="L189" s="89" t="str">
        <f t="shared" si="10"/>
        <v/>
      </c>
      <c r="M189" s="90"/>
      <c r="N189" s="22" t="s">
        <v>33</v>
      </c>
      <c r="O189" s="85"/>
      <c r="P189" s="86"/>
      <c r="Q189" s="85"/>
      <c r="R189" s="86"/>
      <c r="S189" s="85"/>
      <c r="T189" s="86"/>
      <c r="U189" s="85"/>
      <c r="V189" s="86"/>
      <c r="W189" s="120"/>
      <c r="X189" s="121"/>
      <c r="Y189" s="121"/>
      <c r="Z189" s="121"/>
      <c r="AA189" s="121"/>
      <c r="AB189" s="121"/>
      <c r="AC189" s="122"/>
    </row>
    <row r="190" spans="1:29" ht="26.25" customHeight="1" x14ac:dyDescent="0.55000000000000004">
      <c r="A190" s="17"/>
      <c r="B190" s="22"/>
      <c r="C190" s="25"/>
      <c r="D190" s="85"/>
      <c r="E190" s="86"/>
      <c r="F190" s="205"/>
      <c r="G190" s="178"/>
      <c r="H190" s="18" t="s">
        <v>31</v>
      </c>
      <c r="I190" s="178"/>
      <c r="J190" s="178"/>
      <c r="K190" s="22" t="s">
        <v>32</v>
      </c>
      <c r="L190" s="89" t="str">
        <f t="shared" si="10"/>
        <v/>
      </c>
      <c r="M190" s="90"/>
      <c r="N190" s="22" t="s">
        <v>33</v>
      </c>
      <c r="O190" s="85"/>
      <c r="P190" s="86"/>
      <c r="Q190" s="85"/>
      <c r="R190" s="86"/>
      <c r="S190" s="85"/>
      <c r="T190" s="86"/>
      <c r="U190" s="85"/>
      <c r="V190" s="86"/>
      <c r="W190" s="120"/>
      <c r="X190" s="121"/>
      <c r="Y190" s="121"/>
      <c r="Z190" s="121"/>
      <c r="AA190" s="121"/>
      <c r="AB190" s="121"/>
      <c r="AC190" s="122"/>
    </row>
    <row r="191" spans="1:29" ht="26.25" customHeight="1" x14ac:dyDescent="0.55000000000000004">
      <c r="A191" s="17"/>
      <c r="B191" s="22"/>
      <c r="C191" s="25"/>
      <c r="D191" s="85"/>
      <c r="E191" s="86"/>
      <c r="F191" s="205"/>
      <c r="G191" s="178"/>
      <c r="H191" s="18" t="s">
        <v>31</v>
      </c>
      <c r="I191" s="178"/>
      <c r="J191" s="178"/>
      <c r="K191" s="22" t="s">
        <v>32</v>
      </c>
      <c r="L191" s="89" t="str">
        <f t="shared" si="10"/>
        <v/>
      </c>
      <c r="M191" s="90"/>
      <c r="N191" s="22" t="s">
        <v>33</v>
      </c>
      <c r="O191" s="85"/>
      <c r="P191" s="86"/>
      <c r="Q191" s="85"/>
      <c r="R191" s="86"/>
      <c r="S191" s="85"/>
      <c r="T191" s="86"/>
      <c r="U191" s="85"/>
      <c r="V191" s="86"/>
      <c r="W191" s="120"/>
      <c r="X191" s="121"/>
      <c r="Y191" s="121"/>
      <c r="Z191" s="121"/>
      <c r="AA191" s="121"/>
      <c r="AB191" s="121"/>
      <c r="AC191" s="122"/>
    </row>
    <row r="192" spans="1:29" ht="26.25" customHeight="1" x14ac:dyDescent="0.55000000000000004">
      <c r="A192" s="19"/>
      <c r="B192" s="23"/>
      <c r="C192" s="26"/>
      <c r="D192" s="218"/>
      <c r="E192" s="219"/>
      <c r="F192" s="226"/>
      <c r="G192" s="227"/>
      <c r="H192" s="20" t="s">
        <v>31</v>
      </c>
      <c r="I192" s="227"/>
      <c r="J192" s="227"/>
      <c r="K192" s="23" t="s">
        <v>32</v>
      </c>
      <c r="L192" s="89" t="str">
        <f t="shared" ref="L192" si="11">IF(OR(F192="",I192=""),"",MIN(MAX(ROUNDDOWN((I192-F192)*24*2,0)/2,0),$E$159))</f>
        <v/>
      </c>
      <c r="M192" s="90"/>
      <c r="N192" s="23" t="s">
        <v>33</v>
      </c>
      <c r="O192" s="218"/>
      <c r="P192" s="219"/>
      <c r="Q192" s="218"/>
      <c r="R192" s="219"/>
      <c r="S192" s="218"/>
      <c r="T192" s="219"/>
      <c r="U192" s="218"/>
      <c r="V192" s="219"/>
      <c r="W192" s="208"/>
      <c r="X192" s="209"/>
      <c r="Y192" s="209"/>
      <c r="Z192" s="209"/>
      <c r="AA192" s="209"/>
      <c r="AB192" s="209"/>
      <c r="AC192" s="210"/>
    </row>
    <row r="193" spans="1:29" ht="26.25" customHeight="1" x14ac:dyDescent="0.55000000000000004">
      <c r="A193" s="126" t="s">
        <v>35</v>
      </c>
      <c r="B193" s="127"/>
      <c r="C193" s="127"/>
      <c r="D193" s="27">
        <f>COUNTIF(L162:M192,"&gt;0")</f>
        <v>0</v>
      </c>
      <c r="E193" s="224" t="s">
        <v>36</v>
      </c>
      <c r="F193" s="224"/>
      <c r="G193" s="224"/>
      <c r="H193" s="224"/>
      <c r="I193" s="27">
        <f>COUNTIF(D162:E192,"○")</f>
        <v>0</v>
      </c>
      <c r="J193" s="28" t="s">
        <v>16</v>
      </c>
      <c r="K193" s="126" t="s">
        <v>101</v>
      </c>
      <c r="L193" s="127"/>
      <c r="M193" s="127"/>
      <c r="N193" s="27" t="s">
        <v>99</v>
      </c>
      <c r="O193" s="27">
        <f>COUNTIF(Q162:R192,"○")</f>
        <v>0</v>
      </c>
      <c r="P193" s="27" t="s">
        <v>38</v>
      </c>
      <c r="Q193" s="225" t="s">
        <v>100</v>
      </c>
      <c r="R193" s="225"/>
      <c r="S193" s="27">
        <f>COUNTIF(S162:T192,"○")</f>
        <v>0</v>
      </c>
      <c r="T193" s="27" t="s">
        <v>38</v>
      </c>
      <c r="U193" s="27"/>
      <c r="V193" s="27"/>
      <c r="W193" s="28"/>
      <c r="X193" s="212" t="s">
        <v>37</v>
      </c>
      <c r="Y193" s="213"/>
      <c r="Z193" s="213"/>
      <c r="AA193" s="44"/>
      <c r="AB193" s="44"/>
      <c r="AC193" s="216" t="str">
        <f>IF(W160="３．要支援家庭のこども加算","●","×")</f>
        <v>×</v>
      </c>
    </row>
    <row r="194" spans="1:29" ht="26.25" customHeight="1" x14ac:dyDescent="0.55000000000000004">
      <c r="A194" s="126" t="s">
        <v>91</v>
      </c>
      <c r="B194" s="127"/>
      <c r="C194" s="27">
        <f>COUNTIF(O162:P192,"○")</f>
        <v>0</v>
      </c>
      <c r="D194" s="105" t="s">
        <v>38</v>
      </c>
      <c r="E194" s="105"/>
      <c r="F194" s="103" t="s">
        <v>107</v>
      </c>
      <c r="G194" s="104"/>
      <c r="H194" s="104"/>
      <c r="I194" s="27">
        <f>COUNTIF(U162:V192,"○")</f>
        <v>0</v>
      </c>
      <c r="J194" s="28" t="s">
        <v>38</v>
      </c>
      <c r="K194" s="211" t="s">
        <v>60</v>
      </c>
      <c r="L194" s="113"/>
      <c r="M194" s="113"/>
      <c r="N194" s="42">
        <f>IF(SUM(L162:M192)&gt;E159, E159, SUM(L162:M192))</f>
        <v>0</v>
      </c>
      <c r="O194" s="111" t="s">
        <v>58</v>
      </c>
      <c r="P194" s="111"/>
      <c r="Q194" s="111"/>
      <c r="R194" s="111"/>
      <c r="S194" s="42">
        <f>SUMIFS(L162:M192,D162:E192,"○")</f>
        <v>0</v>
      </c>
      <c r="T194" s="42" t="s">
        <v>59</v>
      </c>
      <c r="U194" s="115"/>
      <c r="V194" s="115"/>
      <c r="W194" s="45"/>
      <c r="X194" s="214"/>
      <c r="Y194" s="215"/>
      <c r="Z194" s="215"/>
      <c r="AA194" s="49"/>
      <c r="AB194" s="49"/>
      <c r="AC194" s="217"/>
    </row>
    <row r="195" spans="1:29" ht="26.25" customHeight="1" x14ac:dyDescent="0.55000000000000004">
      <c r="A195" s="29"/>
      <c r="B195" s="29"/>
      <c r="C195" s="29"/>
      <c r="D195" s="32"/>
      <c r="E195" s="32"/>
      <c r="F195" s="29"/>
      <c r="G195" s="29"/>
      <c r="H195" s="29"/>
      <c r="I195" s="32"/>
      <c r="J195" s="32"/>
      <c r="K195" s="51"/>
      <c r="L195" s="51"/>
      <c r="M195" s="51"/>
      <c r="N195" s="32"/>
      <c r="O195" s="52"/>
      <c r="P195" s="52"/>
      <c r="Q195" s="52"/>
      <c r="R195" s="52"/>
      <c r="S195" s="32"/>
      <c r="T195" s="32"/>
      <c r="U195" s="53"/>
      <c r="V195" s="53"/>
      <c r="W195" s="32"/>
      <c r="X195" s="29"/>
      <c r="Y195" s="29"/>
      <c r="Z195" s="29"/>
      <c r="AA195" s="29"/>
      <c r="AB195" s="29"/>
      <c r="AC195" s="29"/>
    </row>
    <row r="196" spans="1:29" ht="26.25" customHeight="1" x14ac:dyDescent="0.55000000000000004">
      <c r="A196" s="100" t="str">
        <f>"（別紙）中野区乳児等通園支援事業　利用状況報告書（"&amp;$N$2&amp;"年"&amp;$P$2&amp;"月分）"</f>
        <v>（別紙）中野区乳児等通園支援事業　利用状況報告書（2027年2月分）</v>
      </c>
      <c r="B196" s="100"/>
      <c r="C196" s="100"/>
      <c r="D196" s="100"/>
      <c r="E196" s="100"/>
      <c r="F196" s="100"/>
      <c r="G196" s="100"/>
      <c r="H196" s="100"/>
      <c r="I196" s="100"/>
      <c r="J196" s="100"/>
      <c r="K196" s="100"/>
      <c r="L196" s="100"/>
      <c r="M196" s="100"/>
      <c r="N196" s="100"/>
      <c r="O196" s="100"/>
      <c r="P196" s="100"/>
      <c r="Q196" s="100"/>
      <c r="R196" s="100"/>
      <c r="S196" s="100"/>
      <c r="T196" s="100"/>
      <c r="U196" s="100"/>
      <c r="V196" s="100"/>
      <c r="W196" s="100"/>
      <c r="X196" s="100"/>
      <c r="Y196" s="100"/>
      <c r="Z196" s="100"/>
      <c r="AA196" s="100"/>
      <c r="AB196" s="100"/>
      <c r="AC196" s="100"/>
    </row>
    <row r="197" spans="1:29" ht="26.25" customHeight="1" x14ac:dyDescent="0.55000000000000004">
      <c r="A197" s="101" t="s">
        <v>23</v>
      </c>
      <c r="B197" s="101"/>
      <c r="C197" s="101"/>
      <c r="D197" s="110"/>
      <c r="E197" s="110"/>
      <c r="F197" s="110"/>
      <c r="G197" s="110"/>
      <c r="H197" s="110"/>
      <c r="I197" s="110"/>
      <c r="J197" s="114" t="s">
        <v>43</v>
      </c>
      <c r="K197" s="114"/>
      <c r="L197" s="114"/>
      <c r="O197" s="29" t="s">
        <v>0</v>
      </c>
      <c r="P197" s="13"/>
      <c r="Q197" s="29" t="s">
        <v>3</v>
      </c>
      <c r="S197" s="29" t="s">
        <v>4</v>
      </c>
      <c r="T197" s="29" t="s">
        <v>19</v>
      </c>
      <c r="U197" s="32" t="s">
        <v>40</v>
      </c>
      <c r="V197" s="32"/>
      <c r="W197" s="110"/>
      <c r="X197" s="110"/>
      <c r="Y197" s="110"/>
      <c r="Z197" s="110"/>
      <c r="AA197" s="110"/>
      <c r="AB197" s="110"/>
      <c r="AC197" s="32" t="s">
        <v>19</v>
      </c>
    </row>
    <row r="198" spans="1:29" ht="26.25" customHeight="1" x14ac:dyDescent="0.55000000000000004">
      <c r="A198" s="101" t="s">
        <v>24</v>
      </c>
      <c r="B198" s="101"/>
      <c r="C198" s="101"/>
      <c r="D198" s="32" t="s">
        <v>87</v>
      </c>
      <c r="E198" s="32" cm="1">
        <f t="array" ref="E198">_xlfn.IFS(W197="０歳児クラス相当",$L$12,W197="１歳児クラス相当",$L$13,W197="２歳児クラス相当（３歳未満）",$L$14,W197="２歳児クラス相当（３歳誕生月）",$L$14,W197="",0)</f>
        <v>0</v>
      </c>
      <c r="F198" s="114" t="s">
        <v>11</v>
      </c>
      <c r="G198" s="114"/>
      <c r="H198" s="29"/>
      <c r="I198" s="32"/>
      <c r="J198" s="114"/>
      <c r="K198" s="114"/>
      <c r="L198" s="32"/>
      <c r="M198" s="114"/>
      <c r="N198" s="114"/>
      <c r="O198" s="32"/>
      <c r="P198" s="157" t="s">
        <v>62</v>
      </c>
      <c r="Q198" s="157"/>
      <c r="R198" s="157"/>
      <c r="S198" s="110"/>
      <c r="T198" s="110"/>
      <c r="U198" s="110"/>
      <c r="V198" s="157" t="s">
        <v>65</v>
      </c>
      <c r="W198" s="157"/>
      <c r="X198" s="110"/>
      <c r="Y198" s="110"/>
      <c r="Z198" s="110"/>
      <c r="AA198" s="110"/>
      <c r="AB198" s="110"/>
      <c r="AC198" s="32" t="s">
        <v>19</v>
      </c>
    </row>
    <row r="199" spans="1:29" ht="26.25" customHeight="1" x14ac:dyDescent="0.55000000000000004">
      <c r="A199" s="32"/>
      <c r="B199" s="114" t="s">
        <v>66</v>
      </c>
      <c r="C199" s="114"/>
      <c r="D199" s="114"/>
      <c r="E199" s="114" t="s">
        <v>94</v>
      </c>
      <c r="F199" s="114"/>
      <c r="G199" s="114"/>
      <c r="H199" s="114"/>
      <c r="I199" s="29" t="s">
        <v>19</v>
      </c>
      <c r="J199" s="113" t="s">
        <v>93</v>
      </c>
      <c r="K199" s="113"/>
      <c r="L199" s="113"/>
      <c r="M199" s="113"/>
      <c r="N199" s="113"/>
      <c r="O199" s="110"/>
      <c r="P199" s="110"/>
      <c r="Q199" s="110"/>
      <c r="R199" s="110"/>
      <c r="S199" s="110"/>
      <c r="T199" s="32"/>
      <c r="U199" s="111" t="s">
        <v>86</v>
      </c>
      <c r="V199" s="111"/>
      <c r="W199" s="228"/>
      <c r="X199" s="228"/>
      <c r="Y199" s="228"/>
      <c r="Z199" s="228"/>
      <c r="AA199" s="228"/>
      <c r="AB199" s="228"/>
    </row>
    <row r="200" spans="1:29" ht="26.25" customHeight="1" x14ac:dyDescent="0.55000000000000004">
      <c r="A200" s="123" t="s">
        <v>25</v>
      </c>
      <c r="B200" s="123"/>
      <c r="C200" s="14" t="s">
        <v>26</v>
      </c>
      <c r="D200" s="123" t="s">
        <v>90</v>
      </c>
      <c r="E200" s="123"/>
      <c r="F200" s="123" t="s">
        <v>27</v>
      </c>
      <c r="G200" s="123"/>
      <c r="H200" s="123"/>
      <c r="I200" s="123"/>
      <c r="J200" s="123"/>
      <c r="K200" s="123"/>
      <c r="L200" s="177" t="s">
        <v>28</v>
      </c>
      <c r="M200" s="177"/>
      <c r="N200" s="177"/>
      <c r="O200" s="123" t="s">
        <v>29</v>
      </c>
      <c r="P200" s="123"/>
      <c r="Q200" s="116" t="s">
        <v>98</v>
      </c>
      <c r="R200" s="116"/>
      <c r="S200" s="116" t="s">
        <v>45</v>
      </c>
      <c r="T200" s="116"/>
      <c r="U200" s="124" t="s">
        <v>55</v>
      </c>
      <c r="V200" s="125"/>
      <c r="W200" s="126" t="s">
        <v>30</v>
      </c>
      <c r="X200" s="127"/>
      <c r="Y200" s="127"/>
      <c r="Z200" s="127"/>
      <c r="AA200" s="127"/>
      <c r="AB200" s="127"/>
      <c r="AC200" s="128"/>
    </row>
    <row r="201" spans="1:29" ht="26.25" customHeight="1" x14ac:dyDescent="0.55000000000000004">
      <c r="A201" s="15">
        <v>1</v>
      </c>
      <c r="B201" s="21" t="s">
        <v>4</v>
      </c>
      <c r="C201" s="24" t="str">
        <f>TEXT(DATE($N$2,$P$2,A201),"aaa")</f>
        <v>月</v>
      </c>
      <c r="D201" s="106"/>
      <c r="E201" s="107"/>
      <c r="F201" s="108"/>
      <c r="G201" s="109"/>
      <c r="H201" s="16" t="s">
        <v>31</v>
      </c>
      <c r="I201" s="109"/>
      <c r="J201" s="109"/>
      <c r="K201" s="21" t="s">
        <v>32</v>
      </c>
      <c r="L201" s="89" t="str">
        <f>IF(OR(F201="",I201=""),"",MIN(MAX(ROUNDDOWN((I201-F201)*24*2,0)/2,0),$E$198))</f>
        <v/>
      </c>
      <c r="M201" s="90"/>
      <c r="N201" s="43" t="s">
        <v>33</v>
      </c>
      <c r="O201" s="106"/>
      <c r="P201" s="107"/>
      <c r="Q201" s="106"/>
      <c r="R201" s="107"/>
      <c r="S201" s="106"/>
      <c r="T201" s="107"/>
      <c r="U201" s="106"/>
      <c r="V201" s="107"/>
      <c r="W201" s="231"/>
      <c r="X201" s="232"/>
      <c r="Y201" s="232"/>
      <c r="Z201" s="232"/>
      <c r="AA201" s="232"/>
      <c r="AB201" s="232"/>
      <c r="AC201" s="233"/>
    </row>
    <row r="202" spans="1:29" ht="26.25" customHeight="1" x14ac:dyDescent="0.55000000000000004">
      <c r="A202" s="17">
        <v>2</v>
      </c>
      <c r="B202" s="22" t="s">
        <v>4</v>
      </c>
      <c r="C202" s="25" t="str">
        <f>TEXT(DATE($N$2,$P$2,A202),"aaa")</f>
        <v>火</v>
      </c>
      <c r="D202" s="85"/>
      <c r="E202" s="86"/>
      <c r="F202" s="205"/>
      <c r="G202" s="178"/>
      <c r="H202" s="18" t="s">
        <v>31</v>
      </c>
      <c r="I202" s="178"/>
      <c r="J202" s="178"/>
      <c r="K202" s="22" t="s">
        <v>32</v>
      </c>
      <c r="L202" s="89" t="str">
        <f>IF(OR(F202="",I202=""),"",MIN(MAX(ROUNDDOWN((I202-F202)*24*2,0)/2,0),$E$198))</f>
        <v/>
      </c>
      <c r="M202" s="90"/>
      <c r="N202" s="22" t="s">
        <v>33</v>
      </c>
      <c r="O202" s="85"/>
      <c r="P202" s="86"/>
      <c r="Q202" s="85"/>
      <c r="R202" s="86"/>
      <c r="S202" s="85"/>
      <c r="T202" s="86"/>
      <c r="U202" s="85"/>
      <c r="V202" s="86"/>
      <c r="W202" s="120"/>
      <c r="X202" s="121"/>
      <c r="Y202" s="121"/>
      <c r="Z202" s="121"/>
      <c r="AA202" s="121"/>
      <c r="AB202" s="121"/>
      <c r="AC202" s="122"/>
    </row>
    <row r="203" spans="1:29" ht="26.25" customHeight="1" x14ac:dyDescent="0.55000000000000004">
      <c r="A203" s="17">
        <v>3</v>
      </c>
      <c r="B203" s="22" t="s">
        <v>34</v>
      </c>
      <c r="C203" s="25" t="str">
        <f t="shared" ref="C203:C228" si="12">TEXT(DATE($N$2,$P$2,A203),"aaa")</f>
        <v>水</v>
      </c>
      <c r="D203" s="85"/>
      <c r="E203" s="86"/>
      <c r="F203" s="205"/>
      <c r="G203" s="178"/>
      <c r="H203" s="18" t="s">
        <v>31</v>
      </c>
      <c r="I203" s="178"/>
      <c r="J203" s="178"/>
      <c r="K203" s="22" t="s">
        <v>32</v>
      </c>
      <c r="L203" s="89" t="str">
        <f t="shared" ref="L203:L230" si="13">IF(OR(F203="",I203=""),"",MIN(MAX(ROUNDDOWN((I203-F203)*24*2,0)/2,0),$E$198))</f>
        <v/>
      </c>
      <c r="M203" s="90"/>
      <c r="N203" s="22" t="s">
        <v>33</v>
      </c>
      <c r="O203" s="85"/>
      <c r="P203" s="86"/>
      <c r="Q203" s="85"/>
      <c r="R203" s="86"/>
      <c r="S203" s="85"/>
      <c r="T203" s="86"/>
      <c r="U203" s="85"/>
      <c r="V203" s="86"/>
      <c r="W203" s="234"/>
      <c r="X203" s="235"/>
      <c r="Y203" s="235"/>
      <c r="Z203" s="235"/>
      <c r="AA203" s="235"/>
      <c r="AB203" s="235"/>
      <c r="AC203" s="236"/>
    </row>
    <row r="204" spans="1:29" ht="26.25" customHeight="1" x14ac:dyDescent="0.55000000000000004">
      <c r="A204" s="17">
        <v>4</v>
      </c>
      <c r="B204" s="22" t="s">
        <v>34</v>
      </c>
      <c r="C204" s="25" t="str">
        <f t="shared" si="12"/>
        <v>木</v>
      </c>
      <c r="D204" s="85"/>
      <c r="E204" s="86"/>
      <c r="F204" s="205"/>
      <c r="G204" s="178"/>
      <c r="H204" s="18" t="s">
        <v>31</v>
      </c>
      <c r="I204" s="178"/>
      <c r="J204" s="178"/>
      <c r="K204" s="22" t="s">
        <v>32</v>
      </c>
      <c r="L204" s="89" t="str">
        <f t="shared" si="13"/>
        <v/>
      </c>
      <c r="M204" s="90"/>
      <c r="N204" s="22" t="s">
        <v>33</v>
      </c>
      <c r="O204" s="85"/>
      <c r="P204" s="86"/>
      <c r="Q204" s="85"/>
      <c r="R204" s="86"/>
      <c r="S204" s="85"/>
      <c r="T204" s="86"/>
      <c r="U204" s="85"/>
      <c r="V204" s="86"/>
      <c r="W204" s="120"/>
      <c r="X204" s="121"/>
      <c r="Y204" s="121"/>
      <c r="Z204" s="121"/>
      <c r="AA204" s="121"/>
      <c r="AB204" s="121"/>
      <c r="AC204" s="122"/>
    </row>
    <row r="205" spans="1:29" ht="26.25" customHeight="1" x14ac:dyDescent="0.55000000000000004">
      <c r="A205" s="17">
        <v>5</v>
      </c>
      <c r="B205" s="22" t="s">
        <v>34</v>
      </c>
      <c r="C205" s="25" t="str">
        <f t="shared" si="12"/>
        <v>金</v>
      </c>
      <c r="D205" s="85"/>
      <c r="E205" s="86"/>
      <c r="F205" s="205"/>
      <c r="G205" s="178"/>
      <c r="H205" s="18" t="s">
        <v>31</v>
      </c>
      <c r="I205" s="178"/>
      <c r="J205" s="178"/>
      <c r="K205" s="22" t="s">
        <v>32</v>
      </c>
      <c r="L205" s="89" t="str">
        <f t="shared" si="13"/>
        <v/>
      </c>
      <c r="M205" s="90"/>
      <c r="N205" s="22" t="s">
        <v>33</v>
      </c>
      <c r="O205" s="85"/>
      <c r="P205" s="86"/>
      <c r="Q205" s="85"/>
      <c r="R205" s="86"/>
      <c r="S205" s="85"/>
      <c r="T205" s="86"/>
      <c r="U205" s="85"/>
      <c r="V205" s="86"/>
      <c r="W205" s="120"/>
      <c r="X205" s="121"/>
      <c r="Y205" s="121"/>
      <c r="Z205" s="121"/>
      <c r="AA205" s="121"/>
      <c r="AB205" s="121"/>
      <c r="AC205" s="122"/>
    </row>
    <row r="206" spans="1:29" ht="26.25" customHeight="1" x14ac:dyDescent="0.55000000000000004">
      <c r="A206" s="17">
        <v>6</v>
      </c>
      <c r="B206" s="22" t="s">
        <v>34</v>
      </c>
      <c r="C206" s="25" t="str">
        <f t="shared" si="12"/>
        <v>土</v>
      </c>
      <c r="D206" s="85"/>
      <c r="E206" s="86"/>
      <c r="F206" s="205"/>
      <c r="G206" s="178"/>
      <c r="H206" s="18" t="s">
        <v>31</v>
      </c>
      <c r="I206" s="178"/>
      <c r="J206" s="178"/>
      <c r="K206" s="22" t="s">
        <v>32</v>
      </c>
      <c r="L206" s="89" t="str">
        <f t="shared" si="13"/>
        <v/>
      </c>
      <c r="M206" s="90"/>
      <c r="N206" s="22" t="s">
        <v>33</v>
      </c>
      <c r="O206" s="85"/>
      <c r="P206" s="86"/>
      <c r="Q206" s="85"/>
      <c r="R206" s="86"/>
      <c r="S206" s="85"/>
      <c r="T206" s="86"/>
      <c r="U206" s="85"/>
      <c r="V206" s="86"/>
      <c r="W206" s="120"/>
      <c r="X206" s="121"/>
      <c r="Y206" s="121"/>
      <c r="Z206" s="121"/>
      <c r="AA206" s="121"/>
      <c r="AB206" s="121"/>
      <c r="AC206" s="122"/>
    </row>
    <row r="207" spans="1:29" ht="26.25" customHeight="1" x14ac:dyDescent="0.55000000000000004">
      <c r="A207" s="17">
        <v>7</v>
      </c>
      <c r="B207" s="22" t="s">
        <v>34</v>
      </c>
      <c r="C207" s="25" t="str">
        <f t="shared" si="12"/>
        <v>日</v>
      </c>
      <c r="D207" s="85"/>
      <c r="E207" s="86"/>
      <c r="F207" s="205"/>
      <c r="G207" s="178"/>
      <c r="H207" s="18" t="s">
        <v>31</v>
      </c>
      <c r="I207" s="178"/>
      <c r="J207" s="178"/>
      <c r="K207" s="22" t="s">
        <v>32</v>
      </c>
      <c r="L207" s="89" t="str">
        <f t="shared" si="13"/>
        <v/>
      </c>
      <c r="M207" s="90"/>
      <c r="N207" s="22" t="s">
        <v>33</v>
      </c>
      <c r="O207" s="85"/>
      <c r="P207" s="86"/>
      <c r="Q207" s="85"/>
      <c r="R207" s="86"/>
      <c r="S207" s="85"/>
      <c r="T207" s="86"/>
      <c r="U207" s="85"/>
      <c r="V207" s="86"/>
      <c r="W207" s="120"/>
      <c r="X207" s="121"/>
      <c r="Y207" s="121"/>
      <c r="Z207" s="121"/>
      <c r="AA207" s="121"/>
      <c r="AB207" s="121"/>
      <c r="AC207" s="122"/>
    </row>
    <row r="208" spans="1:29" ht="26.25" customHeight="1" x14ac:dyDescent="0.55000000000000004">
      <c r="A208" s="17">
        <v>8</v>
      </c>
      <c r="B208" s="22" t="s">
        <v>34</v>
      </c>
      <c r="C208" s="25" t="str">
        <f t="shared" si="12"/>
        <v>月</v>
      </c>
      <c r="D208" s="85"/>
      <c r="E208" s="86"/>
      <c r="F208" s="205"/>
      <c r="G208" s="178"/>
      <c r="H208" s="18" t="s">
        <v>31</v>
      </c>
      <c r="I208" s="178"/>
      <c r="J208" s="178"/>
      <c r="K208" s="22" t="s">
        <v>32</v>
      </c>
      <c r="L208" s="89" t="str">
        <f t="shared" si="13"/>
        <v/>
      </c>
      <c r="M208" s="90"/>
      <c r="N208" s="22" t="s">
        <v>33</v>
      </c>
      <c r="O208" s="85"/>
      <c r="P208" s="86"/>
      <c r="Q208" s="85"/>
      <c r="R208" s="86"/>
      <c r="S208" s="85"/>
      <c r="T208" s="86"/>
      <c r="U208" s="85"/>
      <c r="V208" s="86"/>
      <c r="W208" s="120"/>
      <c r="X208" s="121"/>
      <c r="Y208" s="121"/>
      <c r="Z208" s="121"/>
      <c r="AA208" s="121"/>
      <c r="AB208" s="121"/>
      <c r="AC208" s="122"/>
    </row>
    <row r="209" spans="1:29" ht="26.25" customHeight="1" x14ac:dyDescent="0.55000000000000004">
      <c r="A209" s="17">
        <v>9</v>
      </c>
      <c r="B209" s="22" t="s">
        <v>34</v>
      </c>
      <c r="C209" s="25" t="str">
        <f t="shared" si="12"/>
        <v>火</v>
      </c>
      <c r="D209" s="85"/>
      <c r="E209" s="86"/>
      <c r="F209" s="205"/>
      <c r="G209" s="178"/>
      <c r="H209" s="18" t="s">
        <v>31</v>
      </c>
      <c r="I209" s="178"/>
      <c r="J209" s="178"/>
      <c r="K209" s="22" t="s">
        <v>32</v>
      </c>
      <c r="L209" s="89" t="str">
        <f t="shared" si="13"/>
        <v/>
      </c>
      <c r="M209" s="90"/>
      <c r="N209" s="22" t="s">
        <v>33</v>
      </c>
      <c r="O209" s="85"/>
      <c r="P209" s="86"/>
      <c r="Q209" s="85"/>
      <c r="R209" s="86"/>
      <c r="S209" s="85"/>
      <c r="T209" s="86"/>
      <c r="U209" s="85"/>
      <c r="V209" s="86"/>
      <c r="W209" s="120"/>
      <c r="X209" s="121"/>
      <c r="Y209" s="121"/>
      <c r="Z209" s="121"/>
      <c r="AA209" s="121"/>
      <c r="AB209" s="121"/>
      <c r="AC209" s="122"/>
    </row>
    <row r="210" spans="1:29" ht="26.25" customHeight="1" x14ac:dyDescent="0.55000000000000004">
      <c r="A210" s="17">
        <v>10</v>
      </c>
      <c r="B210" s="22" t="s">
        <v>34</v>
      </c>
      <c r="C210" s="25" t="str">
        <f t="shared" si="12"/>
        <v>水</v>
      </c>
      <c r="D210" s="85"/>
      <c r="E210" s="86"/>
      <c r="F210" s="205"/>
      <c r="G210" s="178"/>
      <c r="H210" s="18" t="s">
        <v>31</v>
      </c>
      <c r="I210" s="178"/>
      <c r="J210" s="178"/>
      <c r="K210" s="22" t="s">
        <v>32</v>
      </c>
      <c r="L210" s="89" t="str">
        <f t="shared" si="13"/>
        <v/>
      </c>
      <c r="M210" s="90"/>
      <c r="N210" s="22" t="s">
        <v>33</v>
      </c>
      <c r="O210" s="85"/>
      <c r="P210" s="86"/>
      <c r="Q210" s="85"/>
      <c r="R210" s="86"/>
      <c r="S210" s="85"/>
      <c r="T210" s="86"/>
      <c r="U210" s="85"/>
      <c r="V210" s="86"/>
      <c r="W210" s="120"/>
      <c r="X210" s="121"/>
      <c r="Y210" s="121"/>
      <c r="Z210" s="121"/>
      <c r="AA210" s="121"/>
      <c r="AB210" s="121"/>
      <c r="AC210" s="122"/>
    </row>
    <row r="211" spans="1:29" ht="26.25" customHeight="1" x14ac:dyDescent="0.55000000000000004">
      <c r="A211" s="17">
        <v>11</v>
      </c>
      <c r="B211" s="22" t="s">
        <v>34</v>
      </c>
      <c r="C211" s="25" t="str">
        <f t="shared" si="12"/>
        <v>木</v>
      </c>
      <c r="D211" s="85"/>
      <c r="E211" s="86"/>
      <c r="F211" s="205"/>
      <c r="G211" s="178"/>
      <c r="H211" s="18" t="s">
        <v>31</v>
      </c>
      <c r="I211" s="178"/>
      <c r="J211" s="178"/>
      <c r="K211" s="22" t="s">
        <v>32</v>
      </c>
      <c r="L211" s="89" t="str">
        <f t="shared" si="13"/>
        <v/>
      </c>
      <c r="M211" s="90"/>
      <c r="N211" s="22" t="s">
        <v>33</v>
      </c>
      <c r="O211" s="85"/>
      <c r="P211" s="86"/>
      <c r="Q211" s="85"/>
      <c r="R211" s="86"/>
      <c r="S211" s="85"/>
      <c r="T211" s="86"/>
      <c r="U211" s="85"/>
      <c r="V211" s="86"/>
      <c r="W211" s="120"/>
      <c r="X211" s="121"/>
      <c r="Y211" s="121"/>
      <c r="Z211" s="121"/>
      <c r="AA211" s="121"/>
      <c r="AB211" s="121"/>
      <c r="AC211" s="122"/>
    </row>
    <row r="212" spans="1:29" ht="26.25" customHeight="1" x14ac:dyDescent="0.55000000000000004">
      <c r="A212" s="17">
        <v>12</v>
      </c>
      <c r="B212" s="22" t="s">
        <v>34</v>
      </c>
      <c r="C212" s="25" t="str">
        <f t="shared" si="12"/>
        <v>金</v>
      </c>
      <c r="D212" s="85"/>
      <c r="E212" s="86"/>
      <c r="F212" s="205"/>
      <c r="G212" s="178"/>
      <c r="H212" s="18" t="s">
        <v>31</v>
      </c>
      <c r="I212" s="178"/>
      <c r="J212" s="178"/>
      <c r="K212" s="22" t="s">
        <v>32</v>
      </c>
      <c r="L212" s="89" t="str">
        <f t="shared" si="13"/>
        <v/>
      </c>
      <c r="M212" s="90"/>
      <c r="N212" s="22" t="s">
        <v>33</v>
      </c>
      <c r="O212" s="85"/>
      <c r="P212" s="86"/>
      <c r="Q212" s="85"/>
      <c r="R212" s="86"/>
      <c r="S212" s="85"/>
      <c r="T212" s="86"/>
      <c r="U212" s="85"/>
      <c r="V212" s="86"/>
      <c r="W212" s="120"/>
      <c r="X212" s="121"/>
      <c r="Y212" s="121"/>
      <c r="Z212" s="121"/>
      <c r="AA212" s="121"/>
      <c r="AB212" s="121"/>
      <c r="AC212" s="122"/>
    </row>
    <row r="213" spans="1:29" ht="26.25" customHeight="1" x14ac:dyDescent="0.55000000000000004">
      <c r="A213" s="17">
        <v>13</v>
      </c>
      <c r="B213" s="22" t="s">
        <v>34</v>
      </c>
      <c r="C213" s="25" t="str">
        <f t="shared" si="12"/>
        <v>土</v>
      </c>
      <c r="D213" s="85"/>
      <c r="E213" s="86"/>
      <c r="F213" s="205"/>
      <c r="G213" s="178"/>
      <c r="H213" s="18" t="s">
        <v>31</v>
      </c>
      <c r="I213" s="178"/>
      <c r="J213" s="178"/>
      <c r="K213" s="22" t="s">
        <v>32</v>
      </c>
      <c r="L213" s="89" t="str">
        <f t="shared" si="13"/>
        <v/>
      </c>
      <c r="M213" s="90"/>
      <c r="N213" s="22" t="s">
        <v>33</v>
      </c>
      <c r="O213" s="85"/>
      <c r="P213" s="86"/>
      <c r="Q213" s="85"/>
      <c r="R213" s="86"/>
      <c r="S213" s="85"/>
      <c r="T213" s="86"/>
      <c r="U213" s="85"/>
      <c r="V213" s="86"/>
      <c r="W213" s="120"/>
      <c r="X213" s="121"/>
      <c r="Y213" s="121"/>
      <c r="Z213" s="121"/>
      <c r="AA213" s="121"/>
      <c r="AB213" s="121"/>
      <c r="AC213" s="122"/>
    </row>
    <row r="214" spans="1:29" ht="26.25" customHeight="1" x14ac:dyDescent="0.55000000000000004">
      <c r="A214" s="17">
        <v>14</v>
      </c>
      <c r="B214" s="22" t="s">
        <v>34</v>
      </c>
      <c r="C214" s="25" t="str">
        <f t="shared" si="12"/>
        <v>日</v>
      </c>
      <c r="D214" s="85"/>
      <c r="E214" s="86"/>
      <c r="F214" s="205"/>
      <c r="G214" s="178"/>
      <c r="H214" s="18" t="s">
        <v>31</v>
      </c>
      <c r="I214" s="178"/>
      <c r="J214" s="178"/>
      <c r="K214" s="22" t="s">
        <v>32</v>
      </c>
      <c r="L214" s="89" t="str">
        <f t="shared" si="13"/>
        <v/>
      </c>
      <c r="M214" s="90"/>
      <c r="N214" s="22" t="s">
        <v>33</v>
      </c>
      <c r="O214" s="85"/>
      <c r="P214" s="86"/>
      <c r="Q214" s="85"/>
      <c r="R214" s="86"/>
      <c r="S214" s="85"/>
      <c r="T214" s="86"/>
      <c r="U214" s="85"/>
      <c r="V214" s="86"/>
      <c r="W214" s="120"/>
      <c r="X214" s="121"/>
      <c r="Y214" s="121"/>
      <c r="Z214" s="121"/>
      <c r="AA214" s="121"/>
      <c r="AB214" s="121"/>
      <c r="AC214" s="122"/>
    </row>
    <row r="215" spans="1:29" ht="26.25" customHeight="1" x14ac:dyDescent="0.55000000000000004">
      <c r="A215" s="17">
        <v>15</v>
      </c>
      <c r="B215" s="22" t="s">
        <v>34</v>
      </c>
      <c r="C215" s="25" t="str">
        <f t="shared" si="12"/>
        <v>月</v>
      </c>
      <c r="D215" s="85"/>
      <c r="E215" s="86"/>
      <c r="F215" s="205"/>
      <c r="G215" s="178"/>
      <c r="H215" s="18" t="s">
        <v>31</v>
      </c>
      <c r="I215" s="178"/>
      <c r="J215" s="178"/>
      <c r="K215" s="22" t="s">
        <v>32</v>
      </c>
      <c r="L215" s="89" t="str">
        <f t="shared" si="13"/>
        <v/>
      </c>
      <c r="M215" s="90"/>
      <c r="N215" s="22" t="s">
        <v>33</v>
      </c>
      <c r="O215" s="85"/>
      <c r="P215" s="86"/>
      <c r="Q215" s="85"/>
      <c r="R215" s="86"/>
      <c r="S215" s="85"/>
      <c r="T215" s="86"/>
      <c r="U215" s="85"/>
      <c r="V215" s="86"/>
      <c r="W215" s="120"/>
      <c r="X215" s="121"/>
      <c r="Y215" s="121"/>
      <c r="Z215" s="121"/>
      <c r="AA215" s="121"/>
      <c r="AB215" s="121"/>
      <c r="AC215" s="122"/>
    </row>
    <row r="216" spans="1:29" ht="26.25" customHeight="1" x14ac:dyDescent="0.55000000000000004">
      <c r="A216" s="17">
        <v>16</v>
      </c>
      <c r="B216" s="22" t="s">
        <v>34</v>
      </c>
      <c r="C216" s="25" t="str">
        <f t="shared" si="12"/>
        <v>火</v>
      </c>
      <c r="D216" s="85"/>
      <c r="E216" s="86"/>
      <c r="F216" s="205"/>
      <c r="G216" s="178"/>
      <c r="H216" s="18" t="s">
        <v>31</v>
      </c>
      <c r="I216" s="178"/>
      <c r="J216" s="178"/>
      <c r="K216" s="22" t="s">
        <v>32</v>
      </c>
      <c r="L216" s="89" t="str">
        <f t="shared" si="13"/>
        <v/>
      </c>
      <c r="M216" s="90"/>
      <c r="N216" s="22" t="s">
        <v>33</v>
      </c>
      <c r="O216" s="85"/>
      <c r="P216" s="86"/>
      <c r="Q216" s="85"/>
      <c r="R216" s="86"/>
      <c r="S216" s="85"/>
      <c r="T216" s="86"/>
      <c r="U216" s="85"/>
      <c r="V216" s="86"/>
      <c r="W216" s="120"/>
      <c r="X216" s="121"/>
      <c r="Y216" s="121"/>
      <c r="Z216" s="121"/>
      <c r="AA216" s="121"/>
      <c r="AB216" s="121"/>
      <c r="AC216" s="122"/>
    </row>
    <row r="217" spans="1:29" ht="26.25" customHeight="1" x14ac:dyDescent="0.55000000000000004">
      <c r="A217" s="17">
        <v>17</v>
      </c>
      <c r="B217" s="22" t="s">
        <v>34</v>
      </c>
      <c r="C217" s="25" t="str">
        <f t="shared" si="12"/>
        <v>水</v>
      </c>
      <c r="D217" s="85"/>
      <c r="E217" s="86"/>
      <c r="F217" s="205"/>
      <c r="G217" s="178"/>
      <c r="H217" s="18" t="s">
        <v>31</v>
      </c>
      <c r="I217" s="178"/>
      <c r="J217" s="178"/>
      <c r="K217" s="22" t="s">
        <v>32</v>
      </c>
      <c r="L217" s="89" t="str">
        <f t="shared" si="13"/>
        <v/>
      </c>
      <c r="M217" s="90"/>
      <c r="N217" s="22" t="s">
        <v>33</v>
      </c>
      <c r="O217" s="85"/>
      <c r="P217" s="86"/>
      <c r="Q217" s="85"/>
      <c r="R217" s="86"/>
      <c r="S217" s="85"/>
      <c r="T217" s="86"/>
      <c r="U217" s="85"/>
      <c r="V217" s="86"/>
      <c r="W217" s="120"/>
      <c r="X217" s="121"/>
      <c r="Y217" s="121"/>
      <c r="Z217" s="121"/>
      <c r="AA217" s="121"/>
      <c r="AB217" s="121"/>
      <c r="AC217" s="122"/>
    </row>
    <row r="218" spans="1:29" ht="26.25" customHeight="1" x14ac:dyDescent="0.55000000000000004">
      <c r="A218" s="17">
        <v>18</v>
      </c>
      <c r="B218" s="22" t="s">
        <v>34</v>
      </c>
      <c r="C218" s="25" t="str">
        <f t="shared" si="12"/>
        <v>木</v>
      </c>
      <c r="D218" s="85"/>
      <c r="E218" s="86"/>
      <c r="F218" s="205"/>
      <c r="G218" s="178"/>
      <c r="H218" s="18" t="s">
        <v>31</v>
      </c>
      <c r="I218" s="178"/>
      <c r="J218" s="178"/>
      <c r="K218" s="22" t="s">
        <v>32</v>
      </c>
      <c r="L218" s="89" t="str">
        <f t="shared" si="13"/>
        <v/>
      </c>
      <c r="M218" s="90"/>
      <c r="N218" s="22" t="s">
        <v>33</v>
      </c>
      <c r="O218" s="85"/>
      <c r="P218" s="86"/>
      <c r="Q218" s="85"/>
      <c r="R218" s="86"/>
      <c r="S218" s="85"/>
      <c r="T218" s="86"/>
      <c r="U218" s="85"/>
      <c r="V218" s="86"/>
      <c r="W218" s="120"/>
      <c r="X218" s="121"/>
      <c r="Y218" s="121"/>
      <c r="Z218" s="121"/>
      <c r="AA218" s="121"/>
      <c r="AB218" s="121"/>
      <c r="AC218" s="122"/>
    </row>
    <row r="219" spans="1:29" ht="26.25" customHeight="1" x14ac:dyDescent="0.55000000000000004">
      <c r="A219" s="17">
        <v>19</v>
      </c>
      <c r="B219" s="22" t="s">
        <v>34</v>
      </c>
      <c r="C219" s="25" t="str">
        <f t="shared" si="12"/>
        <v>金</v>
      </c>
      <c r="D219" s="85"/>
      <c r="E219" s="86"/>
      <c r="F219" s="205"/>
      <c r="G219" s="178"/>
      <c r="H219" s="18" t="s">
        <v>31</v>
      </c>
      <c r="I219" s="178"/>
      <c r="J219" s="178"/>
      <c r="K219" s="22" t="s">
        <v>32</v>
      </c>
      <c r="L219" s="89" t="str">
        <f t="shared" si="13"/>
        <v/>
      </c>
      <c r="M219" s="90"/>
      <c r="N219" s="22" t="s">
        <v>33</v>
      </c>
      <c r="O219" s="85"/>
      <c r="P219" s="86"/>
      <c r="Q219" s="85"/>
      <c r="R219" s="86"/>
      <c r="S219" s="85"/>
      <c r="T219" s="86"/>
      <c r="U219" s="85"/>
      <c r="V219" s="86"/>
      <c r="W219" s="120"/>
      <c r="X219" s="121"/>
      <c r="Y219" s="121"/>
      <c r="Z219" s="121"/>
      <c r="AA219" s="121"/>
      <c r="AB219" s="121"/>
      <c r="AC219" s="122"/>
    </row>
    <row r="220" spans="1:29" ht="26.25" customHeight="1" x14ac:dyDescent="0.55000000000000004">
      <c r="A220" s="17">
        <v>20</v>
      </c>
      <c r="B220" s="22" t="s">
        <v>34</v>
      </c>
      <c r="C220" s="25" t="str">
        <f t="shared" si="12"/>
        <v>土</v>
      </c>
      <c r="D220" s="85"/>
      <c r="E220" s="86"/>
      <c r="F220" s="205"/>
      <c r="G220" s="178"/>
      <c r="H220" s="18" t="s">
        <v>31</v>
      </c>
      <c r="I220" s="178"/>
      <c r="J220" s="178"/>
      <c r="K220" s="22" t="s">
        <v>32</v>
      </c>
      <c r="L220" s="89" t="str">
        <f t="shared" si="13"/>
        <v/>
      </c>
      <c r="M220" s="90"/>
      <c r="N220" s="22" t="s">
        <v>33</v>
      </c>
      <c r="O220" s="85"/>
      <c r="P220" s="86"/>
      <c r="Q220" s="85"/>
      <c r="R220" s="86"/>
      <c r="S220" s="85"/>
      <c r="T220" s="86"/>
      <c r="U220" s="85"/>
      <c r="V220" s="86"/>
      <c r="W220" s="120"/>
      <c r="X220" s="121"/>
      <c r="Y220" s="121"/>
      <c r="Z220" s="121"/>
      <c r="AA220" s="121"/>
      <c r="AB220" s="121"/>
      <c r="AC220" s="122"/>
    </row>
    <row r="221" spans="1:29" ht="26.25" customHeight="1" x14ac:dyDescent="0.55000000000000004">
      <c r="A221" s="17">
        <v>21</v>
      </c>
      <c r="B221" s="22" t="s">
        <v>34</v>
      </c>
      <c r="C221" s="25" t="str">
        <f t="shared" si="12"/>
        <v>日</v>
      </c>
      <c r="D221" s="85"/>
      <c r="E221" s="86"/>
      <c r="F221" s="205"/>
      <c r="G221" s="178"/>
      <c r="H221" s="18" t="s">
        <v>31</v>
      </c>
      <c r="I221" s="178"/>
      <c r="J221" s="178"/>
      <c r="K221" s="22" t="s">
        <v>32</v>
      </c>
      <c r="L221" s="89" t="str">
        <f t="shared" si="13"/>
        <v/>
      </c>
      <c r="M221" s="90"/>
      <c r="N221" s="22" t="s">
        <v>33</v>
      </c>
      <c r="O221" s="85"/>
      <c r="P221" s="86"/>
      <c r="Q221" s="85"/>
      <c r="R221" s="86"/>
      <c r="S221" s="85"/>
      <c r="T221" s="86"/>
      <c r="U221" s="85"/>
      <c r="V221" s="86"/>
      <c r="W221" s="120"/>
      <c r="X221" s="121"/>
      <c r="Y221" s="121"/>
      <c r="Z221" s="121"/>
      <c r="AA221" s="121"/>
      <c r="AB221" s="121"/>
      <c r="AC221" s="122"/>
    </row>
    <row r="222" spans="1:29" ht="26.25" customHeight="1" x14ac:dyDescent="0.55000000000000004">
      <c r="A222" s="17">
        <v>22</v>
      </c>
      <c r="B222" s="22" t="s">
        <v>34</v>
      </c>
      <c r="C222" s="25" t="str">
        <f t="shared" si="12"/>
        <v>月</v>
      </c>
      <c r="D222" s="85"/>
      <c r="E222" s="86"/>
      <c r="F222" s="205"/>
      <c r="G222" s="178"/>
      <c r="H222" s="18" t="s">
        <v>31</v>
      </c>
      <c r="I222" s="178"/>
      <c r="J222" s="178"/>
      <c r="K222" s="22" t="s">
        <v>32</v>
      </c>
      <c r="L222" s="89" t="str">
        <f t="shared" si="13"/>
        <v/>
      </c>
      <c r="M222" s="90"/>
      <c r="N222" s="22" t="s">
        <v>33</v>
      </c>
      <c r="O222" s="85"/>
      <c r="P222" s="86"/>
      <c r="Q222" s="85"/>
      <c r="R222" s="86"/>
      <c r="S222" s="85"/>
      <c r="T222" s="86"/>
      <c r="U222" s="85"/>
      <c r="V222" s="86"/>
      <c r="W222" s="120"/>
      <c r="X222" s="121"/>
      <c r="Y222" s="121"/>
      <c r="Z222" s="121"/>
      <c r="AA222" s="121"/>
      <c r="AB222" s="121"/>
      <c r="AC222" s="122"/>
    </row>
    <row r="223" spans="1:29" ht="26.25" customHeight="1" x14ac:dyDescent="0.55000000000000004">
      <c r="A223" s="17">
        <v>23</v>
      </c>
      <c r="B223" s="22" t="s">
        <v>34</v>
      </c>
      <c r="C223" s="25" t="str">
        <f t="shared" si="12"/>
        <v>火</v>
      </c>
      <c r="D223" s="85"/>
      <c r="E223" s="86"/>
      <c r="F223" s="205"/>
      <c r="G223" s="178"/>
      <c r="H223" s="18" t="s">
        <v>31</v>
      </c>
      <c r="I223" s="178"/>
      <c r="J223" s="178"/>
      <c r="K223" s="22" t="s">
        <v>32</v>
      </c>
      <c r="L223" s="89" t="str">
        <f t="shared" si="13"/>
        <v/>
      </c>
      <c r="M223" s="90"/>
      <c r="N223" s="22" t="s">
        <v>33</v>
      </c>
      <c r="O223" s="85"/>
      <c r="P223" s="86"/>
      <c r="Q223" s="85"/>
      <c r="R223" s="86"/>
      <c r="S223" s="85"/>
      <c r="T223" s="86"/>
      <c r="U223" s="85"/>
      <c r="V223" s="86"/>
      <c r="W223" s="120"/>
      <c r="X223" s="121"/>
      <c r="Y223" s="121"/>
      <c r="Z223" s="121"/>
      <c r="AA223" s="121"/>
      <c r="AB223" s="121"/>
      <c r="AC223" s="122"/>
    </row>
    <row r="224" spans="1:29" ht="26.25" customHeight="1" x14ac:dyDescent="0.55000000000000004">
      <c r="A224" s="17">
        <v>24</v>
      </c>
      <c r="B224" s="22" t="s">
        <v>34</v>
      </c>
      <c r="C224" s="25" t="str">
        <f t="shared" si="12"/>
        <v>水</v>
      </c>
      <c r="D224" s="85"/>
      <c r="E224" s="86"/>
      <c r="F224" s="205"/>
      <c r="G224" s="178"/>
      <c r="H224" s="18" t="s">
        <v>31</v>
      </c>
      <c r="I224" s="178"/>
      <c r="J224" s="178"/>
      <c r="K224" s="22" t="s">
        <v>32</v>
      </c>
      <c r="L224" s="89" t="str">
        <f t="shared" si="13"/>
        <v/>
      </c>
      <c r="M224" s="90"/>
      <c r="N224" s="22" t="s">
        <v>33</v>
      </c>
      <c r="O224" s="85"/>
      <c r="P224" s="86"/>
      <c r="Q224" s="85"/>
      <c r="R224" s="86"/>
      <c r="S224" s="85"/>
      <c r="T224" s="86"/>
      <c r="U224" s="85"/>
      <c r="V224" s="86"/>
      <c r="W224" s="120"/>
      <c r="X224" s="121"/>
      <c r="Y224" s="121"/>
      <c r="Z224" s="121"/>
      <c r="AA224" s="121"/>
      <c r="AB224" s="121"/>
      <c r="AC224" s="122"/>
    </row>
    <row r="225" spans="1:29" ht="26.25" customHeight="1" x14ac:dyDescent="0.55000000000000004">
      <c r="A225" s="17">
        <v>25</v>
      </c>
      <c r="B225" s="22" t="s">
        <v>34</v>
      </c>
      <c r="C225" s="25" t="str">
        <f t="shared" si="12"/>
        <v>木</v>
      </c>
      <c r="D225" s="85"/>
      <c r="E225" s="86"/>
      <c r="F225" s="205"/>
      <c r="G225" s="178"/>
      <c r="H225" s="18" t="s">
        <v>31</v>
      </c>
      <c r="I225" s="178"/>
      <c r="J225" s="178"/>
      <c r="K225" s="22" t="s">
        <v>32</v>
      </c>
      <c r="L225" s="89" t="str">
        <f t="shared" si="13"/>
        <v/>
      </c>
      <c r="M225" s="90"/>
      <c r="N225" s="22" t="s">
        <v>33</v>
      </c>
      <c r="O225" s="85"/>
      <c r="P225" s="86"/>
      <c r="Q225" s="85"/>
      <c r="R225" s="86"/>
      <c r="S225" s="85"/>
      <c r="T225" s="86"/>
      <c r="U225" s="85"/>
      <c r="V225" s="86"/>
      <c r="W225" s="120"/>
      <c r="X225" s="121"/>
      <c r="Y225" s="121"/>
      <c r="Z225" s="121"/>
      <c r="AA225" s="121"/>
      <c r="AB225" s="121"/>
      <c r="AC225" s="122"/>
    </row>
    <row r="226" spans="1:29" ht="26.25" customHeight="1" x14ac:dyDescent="0.55000000000000004">
      <c r="A226" s="17">
        <v>26</v>
      </c>
      <c r="B226" s="22" t="s">
        <v>34</v>
      </c>
      <c r="C226" s="25" t="str">
        <f t="shared" si="12"/>
        <v>金</v>
      </c>
      <c r="D226" s="85"/>
      <c r="E226" s="86"/>
      <c r="F226" s="205"/>
      <c r="G226" s="178"/>
      <c r="H226" s="18" t="s">
        <v>31</v>
      </c>
      <c r="I226" s="178"/>
      <c r="J226" s="178"/>
      <c r="K226" s="22" t="s">
        <v>32</v>
      </c>
      <c r="L226" s="89" t="str">
        <f t="shared" si="13"/>
        <v/>
      </c>
      <c r="M226" s="90"/>
      <c r="N226" s="22" t="s">
        <v>33</v>
      </c>
      <c r="O226" s="85"/>
      <c r="P226" s="86"/>
      <c r="Q226" s="85"/>
      <c r="R226" s="86"/>
      <c r="S226" s="85"/>
      <c r="T226" s="86"/>
      <c r="U226" s="85"/>
      <c r="V226" s="86"/>
      <c r="W226" s="120"/>
      <c r="X226" s="121"/>
      <c r="Y226" s="121"/>
      <c r="Z226" s="121"/>
      <c r="AA226" s="121"/>
      <c r="AB226" s="121"/>
      <c r="AC226" s="122"/>
    </row>
    <row r="227" spans="1:29" ht="26.25" customHeight="1" x14ac:dyDescent="0.55000000000000004">
      <c r="A227" s="17">
        <v>27</v>
      </c>
      <c r="B227" s="22" t="s">
        <v>34</v>
      </c>
      <c r="C227" s="25" t="str">
        <f t="shared" si="12"/>
        <v>土</v>
      </c>
      <c r="D227" s="85"/>
      <c r="E227" s="86"/>
      <c r="F227" s="205"/>
      <c r="G227" s="178"/>
      <c r="H227" s="18" t="s">
        <v>31</v>
      </c>
      <c r="I227" s="178"/>
      <c r="J227" s="178"/>
      <c r="K227" s="22" t="s">
        <v>32</v>
      </c>
      <c r="L227" s="89" t="str">
        <f t="shared" si="13"/>
        <v/>
      </c>
      <c r="M227" s="90"/>
      <c r="N227" s="22" t="s">
        <v>33</v>
      </c>
      <c r="O227" s="85"/>
      <c r="P227" s="86"/>
      <c r="Q227" s="85"/>
      <c r="R227" s="86"/>
      <c r="S227" s="85"/>
      <c r="T227" s="86"/>
      <c r="U227" s="85"/>
      <c r="V227" s="86"/>
      <c r="W227" s="120"/>
      <c r="X227" s="121"/>
      <c r="Y227" s="121"/>
      <c r="Z227" s="121"/>
      <c r="AA227" s="121"/>
      <c r="AB227" s="121"/>
      <c r="AC227" s="122"/>
    </row>
    <row r="228" spans="1:29" ht="26.25" customHeight="1" x14ac:dyDescent="0.55000000000000004">
      <c r="A228" s="17">
        <v>28</v>
      </c>
      <c r="B228" s="22" t="s">
        <v>34</v>
      </c>
      <c r="C228" s="25" t="str">
        <f t="shared" si="12"/>
        <v>日</v>
      </c>
      <c r="D228" s="85"/>
      <c r="E228" s="86"/>
      <c r="F228" s="205"/>
      <c r="G228" s="178"/>
      <c r="H228" s="18" t="s">
        <v>31</v>
      </c>
      <c r="I228" s="178"/>
      <c r="J228" s="178"/>
      <c r="K228" s="22" t="s">
        <v>32</v>
      </c>
      <c r="L228" s="89" t="str">
        <f t="shared" si="13"/>
        <v/>
      </c>
      <c r="M228" s="90"/>
      <c r="N228" s="22" t="s">
        <v>33</v>
      </c>
      <c r="O228" s="85"/>
      <c r="P228" s="86"/>
      <c r="Q228" s="85"/>
      <c r="R228" s="86"/>
      <c r="S228" s="85"/>
      <c r="T228" s="86"/>
      <c r="U228" s="85"/>
      <c r="V228" s="86"/>
      <c r="W228" s="120"/>
      <c r="X228" s="121"/>
      <c r="Y228" s="121"/>
      <c r="Z228" s="121"/>
      <c r="AA228" s="121"/>
      <c r="AB228" s="121"/>
      <c r="AC228" s="122"/>
    </row>
    <row r="229" spans="1:29" ht="26.25" customHeight="1" x14ac:dyDescent="0.55000000000000004">
      <c r="A229" s="17"/>
      <c r="B229" s="22"/>
      <c r="C229" s="25"/>
      <c r="D229" s="85"/>
      <c r="E229" s="86"/>
      <c r="F229" s="205"/>
      <c r="G229" s="178"/>
      <c r="H229" s="18" t="s">
        <v>31</v>
      </c>
      <c r="I229" s="178"/>
      <c r="J229" s="178"/>
      <c r="K229" s="22" t="s">
        <v>32</v>
      </c>
      <c r="L229" s="89" t="str">
        <f t="shared" si="13"/>
        <v/>
      </c>
      <c r="M229" s="90"/>
      <c r="N229" s="22" t="s">
        <v>33</v>
      </c>
      <c r="O229" s="85"/>
      <c r="P229" s="86"/>
      <c r="Q229" s="85"/>
      <c r="R229" s="86"/>
      <c r="S229" s="85"/>
      <c r="T229" s="86"/>
      <c r="U229" s="85"/>
      <c r="V229" s="86"/>
      <c r="W229" s="120"/>
      <c r="X229" s="121"/>
      <c r="Y229" s="121"/>
      <c r="Z229" s="121"/>
      <c r="AA229" s="121"/>
      <c r="AB229" s="121"/>
      <c r="AC229" s="122"/>
    </row>
    <row r="230" spans="1:29" ht="26.25" customHeight="1" x14ac:dyDescent="0.55000000000000004">
      <c r="A230" s="17"/>
      <c r="B230" s="22"/>
      <c r="C230" s="25"/>
      <c r="D230" s="85"/>
      <c r="E230" s="86"/>
      <c r="F230" s="205"/>
      <c r="G230" s="178"/>
      <c r="H230" s="18" t="s">
        <v>31</v>
      </c>
      <c r="I230" s="178"/>
      <c r="J230" s="178"/>
      <c r="K230" s="22" t="s">
        <v>32</v>
      </c>
      <c r="L230" s="89" t="str">
        <f t="shared" si="13"/>
        <v/>
      </c>
      <c r="M230" s="90"/>
      <c r="N230" s="22" t="s">
        <v>33</v>
      </c>
      <c r="O230" s="85"/>
      <c r="P230" s="86"/>
      <c r="Q230" s="85"/>
      <c r="R230" s="86"/>
      <c r="S230" s="85"/>
      <c r="T230" s="86"/>
      <c r="U230" s="85"/>
      <c r="V230" s="86"/>
      <c r="W230" s="120"/>
      <c r="X230" s="121"/>
      <c r="Y230" s="121"/>
      <c r="Z230" s="121"/>
      <c r="AA230" s="121"/>
      <c r="AB230" s="121"/>
      <c r="AC230" s="122"/>
    </row>
    <row r="231" spans="1:29" ht="26.25" customHeight="1" x14ac:dyDescent="0.55000000000000004">
      <c r="A231" s="19"/>
      <c r="B231" s="23"/>
      <c r="C231" s="26"/>
      <c r="D231" s="218"/>
      <c r="E231" s="219"/>
      <c r="F231" s="226"/>
      <c r="G231" s="227"/>
      <c r="H231" s="20" t="s">
        <v>31</v>
      </c>
      <c r="I231" s="227"/>
      <c r="J231" s="227"/>
      <c r="K231" s="23" t="s">
        <v>32</v>
      </c>
      <c r="L231" s="89" t="str">
        <f t="shared" ref="L231" si="14">IF(OR(F231="",I231=""),"",MIN(MAX(ROUNDDOWN((I231-F231)*24*2,0)/2,0),$E$198))</f>
        <v/>
      </c>
      <c r="M231" s="90"/>
      <c r="N231" s="23" t="s">
        <v>33</v>
      </c>
      <c r="O231" s="218"/>
      <c r="P231" s="219"/>
      <c r="Q231" s="218"/>
      <c r="R231" s="219"/>
      <c r="S231" s="218"/>
      <c r="T231" s="219"/>
      <c r="U231" s="218"/>
      <c r="V231" s="219"/>
      <c r="W231" s="208"/>
      <c r="X231" s="209"/>
      <c r="Y231" s="209"/>
      <c r="Z231" s="209"/>
      <c r="AA231" s="209"/>
      <c r="AB231" s="209"/>
      <c r="AC231" s="210"/>
    </row>
    <row r="232" spans="1:29" ht="26.25" customHeight="1" x14ac:dyDescent="0.55000000000000004">
      <c r="A232" s="126" t="s">
        <v>35</v>
      </c>
      <c r="B232" s="127"/>
      <c r="C232" s="127"/>
      <c r="D232" s="27">
        <f>COUNTIF(L201:M231,"&gt;0")</f>
        <v>0</v>
      </c>
      <c r="E232" s="224" t="s">
        <v>36</v>
      </c>
      <c r="F232" s="224"/>
      <c r="G232" s="224"/>
      <c r="H232" s="224"/>
      <c r="I232" s="27">
        <f>COUNTIF(D201:E231,"○")</f>
        <v>0</v>
      </c>
      <c r="J232" s="28" t="s">
        <v>16</v>
      </c>
      <c r="K232" s="126" t="s">
        <v>101</v>
      </c>
      <c r="L232" s="127"/>
      <c r="M232" s="127"/>
      <c r="N232" s="27" t="s">
        <v>99</v>
      </c>
      <c r="O232" s="27">
        <f>COUNTIF(Q201:R231,"○")</f>
        <v>0</v>
      </c>
      <c r="P232" s="27" t="s">
        <v>38</v>
      </c>
      <c r="Q232" s="225" t="s">
        <v>100</v>
      </c>
      <c r="R232" s="225"/>
      <c r="S232" s="27">
        <f>COUNTIF(S201:T231,"○")</f>
        <v>0</v>
      </c>
      <c r="T232" s="27" t="s">
        <v>38</v>
      </c>
      <c r="U232" s="27"/>
      <c r="V232" s="27"/>
      <c r="W232" s="28"/>
      <c r="X232" s="212" t="s">
        <v>37</v>
      </c>
      <c r="Y232" s="213"/>
      <c r="Z232" s="213"/>
      <c r="AA232" s="44"/>
      <c r="AB232" s="44"/>
      <c r="AC232" s="216" t="str">
        <f>IF(W199="３．要支援家庭のこども加算","●","×")</f>
        <v>×</v>
      </c>
    </row>
    <row r="233" spans="1:29" ht="26.25" customHeight="1" x14ac:dyDescent="0.55000000000000004">
      <c r="A233" s="126" t="s">
        <v>91</v>
      </c>
      <c r="B233" s="127"/>
      <c r="C233" s="27">
        <f>COUNTIF(O201:P231,"○")</f>
        <v>0</v>
      </c>
      <c r="D233" s="105" t="s">
        <v>38</v>
      </c>
      <c r="E233" s="105"/>
      <c r="F233" s="103" t="s">
        <v>107</v>
      </c>
      <c r="G233" s="104"/>
      <c r="H233" s="104"/>
      <c r="I233" s="27">
        <f>COUNTIF(U201:V231,"○")</f>
        <v>0</v>
      </c>
      <c r="J233" s="28" t="s">
        <v>38</v>
      </c>
      <c r="K233" s="211" t="s">
        <v>60</v>
      </c>
      <c r="L233" s="113"/>
      <c r="M233" s="113"/>
      <c r="N233" s="42">
        <f>IF(SUM(L201:M231)&gt;E198, E198, SUM(L201:M231))</f>
        <v>0</v>
      </c>
      <c r="O233" s="111" t="s">
        <v>58</v>
      </c>
      <c r="P233" s="111"/>
      <c r="Q233" s="111"/>
      <c r="R233" s="111"/>
      <c r="S233" s="42">
        <f>SUMIFS(L201:M231,D201:E231,"○")</f>
        <v>0</v>
      </c>
      <c r="T233" s="42" t="s">
        <v>59</v>
      </c>
      <c r="U233" s="115"/>
      <c r="V233" s="115"/>
      <c r="W233" s="45"/>
      <c r="X233" s="214"/>
      <c r="Y233" s="215"/>
      <c r="Z233" s="215"/>
      <c r="AA233" s="49"/>
      <c r="AB233" s="49"/>
      <c r="AC233" s="217"/>
    </row>
    <row r="234" spans="1:29" ht="26.25" customHeight="1" x14ac:dyDescent="0.55000000000000004">
      <c r="A234" s="29"/>
      <c r="B234" s="29"/>
      <c r="C234" s="29"/>
      <c r="D234" s="32"/>
      <c r="E234" s="32"/>
      <c r="F234" s="29"/>
      <c r="G234" s="29"/>
      <c r="H234" s="29"/>
      <c r="I234" s="32"/>
      <c r="J234" s="32"/>
      <c r="K234" s="51"/>
      <c r="L234" s="51"/>
      <c r="M234" s="51"/>
      <c r="N234" s="32"/>
      <c r="O234" s="52"/>
      <c r="P234" s="52"/>
      <c r="Q234" s="52"/>
      <c r="R234" s="52"/>
      <c r="S234" s="32"/>
      <c r="T234" s="32"/>
      <c r="U234" s="53"/>
      <c r="V234" s="53"/>
      <c r="W234" s="32"/>
      <c r="X234" s="29"/>
      <c r="Y234" s="29"/>
      <c r="Z234" s="29"/>
      <c r="AA234" s="29"/>
      <c r="AB234" s="29"/>
      <c r="AC234" s="29"/>
    </row>
    <row r="235" spans="1:29" ht="26.25" customHeight="1" x14ac:dyDescent="0.55000000000000004">
      <c r="A235" s="100" t="str">
        <f>"（別紙）中野区乳児等通園支援事業　利用状況報告書（"&amp;$N$2&amp;"年"&amp;$P$2&amp;"月分）"</f>
        <v>（別紙）中野区乳児等通園支援事業　利用状況報告書（2027年2月分）</v>
      </c>
      <c r="B235" s="100"/>
      <c r="C235" s="100"/>
      <c r="D235" s="100"/>
      <c r="E235" s="100"/>
      <c r="F235" s="100"/>
      <c r="G235" s="100"/>
      <c r="H235" s="100"/>
      <c r="I235" s="100"/>
      <c r="J235" s="100"/>
      <c r="K235" s="100"/>
      <c r="L235" s="100"/>
      <c r="M235" s="100"/>
      <c r="N235" s="100"/>
      <c r="O235" s="100"/>
      <c r="P235" s="100"/>
      <c r="Q235" s="100"/>
      <c r="R235" s="100"/>
      <c r="S235" s="100"/>
      <c r="T235" s="100"/>
      <c r="U235" s="100"/>
      <c r="V235" s="100"/>
      <c r="W235" s="100"/>
      <c r="X235" s="100"/>
      <c r="Y235" s="100"/>
      <c r="Z235" s="100"/>
      <c r="AA235" s="100"/>
      <c r="AB235" s="100"/>
      <c r="AC235" s="100"/>
    </row>
    <row r="236" spans="1:29" ht="26.25" customHeight="1" x14ac:dyDescent="0.55000000000000004">
      <c r="A236" s="101" t="s">
        <v>23</v>
      </c>
      <c r="B236" s="101"/>
      <c r="C236" s="101"/>
      <c r="D236" s="110"/>
      <c r="E236" s="110"/>
      <c r="F236" s="110"/>
      <c r="G236" s="110"/>
      <c r="H236" s="110"/>
      <c r="I236" s="110"/>
      <c r="J236" s="114" t="s">
        <v>43</v>
      </c>
      <c r="K236" s="114"/>
      <c r="L236" s="114"/>
      <c r="O236" s="29" t="s">
        <v>0</v>
      </c>
      <c r="P236" s="13"/>
      <c r="Q236" s="29" t="s">
        <v>3</v>
      </c>
      <c r="S236" s="29" t="s">
        <v>4</v>
      </c>
      <c r="T236" s="29" t="s">
        <v>19</v>
      </c>
      <c r="U236" s="32" t="s">
        <v>40</v>
      </c>
      <c r="V236" s="32"/>
      <c r="W236" s="110"/>
      <c r="X236" s="110"/>
      <c r="Y236" s="110"/>
      <c r="Z236" s="110"/>
      <c r="AA236" s="110"/>
      <c r="AB236" s="110"/>
      <c r="AC236" s="32" t="s">
        <v>19</v>
      </c>
    </row>
    <row r="237" spans="1:29" ht="26.25" customHeight="1" x14ac:dyDescent="0.55000000000000004">
      <c r="A237" s="101" t="s">
        <v>24</v>
      </c>
      <c r="B237" s="101"/>
      <c r="C237" s="101"/>
      <c r="D237" s="32" t="s">
        <v>87</v>
      </c>
      <c r="E237" s="32" cm="1">
        <f t="array" ref="E237">_xlfn.IFS(W236="０歳児クラス相当",$L$12,W236="１歳児クラス相当",$L$13,W236="２歳児クラス相当（３歳未満）",$L$14,W236="２歳児クラス相当（３歳誕生月）",$L$14,W236="",0)</f>
        <v>0</v>
      </c>
      <c r="F237" s="114" t="s">
        <v>11</v>
      </c>
      <c r="G237" s="114"/>
      <c r="H237" s="29"/>
      <c r="I237" s="32"/>
      <c r="J237" s="114"/>
      <c r="K237" s="114"/>
      <c r="L237" s="32"/>
      <c r="M237" s="114"/>
      <c r="N237" s="114"/>
      <c r="O237" s="32"/>
      <c r="P237" s="157" t="s">
        <v>62</v>
      </c>
      <c r="Q237" s="157"/>
      <c r="R237" s="157"/>
      <c r="S237" s="110"/>
      <c r="T237" s="110"/>
      <c r="U237" s="110"/>
      <c r="V237" s="157" t="s">
        <v>65</v>
      </c>
      <c r="W237" s="157"/>
      <c r="X237" s="110"/>
      <c r="Y237" s="110"/>
      <c r="Z237" s="110"/>
      <c r="AA237" s="110"/>
      <c r="AB237" s="110"/>
      <c r="AC237" s="32" t="s">
        <v>19</v>
      </c>
    </row>
    <row r="238" spans="1:29" ht="26.25" customHeight="1" x14ac:dyDescent="0.55000000000000004">
      <c r="A238" s="32"/>
      <c r="B238" s="114" t="s">
        <v>66</v>
      </c>
      <c r="C238" s="114"/>
      <c r="D238" s="114"/>
      <c r="E238" s="114" t="s">
        <v>94</v>
      </c>
      <c r="F238" s="114"/>
      <c r="G238" s="114"/>
      <c r="H238" s="114"/>
      <c r="I238" s="29" t="s">
        <v>19</v>
      </c>
      <c r="J238" s="113" t="s">
        <v>93</v>
      </c>
      <c r="K238" s="113"/>
      <c r="L238" s="113"/>
      <c r="M238" s="113"/>
      <c r="N238" s="113"/>
      <c r="O238" s="110"/>
      <c r="P238" s="110"/>
      <c r="Q238" s="110"/>
      <c r="R238" s="110"/>
      <c r="S238" s="110"/>
      <c r="T238" s="32"/>
      <c r="U238" s="111" t="s">
        <v>86</v>
      </c>
      <c r="V238" s="111"/>
      <c r="W238" s="228"/>
      <c r="X238" s="228"/>
      <c r="Y238" s="228"/>
      <c r="Z238" s="228"/>
      <c r="AA238" s="228"/>
      <c r="AB238" s="228"/>
    </row>
    <row r="239" spans="1:29" ht="26.25" customHeight="1" x14ac:dyDescent="0.55000000000000004">
      <c r="A239" s="123" t="s">
        <v>25</v>
      </c>
      <c r="B239" s="123"/>
      <c r="C239" s="14" t="s">
        <v>26</v>
      </c>
      <c r="D239" s="123" t="s">
        <v>90</v>
      </c>
      <c r="E239" s="123"/>
      <c r="F239" s="123" t="s">
        <v>27</v>
      </c>
      <c r="G239" s="123"/>
      <c r="H239" s="123"/>
      <c r="I239" s="123"/>
      <c r="J239" s="123"/>
      <c r="K239" s="123"/>
      <c r="L239" s="177" t="s">
        <v>28</v>
      </c>
      <c r="M239" s="177"/>
      <c r="N239" s="177"/>
      <c r="O239" s="123" t="s">
        <v>29</v>
      </c>
      <c r="P239" s="123"/>
      <c r="Q239" s="116" t="s">
        <v>98</v>
      </c>
      <c r="R239" s="116"/>
      <c r="S239" s="116" t="s">
        <v>45</v>
      </c>
      <c r="T239" s="116"/>
      <c r="U239" s="124" t="s">
        <v>55</v>
      </c>
      <c r="V239" s="125"/>
      <c r="W239" s="126" t="s">
        <v>30</v>
      </c>
      <c r="X239" s="127"/>
      <c r="Y239" s="127"/>
      <c r="Z239" s="127"/>
      <c r="AA239" s="127"/>
      <c r="AB239" s="127"/>
      <c r="AC239" s="128"/>
    </row>
    <row r="240" spans="1:29" ht="26.25" customHeight="1" x14ac:dyDescent="0.55000000000000004">
      <c r="A240" s="15">
        <v>1</v>
      </c>
      <c r="B240" s="21" t="s">
        <v>4</v>
      </c>
      <c r="C240" s="24" t="str">
        <f>TEXT(DATE($N$2,$P$2,A240),"aaa")</f>
        <v>月</v>
      </c>
      <c r="D240" s="106"/>
      <c r="E240" s="107"/>
      <c r="F240" s="108"/>
      <c r="G240" s="109"/>
      <c r="H240" s="16" t="s">
        <v>31</v>
      </c>
      <c r="I240" s="109"/>
      <c r="J240" s="109"/>
      <c r="K240" s="21" t="s">
        <v>32</v>
      </c>
      <c r="L240" s="89" t="str">
        <f>IF(OR(F240="",I240=""),"",MIN(MAX(ROUNDDOWN((I240-F240)*24*2,0)/2,0),$E$237))</f>
        <v/>
      </c>
      <c r="M240" s="90"/>
      <c r="N240" s="43" t="s">
        <v>33</v>
      </c>
      <c r="O240" s="106"/>
      <c r="P240" s="107"/>
      <c r="Q240" s="106"/>
      <c r="R240" s="107"/>
      <c r="S240" s="106"/>
      <c r="T240" s="107"/>
      <c r="U240" s="106"/>
      <c r="V240" s="107"/>
      <c r="W240" s="231"/>
      <c r="X240" s="232"/>
      <c r="Y240" s="232"/>
      <c r="Z240" s="232"/>
      <c r="AA240" s="232"/>
      <c r="AB240" s="232"/>
      <c r="AC240" s="233"/>
    </row>
    <row r="241" spans="1:29" ht="26.25" customHeight="1" x14ac:dyDescent="0.55000000000000004">
      <c r="A241" s="17">
        <v>2</v>
      </c>
      <c r="B241" s="22" t="s">
        <v>4</v>
      </c>
      <c r="C241" s="25" t="str">
        <f>TEXT(DATE($N$2,$P$2,A241),"aaa")</f>
        <v>火</v>
      </c>
      <c r="D241" s="85"/>
      <c r="E241" s="86"/>
      <c r="F241" s="205"/>
      <c r="G241" s="178"/>
      <c r="H241" s="18" t="s">
        <v>31</v>
      </c>
      <c r="I241" s="178"/>
      <c r="J241" s="178"/>
      <c r="K241" s="22" t="s">
        <v>32</v>
      </c>
      <c r="L241" s="89" t="str">
        <f>IF(OR(F241="",I241=""),"",MIN(MAX(ROUNDDOWN((I241-F241)*24*2,0)/2,0),$E$237))</f>
        <v/>
      </c>
      <c r="M241" s="90"/>
      <c r="N241" s="22" t="s">
        <v>33</v>
      </c>
      <c r="O241" s="85"/>
      <c r="P241" s="86"/>
      <c r="Q241" s="85"/>
      <c r="R241" s="86"/>
      <c r="S241" s="85"/>
      <c r="T241" s="86"/>
      <c r="U241" s="85"/>
      <c r="V241" s="86"/>
      <c r="W241" s="120"/>
      <c r="X241" s="121"/>
      <c r="Y241" s="121"/>
      <c r="Z241" s="121"/>
      <c r="AA241" s="121"/>
      <c r="AB241" s="121"/>
      <c r="AC241" s="122"/>
    </row>
    <row r="242" spans="1:29" ht="26.25" customHeight="1" x14ac:dyDescent="0.55000000000000004">
      <c r="A242" s="17">
        <v>3</v>
      </c>
      <c r="B242" s="22" t="s">
        <v>34</v>
      </c>
      <c r="C242" s="25" t="str">
        <f t="shared" ref="C242:C267" si="15">TEXT(DATE($N$2,$P$2,A242),"aaa")</f>
        <v>水</v>
      </c>
      <c r="D242" s="85"/>
      <c r="E242" s="86"/>
      <c r="F242" s="205"/>
      <c r="G242" s="178"/>
      <c r="H242" s="18" t="s">
        <v>31</v>
      </c>
      <c r="I242" s="178"/>
      <c r="J242" s="178"/>
      <c r="K242" s="22" t="s">
        <v>32</v>
      </c>
      <c r="L242" s="89" t="str">
        <f t="shared" ref="L242:L269" si="16">IF(OR(F242="",I242=""),"",MIN(MAX(ROUNDDOWN((I242-F242)*24*2,0)/2,0),$E$237))</f>
        <v/>
      </c>
      <c r="M242" s="90"/>
      <c r="N242" s="22" t="s">
        <v>33</v>
      </c>
      <c r="O242" s="85"/>
      <c r="P242" s="86"/>
      <c r="Q242" s="85"/>
      <c r="R242" s="86"/>
      <c r="S242" s="85"/>
      <c r="T242" s="86"/>
      <c r="U242" s="85"/>
      <c r="V242" s="86"/>
      <c r="W242" s="234"/>
      <c r="X242" s="235"/>
      <c r="Y242" s="235"/>
      <c r="Z242" s="235"/>
      <c r="AA242" s="235"/>
      <c r="AB242" s="235"/>
      <c r="AC242" s="236"/>
    </row>
    <row r="243" spans="1:29" ht="26.25" customHeight="1" x14ac:dyDescent="0.55000000000000004">
      <c r="A243" s="17">
        <v>4</v>
      </c>
      <c r="B243" s="22" t="s">
        <v>34</v>
      </c>
      <c r="C243" s="25" t="str">
        <f t="shared" si="15"/>
        <v>木</v>
      </c>
      <c r="D243" s="85"/>
      <c r="E243" s="86"/>
      <c r="F243" s="205"/>
      <c r="G243" s="178"/>
      <c r="H243" s="18" t="s">
        <v>31</v>
      </c>
      <c r="I243" s="178"/>
      <c r="J243" s="178"/>
      <c r="K243" s="22" t="s">
        <v>32</v>
      </c>
      <c r="L243" s="89" t="str">
        <f t="shared" si="16"/>
        <v/>
      </c>
      <c r="M243" s="90"/>
      <c r="N243" s="22" t="s">
        <v>33</v>
      </c>
      <c r="O243" s="85"/>
      <c r="P243" s="86"/>
      <c r="Q243" s="85"/>
      <c r="R243" s="86"/>
      <c r="S243" s="85"/>
      <c r="T243" s="86"/>
      <c r="U243" s="85"/>
      <c r="V243" s="86"/>
      <c r="W243" s="120"/>
      <c r="X243" s="121"/>
      <c r="Y243" s="121"/>
      <c r="Z243" s="121"/>
      <c r="AA243" s="121"/>
      <c r="AB243" s="121"/>
      <c r="AC243" s="122"/>
    </row>
    <row r="244" spans="1:29" ht="26.25" customHeight="1" x14ac:dyDescent="0.55000000000000004">
      <c r="A244" s="17">
        <v>5</v>
      </c>
      <c r="B244" s="22" t="s">
        <v>34</v>
      </c>
      <c r="C244" s="25" t="str">
        <f t="shared" si="15"/>
        <v>金</v>
      </c>
      <c r="D244" s="85"/>
      <c r="E244" s="86"/>
      <c r="F244" s="205"/>
      <c r="G244" s="178"/>
      <c r="H244" s="18" t="s">
        <v>31</v>
      </c>
      <c r="I244" s="178"/>
      <c r="J244" s="178"/>
      <c r="K244" s="22" t="s">
        <v>32</v>
      </c>
      <c r="L244" s="89" t="str">
        <f t="shared" si="16"/>
        <v/>
      </c>
      <c r="M244" s="90"/>
      <c r="N244" s="22" t="s">
        <v>33</v>
      </c>
      <c r="O244" s="85"/>
      <c r="P244" s="86"/>
      <c r="Q244" s="85"/>
      <c r="R244" s="86"/>
      <c r="S244" s="85"/>
      <c r="T244" s="86"/>
      <c r="U244" s="85"/>
      <c r="V244" s="86"/>
      <c r="W244" s="120"/>
      <c r="X244" s="121"/>
      <c r="Y244" s="121"/>
      <c r="Z244" s="121"/>
      <c r="AA244" s="121"/>
      <c r="AB244" s="121"/>
      <c r="AC244" s="122"/>
    </row>
    <row r="245" spans="1:29" ht="26.25" customHeight="1" x14ac:dyDescent="0.55000000000000004">
      <c r="A245" s="17">
        <v>6</v>
      </c>
      <c r="B245" s="22" t="s">
        <v>34</v>
      </c>
      <c r="C245" s="25" t="str">
        <f t="shared" si="15"/>
        <v>土</v>
      </c>
      <c r="D245" s="85"/>
      <c r="E245" s="86"/>
      <c r="F245" s="205"/>
      <c r="G245" s="178"/>
      <c r="H245" s="18" t="s">
        <v>31</v>
      </c>
      <c r="I245" s="178"/>
      <c r="J245" s="178"/>
      <c r="K245" s="22" t="s">
        <v>32</v>
      </c>
      <c r="L245" s="89" t="str">
        <f t="shared" si="16"/>
        <v/>
      </c>
      <c r="M245" s="90"/>
      <c r="N245" s="22" t="s">
        <v>33</v>
      </c>
      <c r="O245" s="85"/>
      <c r="P245" s="86"/>
      <c r="Q245" s="85"/>
      <c r="R245" s="86"/>
      <c r="S245" s="85"/>
      <c r="T245" s="86"/>
      <c r="U245" s="85"/>
      <c r="V245" s="86"/>
      <c r="W245" s="120"/>
      <c r="X245" s="121"/>
      <c r="Y245" s="121"/>
      <c r="Z245" s="121"/>
      <c r="AA245" s="121"/>
      <c r="AB245" s="121"/>
      <c r="AC245" s="122"/>
    </row>
    <row r="246" spans="1:29" ht="26.25" customHeight="1" x14ac:dyDescent="0.55000000000000004">
      <c r="A246" s="17">
        <v>7</v>
      </c>
      <c r="B246" s="22" t="s">
        <v>34</v>
      </c>
      <c r="C246" s="25" t="str">
        <f t="shared" si="15"/>
        <v>日</v>
      </c>
      <c r="D246" s="85"/>
      <c r="E246" s="86"/>
      <c r="F246" s="205"/>
      <c r="G246" s="178"/>
      <c r="H246" s="18" t="s">
        <v>31</v>
      </c>
      <c r="I246" s="178"/>
      <c r="J246" s="178"/>
      <c r="K246" s="22" t="s">
        <v>32</v>
      </c>
      <c r="L246" s="89" t="str">
        <f t="shared" si="16"/>
        <v/>
      </c>
      <c r="M246" s="90"/>
      <c r="N246" s="22" t="s">
        <v>33</v>
      </c>
      <c r="O246" s="85"/>
      <c r="P246" s="86"/>
      <c r="Q246" s="85"/>
      <c r="R246" s="86"/>
      <c r="S246" s="85"/>
      <c r="T246" s="86"/>
      <c r="U246" s="85"/>
      <c r="V246" s="86"/>
      <c r="W246" s="120"/>
      <c r="X246" s="121"/>
      <c r="Y246" s="121"/>
      <c r="Z246" s="121"/>
      <c r="AA246" s="121"/>
      <c r="AB246" s="121"/>
      <c r="AC246" s="122"/>
    </row>
    <row r="247" spans="1:29" ht="26.25" customHeight="1" x14ac:dyDescent="0.55000000000000004">
      <c r="A247" s="17">
        <v>8</v>
      </c>
      <c r="B247" s="22" t="s">
        <v>34</v>
      </c>
      <c r="C247" s="25" t="str">
        <f t="shared" si="15"/>
        <v>月</v>
      </c>
      <c r="D247" s="85"/>
      <c r="E247" s="86"/>
      <c r="F247" s="205"/>
      <c r="G247" s="178"/>
      <c r="H247" s="18" t="s">
        <v>31</v>
      </c>
      <c r="I247" s="178"/>
      <c r="J247" s="178"/>
      <c r="K247" s="22" t="s">
        <v>32</v>
      </c>
      <c r="L247" s="89" t="str">
        <f t="shared" si="16"/>
        <v/>
      </c>
      <c r="M247" s="90"/>
      <c r="N247" s="22" t="s">
        <v>33</v>
      </c>
      <c r="O247" s="85"/>
      <c r="P247" s="86"/>
      <c r="Q247" s="85"/>
      <c r="R247" s="86"/>
      <c r="S247" s="85"/>
      <c r="T247" s="86"/>
      <c r="U247" s="85"/>
      <c r="V247" s="86"/>
      <c r="W247" s="120"/>
      <c r="X247" s="121"/>
      <c r="Y247" s="121"/>
      <c r="Z247" s="121"/>
      <c r="AA247" s="121"/>
      <c r="AB247" s="121"/>
      <c r="AC247" s="122"/>
    </row>
    <row r="248" spans="1:29" ht="26.25" customHeight="1" x14ac:dyDescent="0.55000000000000004">
      <c r="A248" s="17">
        <v>9</v>
      </c>
      <c r="B248" s="22" t="s">
        <v>34</v>
      </c>
      <c r="C248" s="25" t="str">
        <f t="shared" si="15"/>
        <v>火</v>
      </c>
      <c r="D248" s="85"/>
      <c r="E248" s="86"/>
      <c r="F248" s="205"/>
      <c r="G248" s="178"/>
      <c r="H248" s="18" t="s">
        <v>31</v>
      </c>
      <c r="I248" s="178"/>
      <c r="J248" s="178"/>
      <c r="K248" s="22" t="s">
        <v>32</v>
      </c>
      <c r="L248" s="89" t="str">
        <f t="shared" si="16"/>
        <v/>
      </c>
      <c r="M248" s="90"/>
      <c r="N248" s="22" t="s">
        <v>33</v>
      </c>
      <c r="O248" s="85"/>
      <c r="P248" s="86"/>
      <c r="Q248" s="85"/>
      <c r="R248" s="86"/>
      <c r="S248" s="85"/>
      <c r="T248" s="86"/>
      <c r="U248" s="85"/>
      <c r="V248" s="86"/>
      <c r="W248" s="120"/>
      <c r="X248" s="121"/>
      <c r="Y248" s="121"/>
      <c r="Z248" s="121"/>
      <c r="AA248" s="121"/>
      <c r="AB248" s="121"/>
      <c r="AC248" s="122"/>
    </row>
    <row r="249" spans="1:29" ht="26.25" customHeight="1" x14ac:dyDescent="0.55000000000000004">
      <c r="A249" s="17">
        <v>10</v>
      </c>
      <c r="B249" s="22" t="s">
        <v>34</v>
      </c>
      <c r="C249" s="25" t="str">
        <f t="shared" si="15"/>
        <v>水</v>
      </c>
      <c r="D249" s="85"/>
      <c r="E249" s="86"/>
      <c r="F249" s="205"/>
      <c r="G249" s="178"/>
      <c r="H249" s="18" t="s">
        <v>31</v>
      </c>
      <c r="I249" s="178"/>
      <c r="J249" s="178"/>
      <c r="K249" s="22" t="s">
        <v>32</v>
      </c>
      <c r="L249" s="89" t="str">
        <f t="shared" si="16"/>
        <v/>
      </c>
      <c r="M249" s="90"/>
      <c r="N249" s="22" t="s">
        <v>33</v>
      </c>
      <c r="O249" s="85"/>
      <c r="P249" s="86"/>
      <c r="Q249" s="85"/>
      <c r="R249" s="86"/>
      <c r="S249" s="85"/>
      <c r="T249" s="86"/>
      <c r="U249" s="85"/>
      <c r="V249" s="86"/>
      <c r="W249" s="120"/>
      <c r="X249" s="121"/>
      <c r="Y249" s="121"/>
      <c r="Z249" s="121"/>
      <c r="AA249" s="121"/>
      <c r="AB249" s="121"/>
      <c r="AC249" s="122"/>
    </row>
    <row r="250" spans="1:29" ht="26.25" customHeight="1" x14ac:dyDescent="0.55000000000000004">
      <c r="A250" s="17">
        <v>11</v>
      </c>
      <c r="B250" s="22" t="s">
        <v>34</v>
      </c>
      <c r="C250" s="25" t="str">
        <f t="shared" si="15"/>
        <v>木</v>
      </c>
      <c r="D250" s="85"/>
      <c r="E250" s="86"/>
      <c r="F250" s="205"/>
      <c r="G250" s="178"/>
      <c r="H250" s="18" t="s">
        <v>31</v>
      </c>
      <c r="I250" s="178"/>
      <c r="J250" s="178"/>
      <c r="K250" s="22" t="s">
        <v>32</v>
      </c>
      <c r="L250" s="89" t="str">
        <f t="shared" si="16"/>
        <v/>
      </c>
      <c r="M250" s="90"/>
      <c r="N250" s="22" t="s">
        <v>33</v>
      </c>
      <c r="O250" s="85"/>
      <c r="P250" s="86"/>
      <c r="Q250" s="85"/>
      <c r="R250" s="86"/>
      <c r="S250" s="85"/>
      <c r="T250" s="86"/>
      <c r="U250" s="85"/>
      <c r="V250" s="86"/>
      <c r="W250" s="120"/>
      <c r="X250" s="121"/>
      <c r="Y250" s="121"/>
      <c r="Z250" s="121"/>
      <c r="AA250" s="121"/>
      <c r="AB250" s="121"/>
      <c r="AC250" s="122"/>
    </row>
    <row r="251" spans="1:29" ht="26.25" customHeight="1" x14ac:dyDescent="0.55000000000000004">
      <c r="A251" s="17">
        <v>12</v>
      </c>
      <c r="B251" s="22" t="s">
        <v>34</v>
      </c>
      <c r="C251" s="25" t="str">
        <f t="shared" si="15"/>
        <v>金</v>
      </c>
      <c r="D251" s="85"/>
      <c r="E251" s="86"/>
      <c r="F251" s="205"/>
      <c r="G251" s="178"/>
      <c r="H251" s="18" t="s">
        <v>31</v>
      </c>
      <c r="I251" s="178"/>
      <c r="J251" s="178"/>
      <c r="K251" s="22" t="s">
        <v>32</v>
      </c>
      <c r="L251" s="89" t="str">
        <f t="shared" si="16"/>
        <v/>
      </c>
      <c r="M251" s="90"/>
      <c r="N251" s="22" t="s">
        <v>33</v>
      </c>
      <c r="O251" s="85"/>
      <c r="P251" s="86"/>
      <c r="Q251" s="85"/>
      <c r="R251" s="86"/>
      <c r="S251" s="85"/>
      <c r="T251" s="86"/>
      <c r="U251" s="85"/>
      <c r="V251" s="86"/>
      <c r="W251" s="120"/>
      <c r="X251" s="121"/>
      <c r="Y251" s="121"/>
      <c r="Z251" s="121"/>
      <c r="AA251" s="121"/>
      <c r="AB251" s="121"/>
      <c r="AC251" s="122"/>
    </row>
    <row r="252" spans="1:29" ht="26.25" customHeight="1" x14ac:dyDescent="0.55000000000000004">
      <c r="A252" s="17">
        <v>13</v>
      </c>
      <c r="B252" s="22" t="s">
        <v>34</v>
      </c>
      <c r="C252" s="25" t="str">
        <f t="shared" si="15"/>
        <v>土</v>
      </c>
      <c r="D252" s="85"/>
      <c r="E252" s="86"/>
      <c r="F252" s="205"/>
      <c r="G252" s="178"/>
      <c r="H252" s="18" t="s">
        <v>31</v>
      </c>
      <c r="I252" s="178"/>
      <c r="J252" s="178"/>
      <c r="K252" s="22" t="s">
        <v>32</v>
      </c>
      <c r="L252" s="89" t="str">
        <f t="shared" si="16"/>
        <v/>
      </c>
      <c r="M252" s="90"/>
      <c r="N252" s="22" t="s">
        <v>33</v>
      </c>
      <c r="O252" s="85"/>
      <c r="P252" s="86"/>
      <c r="Q252" s="85"/>
      <c r="R252" s="86"/>
      <c r="S252" s="85"/>
      <c r="T252" s="86"/>
      <c r="U252" s="85"/>
      <c r="V252" s="86"/>
      <c r="W252" s="120"/>
      <c r="X252" s="121"/>
      <c r="Y252" s="121"/>
      <c r="Z252" s="121"/>
      <c r="AA252" s="121"/>
      <c r="AB252" s="121"/>
      <c r="AC252" s="122"/>
    </row>
    <row r="253" spans="1:29" ht="26.25" customHeight="1" x14ac:dyDescent="0.55000000000000004">
      <c r="A253" s="17">
        <v>14</v>
      </c>
      <c r="B253" s="22" t="s">
        <v>34</v>
      </c>
      <c r="C253" s="25" t="str">
        <f t="shared" si="15"/>
        <v>日</v>
      </c>
      <c r="D253" s="85"/>
      <c r="E253" s="86"/>
      <c r="F253" s="205"/>
      <c r="G253" s="178"/>
      <c r="H253" s="18" t="s">
        <v>31</v>
      </c>
      <c r="I253" s="178"/>
      <c r="J253" s="178"/>
      <c r="K253" s="22" t="s">
        <v>32</v>
      </c>
      <c r="L253" s="89" t="str">
        <f t="shared" si="16"/>
        <v/>
      </c>
      <c r="M253" s="90"/>
      <c r="N253" s="22" t="s">
        <v>33</v>
      </c>
      <c r="O253" s="85"/>
      <c r="P253" s="86"/>
      <c r="Q253" s="85"/>
      <c r="R253" s="86"/>
      <c r="S253" s="85"/>
      <c r="T253" s="86"/>
      <c r="U253" s="85"/>
      <c r="V253" s="86"/>
      <c r="W253" s="120"/>
      <c r="X253" s="121"/>
      <c r="Y253" s="121"/>
      <c r="Z253" s="121"/>
      <c r="AA253" s="121"/>
      <c r="AB253" s="121"/>
      <c r="AC253" s="122"/>
    </row>
    <row r="254" spans="1:29" ht="26.25" customHeight="1" x14ac:dyDescent="0.55000000000000004">
      <c r="A254" s="17">
        <v>15</v>
      </c>
      <c r="B254" s="22" t="s">
        <v>34</v>
      </c>
      <c r="C254" s="25" t="str">
        <f t="shared" si="15"/>
        <v>月</v>
      </c>
      <c r="D254" s="85"/>
      <c r="E254" s="86"/>
      <c r="F254" s="205"/>
      <c r="G254" s="178"/>
      <c r="H254" s="18" t="s">
        <v>31</v>
      </c>
      <c r="I254" s="178"/>
      <c r="J254" s="178"/>
      <c r="K254" s="22" t="s">
        <v>32</v>
      </c>
      <c r="L254" s="89" t="str">
        <f t="shared" si="16"/>
        <v/>
      </c>
      <c r="M254" s="90"/>
      <c r="N254" s="22" t="s">
        <v>33</v>
      </c>
      <c r="O254" s="85"/>
      <c r="P254" s="86"/>
      <c r="Q254" s="85"/>
      <c r="R254" s="86"/>
      <c r="S254" s="85"/>
      <c r="T254" s="86"/>
      <c r="U254" s="85"/>
      <c r="V254" s="86"/>
      <c r="W254" s="120"/>
      <c r="X254" s="121"/>
      <c r="Y254" s="121"/>
      <c r="Z254" s="121"/>
      <c r="AA254" s="121"/>
      <c r="AB254" s="121"/>
      <c r="AC254" s="122"/>
    </row>
    <row r="255" spans="1:29" ht="26.25" customHeight="1" x14ac:dyDescent="0.55000000000000004">
      <c r="A255" s="17">
        <v>16</v>
      </c>
      <c r="B255" s="22" t="s">
        <v>34</v>
      </c>
      <c r="C255" s="25" t="str">
        <f t="shared" si="15"/>
        <v>火</v>
      </c>
      <c r="D255" s="85"/>
      <c r="E255" s="86"/>
      <c r="F255" s="205"/>
      <c r="G255" s="178"/>
      <c r="H255" s="18" t="s">
        <v>31</v>
      </c>
      <c r="I255" s="178"/>
      <c r="J255" s="178"/>
      <c r="K255" s="22" t="s">
        <v>32</v>
      </c>
      <c r="L255" s="89" t="str">
        <f t="shared" si="16"/>
        <v/>
      </c>
      <c r="M255" s="90"/>
      <c r="N255" s="22" t="s">
        <v>33</v>
      </c>
      <c r="O255" s="85"/>
      <c r="P255" s="86"/>
      <c r="Q255" s="85"/>
      <c r="R255" s="86"/>
      <c r="S255" s="85"/>
      <c r="T255" s="86"/>
      <c r="U255" s="85"/>
      <c r="V255" s="86"/>
      <c r="W255" s="120"/>
      <c r="X255" s="121"/>
      <c r="Y255" s="121"/>
      <c r="Z255" s="121"/>
      <c r="AA255" s="121"/>
      <c r="AB255" s="121"/>
      <c r="AC255" s="122"/>
    </row>
    <row r="256" spans="1:29" ht="26.25" customHeight="1" x14ac:dyDescent="0.55000000000000004">
      <c r="A256" s="17">
        <v>17</v>
      </c>
      <c r="B256" s="22" t="s">
        <v>34</v>
      </c>
      <c r="C256" s="25" t="str">
        <f t="shared" si="15"/>
        <v>水</v>
      </c>
      <c r="D256" s="85"/>
      <c r="E256" s="86"/>
      <c r="F256" s="205"/>
      <c r="G256" s="178"/>
      <c r="H256" s="18" t="s">
        <v>31</v>
      </c>
      <c r="I256" s="178"/>
      <c r="J256" s="178"/>
      <c r="K256" s="22" t="s">
        <v>32</v>
      </c>
      <c r="L256" s="89" t="str">
        <f t="shared" si="16"/>
        <v/>
      </c>
      <c r="M256" s="90"/>
      <c r="N256" s="22" t="s">
        <v>33</v>
      </c>
      <c r="O256" s="85"/>
      <c r="P256" s="86"/>
      <c r="Q256" s="85"/>
      <c r="R256" s="86"/>
      <c r="S256" s="85"/>
      <c r="T256" s="86"/>
      <c r="U256" s="85"/>
      <c r="V256" s="86"/>
      <c r="W256" s="120"/>
      <c r="X256" s="121"/>
      <c r="Y256" s="121"/>
      <c r="Z256" s="121"/>
      <c r="AA256" s="121"/>
      <c r="AB256" s="121"/>
      <c r="AC256" s="122"/>
    </row>
    <row r="257" spans="1:29" ht="26.25" customHeight="1" x14ac:dyDescent="0.55000000000000004">
      <c r="A257" s="17">
        <v>18</v>
      </c>
      <c r="B257" s="22" t="s">
        <v>34</v>
      </c>
      <c r="C257" s="25" t="str">
        <f t="shared" si="15"/>
        <v>木</v>
      </c>
      <c r="D257" s="85"/>
      <c r="E257" s="86"/>
      <c r="F257" s="205"/>
      <c r="G257" s="178"/>
      <c r="H257" s="18" t="s">
        <v>31</v>
      </c>
      <c r="I257" s="178"/>
      <c r="J257" s="178"/>
      <c r="K257" s="22" t="s">
        <v>32</v>
      </c>
      <c r="L257" s="89" t="str">
        <f t="shared" si="16"/>
        <v/>
      </c>
      <c r="M257" s="90"/>
      <c r="N257" s="22" t="s">
        <v>33</v>
      </c>
      <c r="O257" s="85"/>
      <c r="P257" s="86"/>
      <c r="Q257" s="85"/>
      <c r="R257" s="86"/>
      <c r="S257" s="85"/>
      <c r="T257" s="86"/>
      <c r="U257" s="85"/>
      <c r="V257" s="86"/>
      <c r="W257" s="120"/>
      <c r="X257" s="121"/>
      <c r="Y257" s="121"/>
      <c r="Z257" s="121"/>
      <c r="AA257" s="121"/>
      <c r="AB257" s="121"/>
      <c r="AC257" s="122"/>
    </row>
    <row r="258" spans="1:29" ht="26.25" customHeight="1" x14ac:dyDescent="0.55000000000000004">
      <c r="A258" s="17">
        <v>19</v>
      </c>
      <c r="B258" s="22" t="s">
        <v>34</v>
      </c>
      <c r="C258" s="25" t="str">
        <f t="shared" si="15"/>
        <v>金</v>
      </c>
      <c r="D258" s="85"/>
      <c r="E258" s="86"/>
      <c r="F258" s="205"/>
      <c r="G258" s="178"/>
      <c r="H258" s="18" t="s">
        <v>31</v>
      </c>
      <c r="I258" s="178"/>
      <c r="J258" s="178"/>
      <c r="K258" s="22" t="s">
        <v>32</v>
      </c>
      <c r="L258" s="89" t="str">
        <f t="shared" si="16"/>
        <v/>
      </c>
      <c r="M258" s="90"/>
      <c r="N258" s="22" t="s">
        <v>33</v>
      </c>
      <c r="O258" s="85"/>
      <c r="P258" s="86"/>
      <c r="Q258" s="85"/>
      <c r="R258" s="86"/>
      <c r="S258" s="85"/>
      <c r="T258" s="86"/>
      <c r="U258" s="85"/>
      <c r="V258" s="86"/>
      <c r="W258" s="120"/>
      <c r="X258" s="121"/>
      <c r="Y258" s="121"/>
      <c r="Z258" s="121"/>
      <c r="AA258" s="121"/>
      <c r="AB258" s="121"/>
      <c r="AC258" s="122"/>
    </row>
    <row r="259" spans="1:29" ht="26.25" customHeight="1" x14ac:dyDescent="0.55000000000000004">
      <c r="A259" s="17">
        <v>20</v>
      </c>
      <c r="B259" s="22" t="s">
        <v>34</v>
      </c>
      <c r="C259" s="25" t="str">
        <f t="shared" si="15"/>
        <v>土</v>
      </c>
      <c r="D259" s="85"/>
      <c r="E259" s="86"/>
      <c r="F259" s="205"/>
      <c r="G259" s="178"/>
      <c r="H259" s="18" t="s">
        <v>31</v>
      </c>
      <c r="I259" s="178"/>
      <c r="J259" s="178"/>
      <c r="K259" s="22" t="s">
        <v>32</v>
      </c>
      <c r="L259" s="89" t="str">
        <f t="shared" si="16"/>
        <v/>
      </c>
      <c r="M259" s="90"/>
      <c r="N259" s="22" t="s">
        <v>33</v>
      </c>
      <c r="O259" s="85"/>
      <c r="P259" s="86"/>
      <c r="Q259" s="85"/>
      <c r="R259" s="86"/>
      <c r="S259" s="85"/>
      <c r="T259" s="86"/>
      <c r="U259" s="85"/>
      <c r="V259" s="86"/>
      <c r="W259" s="120"/>
      <c r="X259" s="121"/>
      <c r="Y259" s="121"/>
      <c r="Z259" s="121"/>
      <c r="AA259" s="121"/>
      <c r="AB259" s="121"/>
      <c r="AC259" s="122"/>
    </row>
    <row r="260" spans="1:29" ht="26.25" customHeight="1" x14ac:dyDescent="0.55000000000000004">
      <c r="A260" s="17">
        <v>21</v>
      </c>
      <c r="B260" s="22" t="s">
        <v>34</v>
      </c>
      <c r="C260" s="25" t="str">
        <f t="shared" si="15"/>
        <v>日</v>
      </c>
      <c r="D260" s="85"/>
      <c r="E260" s="86"/>
      <c r="F260" s="205"/>
      <c r="G260" s="178"/>
      <c r="H260" s="18" t="s">
        <v>31</v>
      </c>
      <c r="I260" s="178"/>
      <c r="J260" s="178"/>
      <c r="K260" s="22" t="s">
        <v>32</v>
      </c>
      <c r="L260" s="89" t="str">
        <f t="shared" si="16"/>
        <v/>
      </c>
      <c r="M260" s="90"/>
      <c r="N260" s="22" t="s">
        <v>33</v>
      </c>
      <c r="O260" s="85"/>
      <c r="P260" s="86"/>
      <c r="Q260" s="85"/>
      <c r="R260" s="86"/>
      <c r="S260" s="85"/>
      <c r="T260" s="86"/>
      <c r="U260" s="85"/>
      <c r="V260" s="86"/>
      <c r="W260" s="120"/>
      <c r="X260" s="121"/>
      <c r="Y260" s="121"/>
      <c r="Z260" s="121"/>
      <c r="AA260" s="121"/>
      <c r="AB260" s="121"/>
      <c r="AC260" s="122"/>
    </row>
    <row r="261" spans="1:29" ht="26.25" customHeight="1" x14ac:dyDescent="0.55000000000000004">
      <c r="A261" s="17">
        <v>22</v>
      </c>
      <c r="B261" s="22" t="s">
        <v>34</v>
      </c>
      <c r="C261" s="25" t="str">
        <f t="shared" si="15"/>
        <v>月</v>
      </c>
      <c r="D261" s="85"/>
      <c r="E261" s="86"/>
      <c r="F261" s="205"/>
      <c r="G261" s="178"/>
      <c r="H261" s="18" t="s">
        <v>31</v>
      </c>
      <c r="I261" s="178"/>
      <c r="J261" s="178"/>
      <c r="K261" s="22" t="s">
        <v>32</v>
      </c>
      <c r="L261" s="89" t="str">
        <f t="shared" si="16"/>
        <v/>
      </c>
      <c r="M261" s="90"/>
      <c r="N261" s="22" t="s">
        <v>33</v>
      </c>
      <c r="O261" s="85"/>
      <c r="P261" s="86"/>
      <c r="Q261" s="85"/>
      <c r="R261" s="86"/>
      <c r="S261" s="85"/>
      <c r="T261" s="86"/>
      <c r="U261" s="85"/>
      <c r="V261" s="86"/>
      <c r="W261" s="120"/>
      <c r="X261" s="121"/>
      <c r="Y261" s="121"/>
      <c r="Z261" s="121"/>
      <c r="AA261" s="121"/>
      <c r="AB261" s="121"/>
      <c r="AC261" s="122"/>
    </row>
    <row r="262" spans="1:29" ht="26.25" customHeight="1" x14ac:dyDescent="0.55000000000000004">
      <c r="A262" s="17">
        <v>23</v>
      </c>
      <c r="B262" s="22" t="s">
        <v>34</v>
      </c>
      <c r="C262" s="25" t="str">
        <f t="shared" si="15"/>
        <v>火</v>
      </c>
      <c r="D262" s="85"/>
      <c r="E262" s="86"/>
      <c r="F262" s="205"/>
      <c r="G262" s="178"/>
      <c r="H262" s="18" t="s">
        <v>31</v>
      </c>
      <c r="I262" s="178"/>
      <c r="J262" s="178"/>
      <c r="K262" s="22" t="s">
        <v>32</v>
      </c>
      <c r="L262" s="89" t="str">
        <f t="shared" si="16"/>
        <v/>
      </c>
      <c r="M262" s="90"/>
      <c r="N262" s="22" t="s">
        <v>33</v>
      </c>
      <c r="O262" s="85"/>
      <c r="P262" s="86"/>
      <c r="Q262" s="85"/>
      <c r="R262" s="86"/>
      <c r="S262" s="85"/>
      <c r="T262" s="86"/>
      <c r="U262" s="85"/>
      <c r="V262" s="86"/>
      <c r="W262" s="120"/>
      <c r="X262" s="121"/>
      <c r="Y262" s="121"/>
      <c r="Z262" s="121"/>
      <c r="AA262" s="121"/>
      <c r="AB262" s="121"/>
      <c r="AC262" s="122"/>
    </row>
    <row r="263" spans="1:29" ht="26.25" customHeight="1" x14ac:dyDescent="0.55000000000000004">
      <c r="A263" s="17">
        <v>24</v>
      </c>
      <c r="B263" s="22" t="s">
        <v>34</v>
      </c>
      <c r="C263" s="25" t="str">
        <f t="shared" si="15"/>
        <v>水</v>
      </c>
      <c r="D263" s="85"/>
      <c r="E263" s="86"/>
      <c r="F263" s="205"/>
      <c r="G263" s="178"/>
      <c r="H263" s="18" t="s">
        <v>31</v>
      </c>
      <c r="I263" s="178"/>
      <c r="J263" s="178"/>
      <c r="K263" s="22" t="s">
        <v>32</v>
      </c>
      <c r="L263" s="89" t="str">
        <f t="shared" si="16"/>
        <v/>
      </c>
      <c r="M263" s="90"/>
      <c r="N263" s="22" t="s">
        <v>33</v>
      </c>
      <c r="O263" s="85"/>
      <c r="P263" s="86"/>
      <c r="Q263" s="85"/>
      <c r="R263" s="86"/>
      <c r="S263" s="85"/>
      <c r="T263" s="86"/>
      <c r="U263" s="85"/>
      <c r="V263" s="86"/>
      <c r="W263" s="120"/>
      <c r="X263" s="121"/>
      <c r="Y263" s="121"/>
      <c r="Z263" s="121"/>
      <c r="AA263" s="121"/>
      <c r="AB263" s="121"/>
      <c r="AC263" s="122"/>
    </row>
    <row r="264" spans="1:29" ht="26.25" customHeight="1" x14ac:dyDescent="0.55000000000000004">
      <c r="A264" s="17">
        <v>25</v>
      </c>
      <c r="B264" s="22" t="s">
        <v>34</v>
      </c>
      <c r="C264" s="25" t="str">
        <f t="shared" si="15"/>
        <v>木</v>
      </c>
      <c r="D264" s="85"/>
      <c r="E264" s="86"/>
      <c r="F264" s="205"/>
      <c r="G264" s="178"/>
      <c r="H264" s="18" t="s">
        <v>31</v>
      </c>
      <c r="I264" s="178"/>
      <c r="J264" s="178"/>
      <c r="K264" s="22" t="s">
        <v>32</v>
      </c>
      <c r="L264" s="89" t="str">
        <f t="shared" si="16"/>
        <v/>
      </c>
      <c r="M264" s="90"/>
      <c r="N264" s="22" t="s">
        <v>33</v>
      </c>
      <c r="O264" s="85"/>
      <c r="P264" s="86"/>
      <c r="Q264" s="85"/>
      <c r="R264" s="86"/>
      <c r="S264" s="85"/>
      <c r="T264" s="86"/>
      <c r="U264" s="85"/>
      <c r="V264" s="86"/>
      <c r="W264" s="120"/>
      <c r="X264" s="121"/>
      <c r="Y264" s="121"/>
      <c r="Z264" s="121"/>
      <c r="AA264" s="121"/>
      <c r="AB264" s="121"/>
      <c r="AC264" s="122"/>
    </row>
    <row r="265" spans="1:29" ht="26.25" customHeight="1" x14ac:dyDescent="0.55000000000000004">
      <c r="A265" s="17">
        <v>26</v>
      </c>
      <c r="B265" s="22" t="s">
        <v>34</v>
      </c>
      <c r="C265" s="25" t="str">
        <f t="shared" si="15"/>
        <v>金</v>
      </c>
      <c r="D265" s="85"/>
      <c r="E265" s="86"/>
      <c r="F265" s="205"/>
      <c r="G265" s="178"/>
      <c r="H265" s="18" t="s">
        <v>31</v>
      </c>
      <c r="I265" s="178"/>
      <c r="J265" s="178"/>
      <c r="K265" s="22" t="s">
        <v>32</v>
      </c>
      <c r="L265" s="89" t="str">
        <f t="shared" si="16"/>
        <v/>
      </c>
      <c r="M265" s="90"/>
      <c r="N265" s="22" t="s">
        <v>33</v>
      </c>
      <c r="O265" s="85"/>
      <c r="P265" s="86"/>
      <c r="Q265" s="85"/>
      <c r="R265" s="86"/>
      <c r="S265" s="85"/>
      <c r="T265" s="86"/>
      <c r="U265" s="85"/>
      <c r="V265" s="86"/>
      <c r="W265" s="120"/>
      <c r="X265" s="121"/>
      <c r="Y265" s="121"/>
      <c r="Z265" s="121"/>
      <c r="AA265" s="121"/>
      <c r="AB265" s="121"/>
      <c r="AC265" s="122"/>
    </row>
    <row r="266" spans="1:29" ht="26.25" customHeight="1" x14ac:dyDescent="0.55000000000000004">
      <c r="A266" s="17">
        <v>27</v>
      </c>
      <c r="B266" s="22" t="s">
        <v>34</v>
      </c>
      <c r="C266" s="25" t="str">
        <f t="shared" si="15"/>
        <v>土</v>
      </c>
      <c r="D266" s="85"/>
      <c r="E266" s="86"/>
      <c r="F266" s="205"/>
      <c r="G266" s="178"/>
      <c r="H266" s="18" t="s">
        <v>31</v>
      </c>
      <c r="I266" s="178"/>
      <c r="J266" s="178"/>
      <c r="K266" s="22" t="s">
        <v>32</v>
      </c>
      <c r="L266" s="89" t="str">
        <f t="shared" si="16"/>
        <v/>
      </c>
      <c r="M266" s="90"/>
      <c r="N266" s="22" t="s">
        <v>33</v>
      </c>
      <c r="O266" s="85"/>
      <c r="P266" s="86"/>
      <c r="Q266" s="85"/>
      <c r="R266" s="86"/>
      <c r="S266" s="85"/>
      <c r="T266" s="86"/>
      <c r="U266" s="85"/>
      <c r="V266" s="86"/>
      <c r="W266" s="120"/>
      <c r="X266" s="121"/>
      <c r="Y266" s="121"/>
      <c r="Z266" s="121"/>
      <c r="AA266" s="121"/>
      <c r="AB266" s="121"/>
      <c r="AC266" s="122"/>
    </row>
    <row r="267" spans="1:29" ht="26.25" customHeight="1" x14ac:dyDescent="0.55000000000000004">
      <c r="A267" s="17">
        <v>28</v>
      </c>
      <c r="B267" s="22" t="s">
        <v>34</v>
      </c>
      <c r="C267" s="25" t="str">
        <f t="shared" si="15"/>
        <v>日</v>
      </c>
      <c r="D267" s="85"/>
      <c r="E267" s="86"/>
      <c r="F267" s="205"/>
      <c r="G267" s="178"/>
      <c r="H267" s="18" t="s">
        <v>31</v>
      </c>
      <c r="I267" s="178"/>
      <c r="J267" s="178"/>
      <c r="K267" s="22" t="s">
        <v>32</v>
      </c>
      <c r="L267" s="89" t="str">
        <f t="shared" si="16"/>
        <v/>
      </c>
      <c r="M267" s="90"/>
      <c r="N267" s="22" t="s">
        <v>33</v>
      </c>
      <c r="O267" s="85"/>
      <c r="P267" s="86"/>
      <c r="Q267" s="85"/>
      <c r="R267" s="86"/>
      <c r="S267" s="85"/>
      <c r="T267" s="86"/>
      <c r="U267" s="85"/>
      <c r="V267" s="86"/>
      <c r="W267" s="120"/>
      <c r="X267" s="121"/>
      <c r="Y267" s="121"/>
      <c r="Z267" s="121"/>
      <c r="AA267" s="121"/>
      <c r="AB267" s="121"/>
      <c r="AC267" s="122"/>
    </row>
    <row r="268" spans="1:29" ht="26.25" customHeight="1" x14ac:dyDescent="0.55000000000000004">
      <c r="A268" s="17"/>
      <c r="B268" s="22"/>
      <c r="C268" s="25"/>
      <c r="D268" s="85"/>
      <c r="E268" s="86"/>
      <c r="F268" s="205"/>
      <c r="G268" s="178"/>
      <c r="H268" s="18" t="s">
        <v>31</v>
      </c>
      <c r="I268" s="178"/>
      <c r="J268" s="178"/>
      <c r="K268" s="22" t="s">
        <v>32</v>
      </c>
      <c r="L268" s="89" t="str">
        <f t="shared" si="16"/>
        <v/>
      </c>
      <c r="M268" s="90"/>
      <c r="N268" s="22" t="s">
        <v>33</v>
      </c>
      <c r="O268" s="85"/>
      <c r="P268" s="86"/>
      <c r="Q268" s="85"/>
      <c r="R268" s="86"/>
      <c r="S268" s="85"/>
      <c r="T268" s="86"/>
      <c r="U268" s="85"/>
      <c r="V268" s="86"/>
      <c r="W268" s="120"/>
      <c r="X268" s="121"/>
      <c r="Y268" s="121"/>
      <c r="Z268" s="121"/>
      <c r="AA268" s="121"/>
      <c r="AB268" s="121"/>
      <c r="AC268" s="122"/>
    </row>
    <row r="269" spans="1:29" ht="26.25" customHeight="1" x14ac:dyDescent="0.55000000000000004">
      <c r="A269" s="17"/>
      <c r="B269" s="22"/>
      <c r="C269" s="25"/>
      <c r="D269" s="85"/>
      <c r="E269" s="86"/>
      <c r="F269" s="205"/>
      <c r="G269" s="178"/>
      <c r="H269" s="18" t="s">
        <v>31</v>
      </c>
      <c r="I269" s="178"/>
      <c r="J269" s="178"/>
      <c r="K269" s="22" t="s">
        <v>32</v>
      </c>
      <c r="L269" s="89" t="str">
        <f t="shared" si="16"/>
        <v/>
      </c>
      <c r="M269" s="90"/>
      <c r="N269" s="22" t="s">
        <v>33</v>
      </c>
      <c r="O269" s="85"/>
      <c r="P269" s="86"/>
      <c r="Q269" s="85"/>
      <c r="R269" s="86"/>
      <c r="S269" s="85"/>
      <c r="T269" s="86"/>
      <c r="U269" s="85"/>
      <c r="V269" s="86"/>
      <c r="W269" s="120"/>
      <c r="X269" s="121"/>
      <c r="Y269" s="121"/>
      <c r="Z269" s="121"/>
      <c r="AA269" s="121"/>
      <c r="AB269" s="121"/>
      <c r="AC269" s="122"/>
    </row>
    <row r="270" spans="1:29" ht="26.25" customHeight="1" x14ac:dyDescent="0.55000000000000004">
      <c r="A270" s="19"/>
      <c r="B270" s="23"/>
      <c r="C270" s="26"/>
      <c r="D270" s="218"/>
      <c r="E270" s="219"/>
      <c r="F270" s="226"/>
      <c r="G270" s="227"/>
      <c r="H270" s="20" t="s">
        <v>31</v>
      </c>
      <c r="I270" s="227"/>
      <c r="J270" s="227"/>
      <c r="K270" s="23" t="s">
        <v>32</v>
      </c>
      <c r="L270" s="89" t="str">
        <f t="shared" ref="L270" si="17">IF(OR(F270="",I270=""),"",MIN(MAX(ROUNDDOWN((I270-F270)*24*2,0)/2,0),$E$237))</f>
        <v/>
      </c>
      <c r="M270" s="90"/>
      <c r="N270" s="23" t="s">
        <v>33</v>
      </c>
      <c r="O270" s="218"/>
      <c r="P270" s="219"/>
      <c r="Q270" s="218"/>
      <c r="R270" s="219"/>
      <c r="S270" s="218"/>
      <c r="T270" s="219"/>
      <c r="U270" s="218"/>
      <c r="V270" s="219"/>
      <c r="W270" s="208"/>
      <c r="X270" s="209"/>
      <c r="Y270" s="209"/>
      <c r="Z270" s="209"/>
      <c r="AA270" s="209"/>
      <c r="AB270" s="209"/>
      <c r="AC270" s="210"/>
    </row>
    <row r="271" spans="1:29" ht="26.25" customHeight="1" x14ac:dyDescent="0.55000000000000004">
      <c r="A271" s="126" t="s">
        <v>35</v>
      </c>
      <c r="B271" s="127"/>
      <c r="C271" s="127"/>
      <c r="D271" s="27">
        <f>COUNTIF(L240:M270,"&gt;0")</f>
        <v>0</v>
      </c>
      <c r="E271" s="224" t="s">
        <v>36</v>
      </c>
      <c r="F271" s="224"/>
      <c r="G271" s="224"/>
      <c r="H271" s="224"/>
      <c r="I271" s="27">
        <f>COUNTIF(D240:E270,"○")</f>
        <v>0</v>
      </c>
      <c r="J271" s="28" t="s">
        <v>16</v>
      </c>
      <c r="K271" s="126" t="s">
        <v>101</v>
      </c>
      <c r="L271" s="127"/>
      <c r="M271" s="127"/>
      <c r="N271" s="27" t="s">
        <v>99</v>
      </c>
      <c r="O271" s="27">
        <f>COUNTIF(Q240:R270,"○")</f>
        <v>0</v>
      </c>
      <c r="P271" s="27" t="s">
        <v>38</v>
      </c>
      <c r="Q271" s="225" t="s">
        <v>100</v>
      </c>
      <c r="R271" s="225"/>
      <c r="S271" s="27">
        <f>COUNTIF(S240:T270,"○")</f>
        <v>0</v>
      </c>
      <c r="T271" s="27" t="s">
        <v>38</v>
      </c>
      <c r="U271" s="27"/>
      <c r="V271" s="27"/>
      <c r="W271" s="28"/>
      <c r="X271" s="212" t="s">
        <v>37</v>
      </c>
      <c r="Y271" s="213"/>
      <c r="Z271" s="213"/>
      <c r="AA271" s="44"/>
      <c r="AB271" s="44"/>
      <c r="AC271" s="216" t="str">
        <f>IF(W238="３．要支援家庭のこども加算","●","×")</f>
        <v>×</v>
      </c>
    </row>
    <row r="272" spans="1:29" ht="26.25" customHeight="1" x14ac:dyDescent="0.55000000000000004">
      <c r="A272" s="126" t="s">
        <v>91</v>
      </c>
      <c r="B272" s="127"/>
      <c r="C272" s="27">
        <f>COUNTIF(O240:P270,"○")</f>
        <v>0</v>
      </c>
      <c r="D272" s="105" t="s">
        <v>38</v>
      </c>
      <c r="E272" s="105"/>
      <c r="F272" s="103" t="s">
        <v>107</v>
      </c>
      <c r="G272" s="104"/>
      <c r="H272" s="104"/>
      <c r="I272" s="27">
        <f>COUNTIF(U240:V270,"○")</f>
        <v>0</v>
      </c>
      <c r="J272" s="28" t="s">
        <v>38</v>
      </c>
      <c r="K272" s="211" t="s">
        <v>60</v>
      </c>
      <c r="L272" s="113"/>
      <c r="M272" s="113"/>
      <c r="N272" s="42">
        <f>IF(SUM(L240:M270)&gt;E237, E237, SUM(L240:M270))</f>
        <v>0</v>
      </c>
      <c r="O272" s="111" t="s">
        <v>58</v>
      </c>
      <c r="P272" s="111"/>
      <c r="Q272" s="111"/>
      <c r="R272" s="111"/>
      <c r="S272" s="42">
        <f>SUMIFS(L240:M270,D240:E270,"○")</f>
        <v>0</v>
      </c>
      <c r="T272" s="42" t="s">
        <v>59</v>
      </c>
      <c r="U272" s="115"/>
      <c r="V272" s="115"/>
      <c r="W272" s="45"/>
      <c r="X272" s="214"/>
      <c r="Y272" s="215"/>
      <c r="Z272" s="215"/>
      <c r="AA272" s="49"/>
      <c r="AB272" s="49"/>
      <c r="AC272" s="217"/>
    </row>
    <row r="273" spans="1:29" ht="26.25" customHeight="1" x14ac:dyDescent="0.55000000000000004">
      <c r="A273" s="29"/>
      <c r="B273" s="29"/>
      <c r="C273" s="29"/>
      <c r="D273" s="32"/>
      <c r="E273" s="32"/>
      <c r="F273" s="29"/>
      <c r="G273" s="29"/>
      <c r="H273" s="29"/>
      <c r="I273" s="32"/>
      <c r="J273" s="32"/>
      <c r="K273" s="51"/>
      <c r="L273" s="51"/>
      <c r="M273" s="51"/>
      <c r="N273" s="32"/>
      <c r="O273" s="52"/>
      <c r="P273" s="52"/>
      <c r="Q273" s="52"/>
      <c r="R273" s="52"/>
      <c r="S273" s="32"/>
      <c r="T273" s="32"/>
      <c r="U273" s="53"/>
      <c r="V273" s="53"/>
      <c r="W273" s="32"/>
      <c r="X273" s="29"/>
      <c r="Y273" s="29"/>
      <c r="Z273" s="29"/>
      <c r="AA273" s="29"/>
      <c r="AB273" s="29"/>
      <c r="AC273" s="29"/>
    </row>
  </sheetData>
  <sheetProtection sheet="1" selectLockedCells="1"/>
  <mergeCells count="1983">
    <mergeCell ref="O272:R272"/>
    <mergeCell ref="U272:V272"/>
    <mergeCell ref="A271:C271"/>
    <mergeCell ref="E271:H271"/>
    <mergeCell ref="K271:M271"/>
    <mergeCell ref="Q271:R271"/>
    <mergeCell ref="X271:Z272"/>
    <mergeCell ref="AC271:AC272"/>
    <mergeCell ref="A272:B272"/>
    <mergeCell ref="D272:E272"/>
    <mergeCell ref="F272:H272"/>
    <mergeCell ref="K272:M272"/>
    <mergeCell ref="W269:AC269"/>
    <mergeCell ref="D270:E270"/>
    <mergeCell ref="F270:G270"/>
    <mergeCell ref="I270:J270"/>
    <mergeCell ref="L270:M270"/>
    <mergeCell ref="O270:P270"/>
    <mergeCell ref="Q270:R270"/>
    <mergeCell ref="S270:T270"/>
    <mergeCell ref="U270:V270"/>
    <mergeCell ref="W270:AC270"/>
    <mergeCell ref="U268:V268"/>
    <mergeCell ref="W268:AC268"/>
    <mergeCell ref="D269:E269"/>
    <mergeCell ref="F269:G269"/>
    <mergeCell ref="I269:J269"/>
    <mergeCell ref="L269:M269"/>
    <mergeCell ref="O269:P269"/>
    <mergeCell ref="Q269:R269"/>
    <mergeCell ref="S269:T269"/>
    <mergeCell ref="U269:V269"/>
    <mergeCell ref="S267:T267"/>
    <mergeCell ref="U267:V267"/>
    <mergeCell ref="W267:AC267"/>
    <mergeCell ref="D268:E268"/>
    <mergeCell ref="F268:G268"/>
    <mergeCell ref="I268:J268"/>
    <mergeCell ref="L268:M268"/>
    <mergeCell ref="O268:P268"/>
    <mergeCell ref="Q268:R268"/>
    <mergeCell ref="S268:T268"/>
    <mergeCell ref="D267:E267"/>
    <mergeCell ref="F267:G267"/>
    <mergeCell ref="I267:J267"/>
    <mergeCell ref="L267:M267"/>
    <mergeCell ref="O267:P267"/>
    <mergeCell ref="Q267:R267"/>
    <mergeCell ref="W265:AC265"/>
    <mergeCell ref="D266:E266"/>
    <mergeCell ref="F266:G266"/>
    <mergeCell ref="I266:J266"/>
    <mergeCell ref="L266:M266"/>
    <mergeCell ref="O266:P266"/>
    <mergeCell ref="Q266:R266"/>
    <mergeCell ref="S266:T266"/>
    <mergeCell ref="U266:V266"/>
    <mergeCell ref="W266:AC266"/>
    <mergeCell ref="U264:V264"/>
    <mergeCell ref="W264:AC264"/>
    <mergeCell ref="D265:E265"/>
    <mergeCell ref="F265:G265"/>
    <mergeCell ref="I265:J265"/>
    <mergeCell ref="L265:M265"/>
    <mergeCell ref="O265:P265"/>
    <mergeCell ref="Q265:R265"/>
    <mergeCell ref="S265:T265"/>
    <mergeCell ref="U265:V265"/>
    <mergeCell ref="S263:T263"/>
    <mergeCell ref="U263:V263"/>
    <mergeCell ref="W263:AC263"/>
    <mergeCell ref="D264:E264"/>
    <mergeCell ref="F264:G264"/>
    <mergeCell ref="I264:J264"/>
    <mergeCell ref="L264:M264"/>
    <mergeCell ref="O264:P264"/>
    <mergeCell ref="Q264:R264"/>
    <mergeCell ref="S264:T264"/>
    <mergeCell ref="D263:E263"/>
    <mergeCell ref="F263:G263"/>
    <mergeCell ref="I263:J263"/>
    <mergeCell ref="L263:M263"/>
    <mergeCell ref="O263:P263"/>
    <mergeCell ref="Q263:R263"/>
    <mergeCell ref="W261:AC261"/>
    <mergeCell ref="D262:E262"/>
    <mergeCell ref="F262:G262"/>
    <mergeCell ref="I262:J262"/>
    <mergeCell ref="L262:M262"/>
    <mergeCell ref="O262:P262"/>
    <mergeCell ref="Q262:R262"/>
    <mergeCell ref="S262:T262"/>
    <mergeCell ref="U262:V262"/>
    <mergeCell ref="W262:AC262"/>
    <mergeCell ref="U260:V260"/>
    <mergeCell ref="W260:AC260"/>
    <mergeCell ref="D261:E261"/>
    <mergeCell ref="F261:G261"/>
    <mergeCell ref="I261:J261"/>
    <mergeCell ref="L261:M261"/>
    <mergeCell ref="O261:P261"/>
    <mergeCell ref="Q261:R261"/>
    <mergeCell ref="S261:T261"/>
    <mergeCell ref="U261:V261"/>
    <mergeCell ref="S259:T259"/>
    <mergeCell ref="U259:V259"/>
    <mergeCell ref="W259:AC259"/>
    <mergeCell ref="D260:E260"/>
    <mergeCell ref="F260:G260"/>
    <mergeCell ref="I260:J260"/>
    <mergeCell ref="L260:M260"/>
    <mergeCell ref="O260:P260"/>
    <mergeCell ref="Q260:R260"/>
    <mergeCell ref="S260:T260"/>
    <mergeCell ref="D259:E259"/>
    <mergeCell ref="F259:G259"/>
    <mergeCell ref="I259:J259"/>
    <mergeCell ref="L259:M259"/>
    <mergeCell ref="O259:P259"/>
    <mergeCell ref="Q259:R259"/>
    <mergeCell ref="W257:AC257"/>
    <mergeCell ref="D258:E258"/>
    <mergeCell ref="F258:G258"/>
    <mergeCell ref="I258:J258"/>
    <mergeCell ref="L258:M258"/>
    <mergeCell ref="O258:P258"/>
    <mergeCell ref="Q258:R258"/>
    <mergeCell ref="S258:T258"/>
    <mergeCell ref="U258:V258"/>
    <mergeCell ref="W258:AC258"/>
    <mergeCell ref="U256:V256"/>
    <mergeCell ref="W256:AC256"/>
    <mergeCell ref="D257:E257"/>
    <mergeCell ref="F257:G257"/>
    <mergeCell ref="I257:J257"/>
    <mergeCell ref="L257:M257"/>
    <mergeCell ref="O257:P257"/>
    <mergeCell ref="Q257:R257"/>
    <mergeCell ref="S257:T257"/>
    <mergeCell ref="U257:V257"/>
    <mergeCell ref="S255:T255"/>
    <mergeCell ref="U255:V255"/>
    <mergeCell ref="W255:AC255"/>
    <mergeCell ref="D256:E256"/>
    <mergeCell ref="F256:G256"/>
    <mergeCell ref="I256:J256"/>
    <mergeCell ref="L256:M256"/>
    <mergeCell ref="O256:P256"/>
    <mergeCell ref="Q256:R256"/>
    <mergeCell ref="S256:T256"/>
    <mergeCell ref="D255:E255"/>
    <mergeCell ref="F255:G255"/>
    <mergeCell ref="I255:J255"/>
    <mergeCell ref="L255:M255"/>
    <mergeCell ref="O255:P255"/>
    <mergeCell ref="Q255:R255"/>
    <mergeCell ref="W253:AC253"/>
    <mergeCell ref="D254:E254"/>
    <mergeCell ref="F254:G254"/>
    <mergeCell ref="I254:J254"/>
    <mergeCell ref="L254:M254"/>
    <mergeCell ref="O254:P254"/>
    <mergeCell ref="Q254:R254"/>
    <mergeCell ref="S254:T254"/>
    <mergeCell ref="U254:V254"/>
    <mergeCell ref="W254:AC254"/>
    <mergeCell ref="U252:V252"/>
    <mergeCell ref="W252:AC252"/>
    <mergeCell ref="D253:E253"/>
    <mergeCell ref="F253:G253"/>
    <mergeCell ref="I253:J253"/>
    <mergeCell ref="L253:M253"/>
    <mergeCell ref="O253:P253"/>
    <mergeCell ref="Q253:R253"/>
    <mergeCell ref="S253:T253"/>
    <mergeCell ref="U253:V253"/>
    <mergeCell ref="S251:T251"/>
    <mergeCell ref="U251:V251"/>
    <mergeCell ref="W251:AC251"/>
    <mergeCell ref="D252:E252"/>
    <mergeCell ref="F252:G252"/>
    <mergeCell ref="I252:J252"/>
    <mergeCell ref="L252:M252"/>
    <mergeCell ref="O252:P252"/>
    <mergeCell ref="Q252:R252"/>
    <mergeCell ref="S252:T252"/>
    <mergeCell ref="D251:E251"/>
    <mergeCell ref="F251:G251"/>
    <mergeCell ref="I251:J251"/>
    <mergeCell ref="L251:M251"/>
    <mergeCell ref="O251:P251"/>
    <mergeCell ref="Q251:R251"/>
    <mergeCell ref="W249:AC249"/>
    <mergeCell ref="D250:E250"/>
    <mergeCell ref="F250:G250"/>
    <mergeCell ref="I250:J250"/>
    <mergeCell ref="L250:M250"/>
    <mergeCell ref="O250:P250"/>
    <mergeCell ref="Q250:R250"/>
    <mergeCell ref="S250:T250"/>
    <mergeCell ref="U250:V250"/>
    <mergeCell ref="W250:AC250"/>
    <mergeCell ref="U248:V248"/>
    <mergeCell ref="W248:AC248"/>
    <mergeCell ref="D249:E249"/>
    <mergeCell ref="F249:G249"/>
    <mergeCell ref="I249:J249"/>
    <mergeCell ref="L249:M249"/>
    <mergeCell ref="O249:P249"/>
    <mergeCell ref="Q249:R249"/>
    <mergeCell ref="S249:T249"/>
    <mergeCell ref="U249:V249"/>
    <mergeCell ref="S247:T247"/>
    <mergeCell ref="U247:V247"/>
    <mergeCell ref="W247:AC247"/>
    <mergeCell ref="D248:E248"/>
    <mergeCell ref="F248:G248"/>
    <mergeCell ref="I248:J248"/>
    <mergeCell ref="L248:M248"/>
    <mergeCell ref="O248:P248"/>
    <mergeCell ref="Q248:R248"/>
    <mergeCell ref="S248:T248"/>
    <mergeCell ref="D247:E247"/>
    <mergeCell ref="F247:G247"/>
    <mergeCell ref="I247:J247"/>
    <mergeCell ref="L247:M247"/>
    <mergeCell ref="O247:P247"/>
    <mergeCell ref="Q247:R247"/>
    <mergeCell ref="W245:AC245"/>
    <mergeCell ref="D246:E246"/>
    <mergeCell ref="F246:G246"/>
    <mergeCell ref="I246:J246"/>
    <mergeCell ref="L246:M246"/>
    <mergeCell ref="O246:P246"/>
    <mergeCell ref="Q246:R246"/>
    <mergeCell ref="S246:T246"/>
    <mergeCell ref="U246:V246"/>
    <mergeCell ref="W246:AC246"/>
    <mergeCell ref="U244:V244"/>
    <mergeCell ref="W244:AC244"/>
    <mergeCell ref="D245:E245"/>
    <mergeCell ref="F245:G245"/>
    <mergeCell ref="I245:J245"/>
    <mergeCell ref="L245:M245"/>
    <mergeCell ref="O245:P245"/>
    <mergeCell ref="Q245:R245"/>
    <mergeCell ref="S245:T245"/>
    <mergeCell ref="U245:V245"/>
    <mergeCell ref="S243:T243"/>
    <mergeCell ref="U243:V243"/>
    <mergeCell ref="W243:AC243"/>
    <mergeCell ref="D244:E244"/>
    <mergeCell ref="F244:G244"/>
    <mergeCell ref="I244:J244"/>
    <mergeCell ref="L244:M244"/>
    <mergeCell ref="O244:P244"/>
    <mergeCell ref="Q244:R244"/>
    <mergeCell ref="S244:T244"/>
    <mergeCell ref="D243:E243"/>
    <mergeCell ref="F243:G243"/>
    <mergeCell ref="I243:J243"/>
    <mergeCell ref="L243:M243"/>
    <mergeCell ref="O243:P243"/>
    <mergeCell ref="Q243:R243"/>
    <mergeCell ref="W241:AC241"/>
    <mergeCell ref="D242:E242"/>
    <mergeCell ref="F242:G242"/>
    <mergeCell ref="I242:J242"/>
    <mergeCell ref="L242:M242"/>
    <mergeCell ref="O242:P242"/>
    <mergeCell ref="Q242:R242"/>
    <mergeCell ref="S242:T242"/>
    <mergeCell ref="U242:V242"/>
    <mergeCell ref="W242:AC242"/>
    <mergeCell ref="U240:V240"/>
    <mergeCell ref="W240:AC240"/>
    <mergeCell ref="D241:E241"/>
    <mergeCell ref="F241:G241"/>
    <mergeCell ref="I241:J241"/>
    <mergeCell ref="L241:M241"/>
    <mergeCell ref="O241:P241"/>
    <mergeCell ref="Q241:R241"/>
    <mergeCell ref="S241:T241"/>
    <mergeCell ref="U241:V241"/>
    <mergeCell ref="S239:T239"/>
    <mergeCell ref="U239:V239"/>
    <mergeCell ref="W239:AC239"/>
    <mergeCell ref="D240:E240"/>
    <mergeCell ref="F240:G240"/>
    <mergeCell ref="I240:J240"/>
    <mergeCell ref="L240:M240"/>
    <mergeCell ref="O240:P240"/>
    <mergeCell ref="Q240:R240"/>
    <mergeCell ref="S240:T240"/>
    <mergeCell ref="A239:B239"/>
    <mergeCell ref="D239:E239"/>
    <mergeCell ref="F239:K239"/>
    <mergeCell ref="L239:N239"/>
    <mergeCell ref="O239:P239"/>
    <mergeCell ref="Q239:R239"/>
    <mergeCell ref="V237:W237"/>
    <mergeCell ref="X237:AB237"/>
    <mergeCell ref="B238:D238"/>
    <mergeCell ref="E238:H238"/>
    <mergeCell ref="J238:N238"/>
    <mergeCell ref="O238:S238"/>
    <mergeCell ref="U238:V238"/>
    <mergeCell ref="W238:AB238"/>
    <mergeCell ref="A237:C237"/>
    <mergeCell ref="F237:G237"/>
    <mergeCell ref="J237:K237"/>
    <mergeCell ref="M237:N237"/>
    <mergeCell ref="P237:R237"/>
    <mergeCell ref="S237:U237"/>
    <mergeCell ref="O233:R233"/>
    <mergeCell ref="U233:V233"/>
    <mergeCell ref="A235:AC235"/>
    <mergeCell ref="A236:C236"/>
    <mergeCell ref="D236:I236"/>
    <mergeCell ref="J236:L236"/>
    <mergeCell ref="W236:AB236"/>
    <mergeCell ref="A232:C232"/>
    <mergeCell ref="E232:H232"/>
    <mergeCell ref="K232:M232"/>
    <mergeCell ref="Q232:R232"/>
    <mergeCell ref="X232:Z233"/>
    <mergeCell ref="AC232:AC233"/>
    <mergeCell ref="A233:B233"/>
    <mergeCell ref="D233:E233"/>
    <mergeCell ref="F233:H233"/>
    <mergeCell ref="K233:M233"/>
    <mergeCell ref="W230:AC230"/>
    <mergeCell ref="D231:E231"/>
    <mergeCell ref="F231:G231"/>
    <mergeCell ref="I231:J231"/>
    <mergeCell ref="L231:M231"/>
    <mergeCell ref="O231:P231"/>
    <mergeCell ref="Q231:R231"/>
    <mergeCell ref="S231:T231"/>
    <mergeCell ref="U231:V231"/>
    <mergeCell ref="W231:AC231"/>
    <mergeCell ref="U229:V229"/>
    <mergeCell ref="W229:AC229"/>
    <mergeCell ref="D230:E230"/>
    <mergeCell ref="F230:G230"/>
    <mergeCell ref="I230:J230"/>
    <mergeCell ref="L230:M230"/>
    <mergeCell ref="O230:P230"/>
    <mergeCell ref="Q230:R230"/>
    <mergeCell ref="S230:T230"/>
    <mergeCell ref="U230:V230"/>
    <mergeCell ref="S228:T228"/>
    <mergeCell ref="U228:V228"/>
    <mergeCell ref="W228:AC228"/>
    <mergeCell ref="D229:E229"/>
    <mergeCell ref="F229:G229"/>
    <mergeCell ref="I229:J229"/>
    <mergeCell ref="L229:M229"/>
    <mergeCell ref="O229:P229"/>
    <mergeCell ref="Q229:R229"/>
    <mergeCell ref="S229:T229"/>
    <mergeCell ref="D228:E228"/>
    <mergeCell ref="F228:G228"/>
    <mergeCell ref="I228:J228"/>
    <mergeCell ref="L228:M228"/>
    <mergeCell ref="O228:P228"/>
    <mergeCell ref="Q228:R228"/>
    <mergeCell ref="W226:AC226"/>
    <mergeCell ref="D227:E227"/>
    <mergeCell ref="F227:G227"/>
    <mergeCell ref="I227:J227"/>
    <mergeCell ref="L227:M227"/>
    <mergeCell ref="O227:P227"/>
    <mergeCell ref="Q227:R227"/>
    <mergeCell ref="S227:T227"/>
    <mergeCell ref="U227:V227"/>
    <mergeCell ref="W227:AC227"/>
    <mergeCell ref="U225:V225"/>
    <mergeCell ref="W225:AC225"/>
    <mergeCell ref="D226:E226"/>
    <mergeCell ref="F226:G226"/>
    <mergeCell ref="I226:J226"/>
    <mergeCell ref="L226:M226"/>
    <mergeCell ref="O226:P226"/>
    <mergeCell ref="Q226:R226"/>
    <mergeCell ref="S226:T226"/>
    <mergeCell ref="U226:V226"/>
    <mergeCell ref="S224:T224"/>
    <mergeCell ref="U224:V224"/>
    <mergeCell ref="W224:AC224"/>
    <mergeCell ref="D225:E225"/>
    <mergeCell ref="F225:G225"/>
    <mergeCell ref="I225:J225"/>
    <mergeCell ref="L225:M225"/>
    <mergeCell ref="O225:P225"/>
    <mergeCell ref="Q225:R225"/>
    <mergeCell ref="S225:T225"/>
    <mergeCell ref="D224:E224"/>
    <mergeCell ref="F224:G224"/>
    <mergeCell ref="I224:J224"/>
    <mergeCell ref="L224:M224"/>
    <mergeCell ref="O224:P224"/>
    <mergeCell ref="Q224:R224"/>
    <mergeCell ref="W222:AC222"/>
    <mergeCell ref="D223:E223"/>
    <mergeCell ref="F223:G223"/>
    <mergeCell ref="I223:J223"/>
    <mergeCell ref="L223:M223"/>
    <mergeCell ref="O223:P223"/>
    <mergeCell ref="Q223:R223"/>
    <mergeCell ref="S223:T223"/>
    <mergeCell ref="U223:V223"/>
    <mergeCell ref="W223:AC223"/>
    <mergeCell ref="U221:V221"/>
    <mergeCell ref="W221:AC221"/>
    <mergeCell ref="D222:E222"/>
    <mergeCell ref="F222:G222"/>
    <mergeCell ref="I222:J222"/>
    <mergeCell ref="L222:M222"/>
    <mergeCell ref="O222:P222"/>
    <mergeCell ref="Q222:R222"/>
    <mergeCell ref="S222:T222"/>
    <mergeCell ref="U222:V222"/>
    <mergeCell ref="S220:T220"/>
    <mergeCell ref="U220:V220"/>
    <mergeCell ref="W220:AC220"/>
    <mergeCell ref="D221:E221"/>
    <mergeCell ref="F221:G221"/>
    <mergeCell ref="I221:J221"/>
    <mergeCell ref="L221:M221"/>
    <mergeCell ref="O221:P221"/>
    <mergeCell ref="Q221:R221"/>
    <mergeCell ref="S221:T221"/>
    <mergeCell ref="D220:E220"/>
    <mergeCell ref="F220:G220"/>
    <mergeCell ref="I220:J220"/>
    <mergeCell ref="L220:M220"/>
    <mergeCell ref="O220:P220"/>
    <mergeCell ref="Q220:R220"/>
    <mergeCell ref="W218:AC218"/>
    <mergeCell ref="D219:E219"/>
    <mergeCell ref="F219:G219"/>
    <mergeCell ref="I219:J219"/>
    <mergeCell ref="L219:M219"/>
    <mergeCell ref="O219:P219"/>
    <mergeCell ref="Q219:R219"/>
    <mergeCell ref="S219:T219"/>
    <mergeCell ref="U219:V219"/>
    <mergeCell ref="W219:AC219"/>
    <mergeCell ref="U217:V217"/>
    <mergeCell ref="W217:AC217"/>
    <mergeCell ref="D218:E218"/>
    <mergeCell ref="F218:G218"/>
    <mergeCell ref="I218:J218"/>
    <mergeCell ref="L218:M218"/>
    <mergeCell ref="O218:P218"/>
    <mergeCell ref="Q218:R218"/>
    <mergeCell ref="S218:T218"/>
    <mergeCell ref="U218:V218"/>
    <mergeCell ref="S216:T216"/>
    <mergeCell ref="U216:V216"/>
    <mergeCell ref="W216:AC216"/>
    <mergeCell ref="D217:E217"/>
    <mergeCell ref="F217:G217"/>
    <mergeCell ref="I217:J217"/>
    <mergeCell ref="L217:M217"/>
    <mergeCell ref="O217:P217"/>
    <mergeCell ref="Q217:R217"/>
    <mergeCell ref="S217:T217"/>
    <mergeCell ref="D216:E216"/>
    <mergeCell ref="F216:G216"/>
    <mergeCell ref="I216:J216"/>
    <mergeCell ref="L216:M216"/>
    <mergeCell ref="O216:P216"/>
    <mergeCell ref="Q216:R216"/>
    <mergeCell ref="W214:AC214"/>
    <mergeCell ref="D215:E215"/>
    <mergeCell ref="F215:G215"/>
    <mergeCell ref="I215:J215"/>
    <mergeCell ref="L215:M215"/>
    <mergeCell ref="O215:P215"/>
    <mergeCell ref="Q215:R215"/>
    <mergeCell ref="S215:T215"/>
    <mergeCell ref="U215:V215"/>
    <mergeCell ref="W215:AC215"/>
    <mergeCell ref="U213:V213"/>
    <mergeCell ref="W213:AC213"/>
    <mergeCell ref="D214:E214"/>
    <mergeCell ref="F214:G214"/>
    <mergeCell ref="I214:J214"/>
    <mergeCell ref="L214:M214"/>
    <mergeCell ref="O214:P214"/>
    <mergeCell ref="Q214:R214"/>
    <mergeCell ref="S214:T214"/>
    <mergeCell ref="U214:V214"/>
    <mergeCell ref="S212:T212"/>
    <mergeCell ref="U212:V212"/>
    <mergeCell ref="W212:AC212"/>
    <mergeCell ref="D213:E213"/>
    <mergeCell ref="F213:G213"/>
    <mergeCell ref="I213:J213"/>
    <mergeCell ref="L213:M213"/>
    <mergeCell ref="O213:P213"/>
    <mergeCell ref="Q213:R213"/>
    <mergeCell ref="S213:T213"/>
    <mergeCell ref="D212:E212"/>
    <mergeCell ref="F212:G212"/>
    <mergeCell ref="I212:J212"/>
    <mergeCell ref="L212:M212"/>
    <mergeCell ref="O212:P212"/>
    <mergeCell ref="Q212:R212"/>
    <mergeCell ref="W210:AC210"/>
    <mergeCell ref="D211:E211"/>
    <mergeCell ref="F211:G211"/>
    <mergeCell ref="I211:J211"/>
    <mergeCell ref="L211:M211"/>
    <mergeCell ref="O211:P211"/>
    <mergeCell ref="Q211:R211"/>
    <mergeCell ref="S211:T211"/>
    <mergeCell ref="U211:V211"/>
    <mergeCell ref="W211:AC211"/>
    <mergeCell ref="U209:V209"/>
    <mergeCell ref="W209:AC209"/>
    <mergeCell ref="D210:E210"/>
    <mergeCell ref="F210:G210"/>
    <mergeCell ref="I210:J210"/>
    <mergeCell ref="L210:M210"/>
    <mergeCell ref="O210:P210"/>
    <mergeCell ref="Q210:R210"/>
    <mergeCell ref="S210:T210"/>
    <mergeCell ref="U210:V210"/>
    <mergeCell ref="S208:T208"/>
    <mergeCell ref="U208:V208"/>
    <mergeCell ref="W208:AC208"/>
    <mergeCell ref="D209:E209"/>
    <mergeCell ref="F209:G209"/>
    <mergeCell ref="I209:J209"/>
    <mergeCell ref="L209:M209"/>
    <mergeCell ref="O209:P209"/>
    <mergeCell ref="Q209:R209"/>
    <mergeCell ref="S209:T209"/>
    <mergeCell ref="D208:E208"/>
    <mergeCell ref="F208:G208"/>
    <mergeCell ref="I208:J208"/>
    <mergeCell ref="L208:M208"/>
    <mergeCell ref="O208:P208"/>
    <mergeCell ref="Q208:R208"/>
    <mergeCell ref="W206:AC206"/>
    <mergeCell ref="D207:E207"/>
    <mergeCell ref="F207:G207"/>
    <mergeCell ref="I207:J207"/>
    <mergeCell ref="L207:M207"/>
    <mergeCell ref="O207:P207"/>
    <mergeCell ref="Q207:R207"/>
    <mergeCell ref="S207:T207"/>
    <mergeCell ref="U207:V207"/>
    <mergeCell ref="W207:AC207"/>
    <mergeCell ref="U205:V205"/>
    <mergeCell ref="W205:AC205"/>
    <mergeCell ref="D206:E206"/>
    <mergeCell ref="F206:G206"/>
    <mergeCell ref="I206:J206"/>
    <mergeCell ref="L206:M206"/>
    <mergeCell ref="O206:P206"/>
    <mergeCell ref="Q206:R206"/>
    <mergeCell ref="S206:T206"/>
    <mergeCell ref="U206:V206"/>
    <mergeCell ref="S204:T204"/>
    <mergeCell ref="U204:V204"/>
    <mergeCell ref="W204:AC204"/>
    <mergeCell ref="D205:E205"/>
    <mergeCell ref="F205:G205"/>
    <mergeCell ref="I205:J205"/>
    <mergeCell ref="L205:M205"/>
    <mergeCell ref="O205:P205"/>
    <mergeCell ref="Q205:R205"/>
    <mergeCell ref="S205:T205"/>
    <mergeCell ref="D204:E204"/>
    <mergeCell ref="F204:G204"/>
    <mergeCell ref="I204:J204"/>
    <mergeCell ref="L204:M204"/>
    <mergeCell ref="O204:P204"/>
    <mergeCell ref="Q204:R204"/>
    <mergeCell ref="W202:AC202"/>
    <mergeCell ref="D203:E203"/>
    <mergeCell ref="F203:G203"/>
    <mergeCell ref="I203:J203"/>
    <mergeCell ref="L203:M203"/>
    <mergeCell ref="O203:P203"/>
    <mergeCell ref="Q203:R203"/>
    <mergeCell ref="S203:T203"/>
    <mergeCell ref="U203:V203"/>
    <mergeCell ref="W203:AC203"/>
    <mergeCell ref="U201:V201"/>
    <mergeCell ref="W201:AC201"/>
    <mergeCell ref="D202:E202"/>
    <mergeCell ref="F202:G202"/>
    <mergeCell ref="I202:J202"/>
    <mergeCell ref="L202:M202"/>
    <mergeCell ref="O202:P202"/>
    <mergeCell ref="Q202:R202"/>
    <mergeCell ref="S202:T202"/>
    <mergeCell ref="U202:V202"/>
    <mergeCell ref="S200:T200"/>
    <mergeCell ref="U200:V200"/>
    <mergeCell ref="W200:AC200"/>
    <mergeCell ref="D201:E201"/>
    <mergeCell ref="F201:G201"/>
    <mergeCell ref="I201:J201"/>
    <mergeCell ref="L201:M201"/>
    <mergeCell ref="O201:P201"/>
    <mergeCell ref="Q201:R201"/>
    <mergeCell ref="S201:T201"/>
    <mergeCell ref="A200:B200"/>
    <mergeCell ref="D200:E200"/>
    <mergeCell ref="F200:K200"/>
    <mergeCell ref="L200:N200"/>
    <mergeCell ref="O200:P200"/>
    <mergeCell ref="Q200:R200"/>
    <mergeCell ref="V198:W198"/>
    <mergeCell ref="X198:AB198"/>
    <mergeCell ref="B199:D199"/>
    <mergeCell ref="E199:H199"/>
    <mergeCell ref="J199:N199"/>
    <mergeCell ref="O199:S199"/>
    <mergeCell ref="U199:V199"/>
    <mergeCell ref="W199:AB199"/>
    <mergeCell ref="A198:C198"/>
    <mergeCell ref="F198:G198"/>
    <mergeCell ref="J198:K198"/>
    <mergeCell ref="M198:N198"/>
    <mergeCell ref="P198:R198"/>
    <mergeCell ref="S198:U198"/>
    <mergeCell ref="O194:R194"/>
    <mergeCell ref="U194:V194"/>
    <mergeCell ref="A196:AC196"/>
    <mergeCell ref="A197:C197"/>
    <mergeCell ref="D197:I197"/>
    <mergeCell ref="J197:L197"/>
    <mergeCell ref="W197:AB197"/>
    <mergeCell ref="A193:C193"/>
    <mergeCell ref="E193:H193"/>
    <mergeCell ref="K193:M193"/>
    <mergeCell ref="Q193:R193"/>
    <mergeCell ref="X193:Z194"/>
    <mergeCell ref="AC193:AC194"/>
    <mergeCell ref="A194:B194"/>
    <mergeCell ref="D194:E194"/>
    <mergeCell ref="F194:H194"/>
    <mergeCell ref="K194:M194"/>
    <mergeCell ref="W191:AC191"/>
    <mergeCell ref="D192:E192"/>
    <mergeCell ref="F192:G192"/>
    <mergeCell ref="I192:J192"/>
    <mergeCell ref="L192:M192"/>
    <mergeCell ref="O192:P192"/>
    <mergeCell ref="Q192:R192"/>
    <mergeCell ref="S192:T192"/>
    <mergeCell ref="U192:V192"/>
    <mergeCell ref="W192:AC192"/>
    <mergeCell ref="U190:V190"/>
    <mergeCell ref="W190:AC190"/>
    <mergeCell ref="D191:E191"/>
    <mergeCell ref="F191:G191"/>
    <mergeCell ref="I191:J191"/>
    <mergeCell ref="L191:M191"/>
    <mergeCell ref="O191:P191"/>
    <mergeCell ref="Q191:R191"/>
    <mergeCell ref="S191:T191"/>
    <mergeCell ref="U191:V191"/>
    <mergeCell ref="S189:T189"/>
    <mergeCell ref="U189:V189"/>
    <mergeCell ref="W189:AC189"/>
    <mergeCell ref="D190:E190"/>
    <mergeCell ref="F190:G190"/>
    <mergeCell ref="I190:J190"/>
    <mergeCell ref="L190:M190"/>
    <mergeCell ref="O190:P190"/>
    <mergeCell ref="Q190:R190"/>
    <mergeCell ref="S190:T190"/>
    <mergeCell ref="D189:E189"/>
    <mergeCell ref="F189:G189"/>
    <mergeCell ref="I189:J189"/>
    <mergeCell ref="L189:M189"/>
    <mergeCell ref="O189:P189"/>
    <mergeCell ref="Q189:R189"/>
    <mergeCell ref="W187:AC187"/>
    <mergeCell ref="D188:E188"/>
    <mergeCell ref="F188:G188"/>
    <mergeCell ref="I188:J188"/>
    <mergeCell ref="L188:M188"/>
    <mergeCell ref="O188:P188"/>
    <mergeCell ref="Q188:R188"/>
    <mergeCell ref="S188:T188"/>
    <mergeCell ref="U188:V188"/>
    <mergeCell ref="W188:AC188"/>
    <mergeCell ref="U186:V186"/>
    <mergeCell ref="W186:AC186"/>
    <mergeCell ref="D187:E187"/>
    <mergeCell ref="F187:G187"/>
    <mergeCell ref="I187:J187"/>
    <mergeCell ref="L187:M187"/>
    <mergeCell ref="O187:P187"/>
    <mergeCell ref="Q187:R187"/>
    <mergeCell ref="S187:T187"/>
    <mergeCell ref="U187:V187"/>
    <mergeCell ref="S185:T185"/>
    <mergeCell ref="U185:V185"/>
    <mergeCell ref="W185:AC185"/>
    <mergeCell ref="D186:E186"/>
    <mergeCell ref="F186:G186"/>
    <mergeCell ref="I186:J186"/>
    <mergeCell ref="L186:M186"/>
    <mergeCell ref="O186:P186"/>
    <mergeCell ref="Q186:R186"/>
    <mergeCell ref="S186:T186"/>
    <mergeCell ref="D185:E185"/>
    <mergeCell ref="F185:G185"/>
    <mergeCell ref="I185:J185"/>
    <mergeCell ref="L185:M185"/>
    <mergeCell ref="O185:P185"/>
    <mergeCell ref="Q185:R185"/>
    <mergeCell ref="W183:AC183"/>
    <mergeCell ref="D184:E184"/>
    <mergeCell ref="F184:G184"/>
    <mergeCell ref="I184:J184"/>
    <mergeCell ref="L184:M184"/>
    <mergeCell ref="O184:P184"/>
    <mergeCell ref="Q184:R184"/>
    <mergeCell ref="S184:T184"/>
    <mergeCell ref="U184:V184"/>
    <mergeCell ref="W184:AC184"/>
    <mergeCell ref="U182:V182"/>
    <mergeCell ref="W182:AC182"/>
    <mergeCell ref="D183:E183"/>
    <mergeCell ref="F183:G183"/>
    <mergeCell ref="I183:J183"/>
    <mergeCell ref="L183:M183"/>
    <mergeCell ref="O183:P183"/>
    <mergeCell ref="Q183:R183"/>
    <mergeCell ref="S183:T183"/>
    <mergeCell ref="U183:V183"/>
    <mergeCell ref="S181:T181"/>
    <mergeCell ref="U181:V181"/>
    <mergeCell ref="W181:AC181"/>
    <mergeCell ref="D182:E182"/>
    <mergeCell ref="F182:G182"/>
    <mergeCell ref="I182:J182"/>
    <mergeCell ref="L182:M182"/>
    <mergeCell ref="O182:P182"/>
    <mergeCell ref="Q182:R182"/>
    <mergeCell ref="S182:T182"/>
    <mergeCell ref="D181:E181"/>
    <mergeCell ref="F181:G181"/>
    <mergeCell ref="I181:J181"/>
    <mergeCell ref="L181:M181"/>
    <mergeCell ref="O181:P181"/>
    <mergeCell ref="Q181:R181"/>
    <mergeCell ref="W179:AC179"/>
    <mergeCell ref="D180:E180"/>
    <mergeCell ref="F180:G180"/>
    <mergeCell ref="I180:J180"/>
    <mergeCell ref="L180:M180"/>
    <mergeCell ref="O180:P180"/>
    <mergeCell ref="Q180:R180"/>
    <mergeCell ref="S180:T180"/>
    <mergeCell ref="U180:V180"/>
    <mergeCell ref="W180:AC180"/>
    <mergeCell ref="U178:V178"/>
    <mergeCell ref="W178:AC178"/>
    <mergeCell ref="D179:E179"/>
    <mergeCell ref="F179:G179"/>
    <mergeCell ref="I179:J179"/>
    <mergeCell ref="L179:M179"/>
    <mergeCell ref="O179:P179"/>
    <mergeCell ref="Q179:R179"/>
    <mergeCell ref="S179:T179"/>
    <mergeCell ref="U179:V179"/>
    <mergeCell ref="S177:T177"/>
    <mergeCell ref="U177:V177"/>
    <mergeCell ref="W177:AC177"/>
    <mergeCell ref="D178:E178"/>
    <mergeCell ref="F178:G178"/>
    <mergeCell ref="I178:J178"/>
    <mergeCell ref="L178:M178"/>
    <mergeCell ref="O178:P178"/>
    <mergeCell ref="Q178:R178"/>
    <mergeCell ref="S178:T178"/>
    <mergeCell ref="D177:E177"/>
    <mergeCell ref="F177:G177"/>
    <mergeCell ref="I177:J177"/>
    <mergeCell ref="L177:M177"/>
    <mergeCell ref="O177:P177"/>
    <mergeCell ref="Q177:R177"/>
    <mergeCell ref="W175:AC175"/>
    <mergeCell ref="D176:E176"/>
    <mergeCell ref="F176:G176"/>
    <mergeCell ref="I176:J176"/>
    <mergeCell ref="L176:M176"/>
    <mergeCell ref="O176:P176"/>
    <mergeCell ref="Q176:R176"/>
    <mergeCell ref="S176:T176"/>
    <mergeCell ref="U176:V176"/>
    <mergeCell ref="W176:AC176"/>
    <mergeCell ref="U174:V174"/>
    <mergeCell ref="W174:AC174"/>
    <mergeCell ref="D175:E175"/>
    <mergeCell ref="F175:G175"/>
    <mergeCell ref="I175:J175"/>
    <mergeCell ref="L175:M175"/>
    <mergeCell ref="O175:P175"/>
    <mergeCell ref="Q175:R175"/>
    <mergeCell ref="S175:T175"/>
    <mergeCell ref="U175:V175"/>
    <mergeCell ref="S173:T173"/>
    <mergeCell ref="U173:V173"/>
    <mergeCell ref="W173:AC173"/>
    <mergeCell ref="D174:E174"/>
    <mergeCell ref="F174:G174"/>
    <mergeCell ref="I174:J174"/>
    <mergeCell ref="L174:M174"/>
    <mergeCell ref="O174:P174"/>
    <mergeCell ref="Q174:R174"/>
    <mergeCell ref="S174:T174"/>
    <mergeCell ref="D173:E173"/>
    <mergeCell ref="F173:G173"/>
    <mergeCell ref="I173:J173"/>
    <mergeCell ref="L173:M173"/>
    <mergeCell ref="O173:P173"/>
    <mergeCell ref="Q173:R173"/>
    <mergeCell ref="W171:AC171"/>
    <mergeCell ref="D172:E172"/>
    <mergeCell ref="F172:G172"/>
    <mergeCell ref="I172:J172"/>
    <mergeCell ref="L172:M172"/>
    <mergeCell ref="O172:P172"/>
    <mergeCell ref="Q172:R172"/>
    <mergeCell ref="S172:T172"/>
    <mergeCell ref="U172:V172"/>
    <mergeCell ref="W172:AC172"/>
    <mergeCell ref="U170:V170"/>
    <mergeCell ref="W170:AC170"/>
    <mergeCell ref="D171:E171"/>
    <mergeCell ref="F171:G171"/>
    <mergeCell ref="I171:J171"/>
    <mergeCell ref="L171:M171"/>
    <mergeCell ref="O171:P171"/>
    <mergeCell ref="Q171:R171"/>
    <mergeCell ref="S171:T171"/>
    <mergeCell ref="U171:V171"/>
    <mergeCell ref="S169:T169"/>
    <mergeCell ref="U169:V169"/>
    <mergeCell ref="W169:AC169"/>
    <mergeCell ref="D170:E170"/>
    <mergeCell ref="F170:G170"/>
    <mergeCell ref="I170:J170"/>
    <mergeCell ref="L170:M170"/>
    <mergeCell ref="O170:P170"/>
    <mergeCell ref="Q170:R170"/>
    <mergeCell ref="S170:T170"/>
    <mergeCell ref="D169:E169"/>
    <mergeCell ref="F169:G169"/>
    <mergeCell ref="I169:J169"/>
    <mergeCell ref="L169:M169"/>
    <mergeCell ref="O169:P169"/>
    <mergeCell ref="Q169:R169"/>
    <mergeCell ref="W167:AC167"/>
    <mergeCell ref="D168:E168"/>
    <mergeCell ref="F168:G168"/>
    <mergeCell ref="I168:J168"/>
    <mergeCell ref="L168:M168"/>
    <mergeCell ref="O168:P168"/>
    <mergeCell ref="Q168:R168"/>
    <mergeCell ref="S168:T168"/>
    <mergeCell ref="U168:V168"/>
    <mergeCell ref="W168:AC168"/>
    <mergeCell ref="U166:V166"/>
    <mergeCell ref="W166:AC166"/>
    <mergeCell ref="D167:E167"/>
    <mergeCell ref="F167:G167"/>
    <mergeCell ref="I167:J167"/>
    <mergeCell ref="L167:M167"/>
    <mergeCell ref="O167:P167"/>
    <mergeCell ref="Q167:R167"/>
    <mergeCell ref="S167:T167"/>
    <mergeCell ref="U167:V167"/>
    <mergeCell ref="S165:T165"/>
    <mergeCell ref="U165:V165"/>
    <mergeCell ref="W165:AC165"/>
    <mergeCell ref="D166:E166"/>
    <mergeCell ref="F166:G166"/>
    <mergeCell ref="I166:J166"/>
    <mergeCell ref="L166:M166"/>
    <mergeCell ref="O166:P166"/>
    <mergeCell ref="Q166:R166"/>
    <mergeCell ref="S166:T166"/>
    <mergeCell ref="D165:E165"/>
    <mergeCell ref="F165:G165"/>
    <mergeCell ref="I165:J165"/>
    <mergeCell ref="L165:M165"/>
    <mergeCell ref="O165:P165"/>
    <mergeCell ref="Q165:R165"/>
    <mergeCell ref="W163:AC163"/>
    <mergeCell ref="D164:E164"/>
    <mergeCell ref="F164:G164"/>
    <mergeCell ref="I164:J164"/>
    <mergeCell ref="L164:M164"/>
    <mergeCell ref="O164:P164"/>
    <mergeCell ref="Q164:R164"/>
    <mergeCell ref="S164:T164"/>
    <mergeCell ref="U164:V164"/>
    <mergeCell ref="W164:AC164"/>
    <mergeCell ref="U162:V162"/>
    <mergeCell ref="W162:AC162"/>
    <mergeCell ref="D163:E163"/>
    <mergeCell ref="F163:G163"/>
    <mergeCell ref="I163:J163"/>
    <mergeCell ref="L163:M163"/>
    <mergeCell ref="O163:P163"/>
    <mergeCell ref="Q163:R163"/>
    <mergeCell ref="S163:T163"/>
    <mergeCell ref="U163:V163"/>
    <mergeCell ref="S161:T161"/>
    <mergeCell ref="U161:V161"/>
    <mergeCell ref="W161:AC161"/>
    <mergeCell ref="D162:E162"/>
    <mergeCell ref="F162:G162"/>
    <mergeCell ref="I162:J162"/>
    <mergeCell ref="L162:M162"/>
    <mergeCell ref="O162:P162"/>
    <mergeCell ref="Q162:R162"/>
    <mergeCell ref="S162:T162"/>
    <mergeCell ref="A161:B161"/>
    <mergeCell ref="D161:E161"/>
    <mergeCell ref="F161:K161"/>
    <mergeCell ref="L161:N161"/>
    <mergeCell ref="O161:P161"/>
    <mergeCell ref="Q161:R161"/>
    <mergeCell ref="V159:W159"/>
    <mergeCell ref="X159:AB159"/>
    <mergeCell ref="B160:D160"/>
    <mergeCell ref="E160:H160"/>
    <mergeCell ref="J160:N160"/>
    <mergeCell ref="O160:S160"/>
    <mergeCell ref="U160:V160"/>
    <mergeCell ref="W160:AB160"/>
    <mergeCell ref="A159:C159"/>
    <mergeCell ref="F159:G159"/>
    <mergeCell ref="J159:K159"/>
    <mergeCell ref="M159:N159"/>
    <mergeCell ref="P159:R159"/>
    <mergeCell ref="S159:U159"/>
    <mergeCell ref="O155:R155"/>
    <mergeCell ref="U155:V155"/>
    <mergeCell ref="A157:AC157"/>
    <mergeCell ref="A158:C158"/>
    <mergeCell ref="D158:I158"/>
    <mergeCell ref="J158:L158"/>
    <mergeCell ref="W158:AB158"/>
    <mergeCell ref="A154:C154"/>
    <mergeCell ref="E154:H154"/>
    <mergeCell ref="K154:M154"/>
    <mergeCell ref="Q154:R154"/>
    <mergeCell ref="X154:Z155"/>
    <mergeCell ref="AC154:AC155"/>
    <mergeCell ref="A155:B155"/>
    <mergeCell ref="D155:E155"/>
    <mergeCell ref="F155:H155"/>
    <mergeCell ref="K155:M155"/>
    <mergeCell ref="W152:AC152"/>
    <mergeCell ref="D153:E153"/>
    <mergeCell ref="F153:G153"/>
    <mergeCell ref="I153:J153"/>
    <mergeCell ref="L153:M153"/>
    <mergeCell ref="O153:P153"/>
    <mergeCell ref="Q153:R153"/>
    <mergeCell ref="S153:T153"/>
    <mergeCell ref="U153:V153"/>
    <mergeCell ref="W153:AC153"/>
    <mergeCell ref="U151:V151"/>
    <mergeCell ref="W151:AC151"/>
    <mergeCell ref="D152:E152"/>
    <mergeCell ref="F152:G152"/>
    <mergeCell ref="I152:J152"/>
    <mergeCell ref="L152:M152"/>
    <mergeCell ref="O152:P152"/>
    <mergeCell ref="Q152:R152"/>
    <mergeCell ref="S152:T152"/>
    <mergeCell ref="U152:V152"/>
    <mergeCell ref="S150:T150"/>
    <mergeCell ref="U150:V150"/>
    <mergeCell ref="W150:AC150"/>
    <mergeCell ref="D151:E151"/>
    <mergeCell ref="F151:G151"/>
    <mergeCell ref="I151:J151"/>
    <mergeCell ref="L151:M151"/>
    <mergeCell ref="O151:P151"/>
    <mergeCell ref="Q151:R151"/>
    <mergeCell ref="S151:T151"/>
    <mergeCell ref="D150:E150"/>
    <mergeCell ref="F150:G150"/>
    <mergeCell ref="I150:J150"/>
    <mergeCell ref="L150:M150"/>
    <mergeCell ref="O150:P150"/>
    <mergeCell ref="Q150:R150"/>
    <mergeCell ref="W148:AC148"/>
    <mergeCell ref="D149:E149"/>
    <mergeCell ref="F149:G149"/>
    <mergeCell ref="I149:J149"/>
    <mergeCell ref="L149:M149"/>
    <mergeCell ref="O149:P149"/>
    <mergeCell ref="Q149:R149"/>
    <mergeCell ref="S149:T149"/>
    <mergeCell ref="U149:V149"/>
    <mergeCell ref="W149:AC149"/>
    <mergeCell ref="U147:V147"/>
    <mergeCell ref="W147:AC147"/>
    <mergeCell ref="D148:E148"/>
    <mergeCell ref="F148:G148"/>
    <mergeCell ref="I148:J148"/>
    <mergeCell ref="L148:M148"/>
    <mergeCell ref="O148:P148"/>
    <mergeCell ref="Q148:R148"/>
    <mergeCell ref="S148:T148"/>
    <mergeCell ref="U148:V148"/>
    <mergeCell ref="S146:T146"/>
    <mergeCell ref="U146:V146"/>
    <mergeCell ref="W146:AC146"/>
    <mergeCell ref="D147:E147"/>
    <mergeCell ref="F147:G147"/>
    <mergeCell ref="I147:J147"/>
    <mergeCell ref="L147:M147"/>
    <mergeCell ref="O147:P147"/>
    <mergeCell ref="Q147:R147"/>
    <mergeCell ref="S147:T147"/>
    <mergeCell ref="D146:E146"/>
    <mergeCell ref="F146:G146"/>
    <mergeCell ref="I146:J146"/>
    <mergeCell ref="L146:M146"/>
    <mergeCell ref="O146:P146"/>
    <mergeCell ref="Q146:R146"/>
    <mergeCell ref="W144:AC144"/>
    <mergeCell ref="D145:E145"/>
    <mergeCell ref="F145:G145"/>
    <mergeCell ref="I145:J145"/>
    <mergeCell ref="L145:M145"/>
    <mergeCell ref="O145:P145"/>
    <mergeCell ref="Q145:R145"/>
    <mergeCell ref="S145:T145"/>
    <mergeCell ref="U145:V145"/>
    <mergeCell ref="W145:AC145"/>
    <mergeCell ref="U143:V143"/>
    <mergeCell ref="W143:AC143"/>
    <mergeCell ref="D144:E144"/>
    <mergeCell ref="F144:G144"/>
    <mergeCell ref="I144:J144"/>
    <mergeCell ref="L144:M144"/>
    <mergeCell ref="O144:P144"/>
    <mergeCell ref="Q144:R144"/>
    <mergeCell ref="S144:T144"/>
    <mergeCell ref="U144:V144"/>
    <mergeCell ref="S142:T142"/>
    <mergeCell ref="U142:V142"/>
    <mergeCell ref="W142:AC142"/>
    <mergeCell ref="D143:E143"/>
    <mergeCell ref="F143:G143"/>
    <mergeCell ref="I143:J143"/>
    <mergeCell ref="L143:M143"/>
    <mergeCell ref="O143:P143"/>
    <mergeCell ref="Q143:R143"/>
    <mergeCell ref="S143:T143"/>
    <mergeCell ref="D142:E142"/>
    <mergeCell ref="F142:G142"/>
    <mergeCell ref="I142:J142"/>
    <mergeCell ref="L142:M142"/>
    <mergeCell ref="O142:P142"/>
    <mergeCell ref="Q142:R142"/>
    <mergeCell ref="W140:AC140"/>
    <mergeCell ref="D141:E141"/>
    <mergeCell ref="F141:G141"/>
    <mergeCell ref="I141:J141"/>
    <mergeCell ref="L141:M141"/>
    <mergeCell ref="O141:P141"/>
    <mergeCell ref="Q141:R141"/>
    <mergeCell ref="S141:T141"/>
    <mergeCell ref="U141:V141"/>
    <mergeCell ref="W141:AC141"/>
    <mergeCell ref="U139:V139"/>
    <mergeCell ref="W139:AC139"/>
    <mergeCell ref="D140:E140"/>
    <mergeCell ref="F140:G140"/>
    <mergeCell ref="I140:J140"/>
    <mergeCell ref="L140:M140"/>
    <mergeCell ref="O140:P140"/>
    <mergeCell ref="Q140:R140"/>
    <mergeCell ref="S140:T140"/>
    <mergeCell ref="U140:V140"/>
    <mergeCell ref="S138:T138"/>
    <mergeCell ref="U138:V138"/>
    <mergeCell ref="W138:AC138"/>
    <mergeCell ref="D139:E139"/>
    <mergeCell ref="F139:G139"/>
    <mergeCell ref="I139:J139"/>
    <mergeCell ref="L139:M139"/>
    <mergeCell ref="O139:P139"/>
    <mergeCell ref="Q139:R139"/>
    <mergeCell ref="S139:T139"/>
    <mergeCell ref="D138:E138"/>
    <mergeCell ref="F138:G138"/>
    <mergeCell ref="I138:J138"/>
    <mergeCell ref="L138:M138"/>
    <mergeCell ref="O138:P138"/>
    <mergeCell ref="Q138:R138"/>
    <mergeCell ref="W136:AC136"/>
    <mergeCell ref="D137:E137"/>
    <mergeCell ref="F137:G137"/>
    <mergeCell ref="I137:J137"/>
    <mergeCell ref="L137:M137"/>
    <mergeCell ref="O137:P137"/>
    <mergeCell ref="Q137:R137"/>
    <mergeCell ref="S137:T137"/>
    <mergeCell ref="U137:V137"/>
    <mergeCell ref="W137:AC137"/>
    <mergeCell ref="U135:V135"/>
    <mergeCell ref="W135:AC135"/>
    <mergeCell ref="D136:E136"/>
    <mergeCell ref="F136:G136"/>
    <mergeCell ref="I136:J136"/>
    <mergeCell ref="L136:M136"/>
    <mergeCell ref="O136:P136"/>
    <mergeCell ref="Q136:R136"/>
    <mergeCell ref="S136:T136"/>
    <mergeCell ref="U136:V136"/>
    <mergeCell ref="S134:T134"/>
    <mergeCell ref="U134:V134"/>
    <mergeCell ref="W134:AC134"/>
    <mergeCell ref="D135:E135"/>
    <mergeCell ref="F135:G135"/>
    <mergeCell ref="I135:J135"/>
    <mergeCell ref="L135:M135"/>
    <mergeCell ref="O135:P135"/>
    <mergeCell ref="Q135:R135"/>
    <mergeCell ref="S135:T135"/>
    <mergeCell ref="D134:E134"/>
    <mergeCell ref="F134:G134"/>
    <mergeCell ref="I134:J134"/>
    <mergeCell ref="L134:M134"/>
    <mergeCell ref="O134:P134"/>
    <mergeCell ref="Q134:R134"/>
    <mergeCell ref="W132:AC132"/>
    <mergeCell ref="D133:E133"/>
    <mergeCell ref="F133:G133"/>
    <mergeCell ref="I133:J133"/>
    <mergeCell ref="L133:M133"/>
    <mergeCell ref="O133:P133"/>
    <mergeCell ref="Q133:R133"/>
    <mergeCell ref="S133:T133"/>
    <mergeCell ref="U133:V133"/>
    <mergeCell ref="W133:AC133"/>
    <mergeCell ref="U131:V131"/>
    <mergeCell ref="W131:AC131"/>
    <mergeCell ref="D132:E132"/>
    <mergeCell ref="F132:G132"/>
    <mergeCell ref="I132:J132"/>
    <mergeCell ref="L132:M132"/>
    <mergeCell ref="O132:P132"/>
    <mergeCell ref="Q132:R132"/>
    <mergeCell ref="S132:T132"/>
    <mergeCell ref="U132:V132"/>
    <mergeCell ref="S130:T130"/>
    <mergeCell ref="U130:V130"/>
    <mergeCell ref="W130:AC130"/>
    <mergeCell ref="D131:E131"/>
    <mergeCell ref="F131:G131"/>
    <mergeCell ref="I131:J131"/>
    <mergeCell ref="L131:M131"/>
    <mergeCell ref="O131:P131"/>
    <mergeCell ref="Q131:R131"/>
    <mergeCell ref="S131:T131"/>
    <mergeCell ref="D130:E130"/>
    <mergeCell ref="F130:G130"/>
    <mergeCell ref="I130:J130"/>
    <mergeCell ref="L130:M130"/>
    <mergeCell ref="O130:P130"/>
    <mergeCell ref="Q130:R130"/>
    <mergeCell ref="W128:AC128"/>
    <mergeCell ref="D129:E129"/>
    <mergeCell ref="F129:G129"/>
    <mergeCell ref="I129:J129"/>
    <mergeCell ref="L129:M129"/>
    <mergeCell ref="O129:P129"/>
    <mergeCell ref="Q129:R129"/>
    <mergeCell ref="S129:T129"/>
    <mergeCell ref="U129:V129"/>
    <mergeCell ref="W129:AC129"/>
    <mergeCell ref="U127:V127"/>
    <mergeCell ref="W127:AC127"/>
    <mergeCell ref="D128:E128"/>
    <mergeCell ref="F128:G128"/>
    <mergeCell ref="I128:J128"/>
    <mergeCell ref="L128:M128"/>
    <mergeCell ref="O128:P128"/>
    <mergeCell ref="Q128:R128"/>
    <mergeCell ref="S128:T128"/>
    <mergeCell ref="U128:V128"/>
    <mergeCell ref="S126:T126"/>
    <mergeCell ref="U126:V126"/>
    <mergeCell ref="W126:AC126"/>
    <mergeCell ref="D127:E127"/>
    <mergeCell ref="F127:G127"/>
    <mergeCell ref="I127:J127"/>
    <mergeCell ref="L127:M127"/>
    <mergeCell ref="O127:P127"/>
    <mergeCell ref="Q127:R127"/>
    <mergeCell ref="S127:T127"/>
    <mergeCell ref="D126:E126"/>
    <mergeCell ref="F126:G126"/>
    <mergeCell ref="I126:J126"/>
    <mergeCell ref="L126:M126"/>
    <mergeCell ref="O126:P126"/>
    <mergeCell ref="Q126:R126"/>
    <mergeCell ref="W124:AC124"/>
    <mergeCell ref="D125:E125"/>
    <mergeCell ref="F125:G125"/>
    <mergeCell ref="I125:J125"/>
    <mergeCell ref="L125:M125"/>
    <mergeCell ref="O125:P125"/>
    <mergeCell ref="Q125:R125"/>
    <mergeCell ref="S125:T125"/>
    <mergeCell ref="U125:V125"/>
    <mergeCell ref="W125:AC125"/>
    <mergeCell ref="U123:V123"/>
    <mergeCell ref="W123:AC123"/>
    <mergeCell ref="D124:E124"/>
    <mergeCell ref="F124:G124"/>
    <mergeCell ref="I124:J124"/>
    <mergeCell ref="L124:M124"/>
    <mergeCell ref="O124:P124"/>
    <mergeCell ref="Q124:R124"/>
    <mergeCell ref="S124:T124"/>
    <mergeCell ref="U124:V124"/>
    <mergeCell ref="S122:T122"/>
    <mergeCell ref="U122:V122"/>
    <mergeCell ref="W122:AC122"/>
    <mergeCell ref="D123:E123"/>
    <mergeCell ref="F123:G123"/>
    <mergeCell ref="I123:J123"/>
    <mergeCell ref="L123:M123"/>
    <mergeCell ref="O123:P123"/>
    <mergeCell ref="Q123:R123"/>
    <mergeCell ref="S123:T123"/>
    <mergeCell ref="A122:B122"/>
    <mergeCell ref="D122:E122"/>
    <mergeCell ref="F122:K122"/>
    <mergeCell ref="L122:N122"/>
    <mergeCell ref="O122:P122"/>
    <mergeCell ref="Q122:R122"/>
    <mergeCell ref="V120:W120"/>
    <mergeCell ref="X120:AB120"/>
    <mergeCell ref="B121:D121"/>
    <mergeCell ref="E121:H121"/>
    <mergeCell ref="J121:N121"/>
    <mergeCell ref="O121:S121"/>
    <mergeCell ref="U121:V121"/>
    <mergeCell ref="W121:AB121"/>
    <mergeCell ref="A120:C120"/>
    <mergeCell ref="F120:G120"/>
    <mergeCell ref="J120:K120"/>
    <mergeCell ref="M120:N120"/>
    <mergeCell ref="P120:R120"/>
    <mergeCell ref="S120:U120"/>
    <mergeCell ref="O116:R116"/>
    <mergeCell ref="U116:V116"/>
    <mergeCell ref="A118:AC118"/>
    <mergeCell ref="A119:C119"/>
    <mergeCell ref="D119:I119"/>
    <mergeCell ref="J119:L119"/>
    <mergeCell ref="W119:AB119"/>
    <mergeCell ref="A115:C115"/>
    <mergeCell ref="E115:H115"/>
    <mergeCell ref="K115:M115"/>
    <mergeCell ref="Q115:R115"/>
    <mergeCell ref="X115:Z116"/>
    <mergeCell ref="AC115:AC116"/>
    <mergeCell ref="A116:B116"/>
    <mergeCell ref="D116:E116"/>
    <mergeCell ref="F116:H116"/>
    <mergeCell ref="K116:M116"/>
    <mergeCell ref="W113:AC113"/>
    <mergeCell ref="D114:E114"/>
    <mergeCell ref="F114:G114"/>
    <mergeCell ref="I114:J114"/>
    <mergeCell ref="L114:M114"/>
    <mergeCell ref="O114:P114"/>
    <mergeCell ref="Q114:R114"/>
    <mergeCell ref="S114:T114"/>
    <mergeCell ref="U114:V114"/>
    <mergeCell ref="W114:AC114"/>
    <mergeCell ref="U112:V112"/>
    <mergeCell ref="W112:AC112"/>
    <mergeCell ref="D113:E113"/>
    <mergeCell ref="F113:G113"/>
    <mergeCell ref="I113:J113"/>
    <mergeCell ref="L113:M113"/>
    <mergeCell ref="O113:P113"/>
    <mergeCell ref="Q113:R113"/>
    <mergeCell ref="S113:T113"/>
    <mergeCell ref="U113:V113"/>
    <mergeCell ref="S111:T111"/>
    <mergeCell ref="U111:V111"/>
    <mergeCell ref="W111:AC111"/>
    <mergeCell ref="D112:E112"/>
    <mergeCell ref="F112:G112"/>
    <mergeCell ref="I112:J112"/>
    <mergeCell ref="L112:M112"/>
    <mergeCell ref="O112:P112"/>
    <mergeCell ref="Q112:R112"/>
    <mergeCell ref="S112:T112"/>
    <mergeCell ref="D111:E111"/>
    <mergeCell ref="F111:G111"/>
    <mergeCell ref="I111:J111"/>
    <mergeCell ref="L111:M111"/>
    <mergeCell ref="O111:P111"/>
    <mergeCell ref="Q111:R111"/>
    <mergeCell ref="W109:AC109"/>
    <mergeCell ref="D110:E110"/>
    <mergeCell ref="F110:G110"/>
    <mergeCell ref="I110:J110"/>
    <mergeCell ref="L110:M110"/>
    <mergeCell ref="O110:P110"/>
    <mergeCell ref="Q110:R110"/>
    <mergeCell ref="S110:T110"/>
    <mergeCell ref="U110:V110"/>
    <mergeCell ref="W110:AC110"/>
    <mergeCell ref="U108:V108"/>
    <mergeCell ref="W108:AC108"/>
    <mergeCell ref="D109:E109"/>
    <mergeCell ref="F109:G109"/>
    <mergeCell ref="I109:J109"/>
    <mergeCell ref="L109:M109"/>
    <mergeCell ref="O109:P109"/>
    <mergeCell ref="Q109:R109"/>
    <mergeCell ref="S109:T109"/>
    <mergeCell ref="U109:V109"/>
    <mergeCell ref="S107:T107"/>
    <mergeCell ref="U107:V107"/>
    <mergeCell ref="W107:AC107"/>
    <mergeCell ref="D108:E108"/>
    <mergeCell ref="F108:G108"/>
    <mergeCell ref="I108:J108"/>
    <mergeCell ref="L108:M108"/>
    <mergeCell ref="O108:P108"/>
    <mergeCell ref="Q108:R108"/>
    <mergeCell ref="S108:T108"/>
    <mergeCell ref="D107:E107"/>
    <mergeCell ref="F107:G107"/>
    <mergeCell ref="I107:J107"/>
    <mergeCell ref="L107:M107"/>
    <mergeCell ref="O107:P107"/>
    <mergeCell ref="Q107:R107"/>
    <mergeCell ref="W105:AC105"/>
    <mergeCell ref="D106:E106"/>
    <mergeCell ref="F106:G106"/>
    <mergeCell ref="I106:J106"/>
    <mergeCell ref="L106:M106"/>
    <mergeCell ref="O106:P106"/>
    <mergeCell ref="Q106:R106"/>
    <mergeCell ref="S106:T106"/>
    <mergeCell ref="U106:V106"/>
    <mergeCell ref="W106:AC106"/>
    <mergeCell ref="U104:V104"/>
    <mergeCell ref="W104:AC104"/>
    <mergeCell ref="D105:E105"/>
    <mergeCell ref="F105:G105"/>
    <mergeCell ref="I105:J105"/>
    <mergeCell ref="L105:M105"/>
    <mergeCell ref="O105:P105"/>
    <mergeCell ref="Q105:R105"/>
    <mergeCell ref="S105:T105"/>
    <mergeCell ref="U105:V105"/>
    <mergeCell ref="S103:T103"/>
    <mergeCell ref="U103:V103"/>
    <mergeCell ref="W103:AC103"/>
    <mergeCell ref="D104:E104"/>
    <mergeCell ref="F104:G104"/>
    <mergeCell ref="I104:J104"/>
    <mergeCell ref="L104:M104"/>
    <mergeCell ref="O104:P104"/>
    <mergeCell ref="Q104:R104"/>
    <mergeCell ref="S104:T104"/>
    <mergeCell ref="D103:E103"/>
    <mergeCell ref="F103:G103"/>
    <mergeCell ref="I103:J103"/>
    <mergeCell ref="L103:M103"/>
    <mergeCell ref="O103:P103"/>
    <mergeCell ref="Q103:R103"/>
    <mergeCell ref="W101:AC101"/>
    <mergeCell ref="D102:E102"/>
    <mergeCell ref="F102:G102"/>
    <mergeCell ref="I102:J102"/>
    <mergeCell ref="L102:M102"/>
    <mergeCell ref="O102:P102"/>
    <mergeCell ref="Q102:R102"/>
    <mergeCell ref="S102:T102"/>
    <mergeCell ref="U102:V102"/>
    <mergeCell ref="W102:AC102"/>
    <mergeCell ref="U100:V100"/>
    <mergeCell ref="W100:AC100"/>
    <mergeCell ref="D101:E101"/>
    <mergeCell ref="F101:G101"/>
    <mergeCell ref="I101:J101"/>
    <mergeCell ref="L101:M101"/>
    <mergeCell ref="O101:P101"/>
    <mergeCell ref="Q101:R101"/>
    <mergeCell ref="S101:T101"/>
    <mergeCell ref="U101:V101"/>
    <mergeCell ref="S99:T99"/>
    <mergeCell ref="U99:V99"/>
    <mergeCell ref="W99:AC99"/>
    <mergeCell ref="D100:E100"/>
    <mergeCell ref="F100:G100"/>
    <mergeCell ref="I100:J100"/>
    <mergeCell ref="L100:M100"/>
    <mergeCell ref="O100:P100"/>
    <mergeCell ref="Q100:R100"/>
    <mergeCell ref="S100:T100"/>
    <mergeCell ref="D99:E99"/>
    <mergeCell ref="F99:G99"/>
    <mergeCell ref="I99:J99"/>
    <mergeCell ref="L99:M99"/>
    <mergeCell ref="O99:P99"/>
    <mergeCell ref="Q99:R99"/>
    <mergeCell ref="W97:AC97"/>
    <mergeCell ref="D98:E98"/>
    <mergeCell ref="F98:G98"/>
    <mergeCell ref="I98:J98"/>
    <mergeCell ref="L98:M98"/>
    <mergeCell ref="O98:P98"/>
    <mergeCell ref="Q98:R98"/>
    <mergeCell ref="S98:T98"/>
    <mergeCell ref="U98:V98"/>
    <mergeCell ref="W98:AC98"/>
    <mergeCell ref="U96:V96"/>
    <mergeCell ref="W96:AC96"/>
    <mergeCell ref="D97:E97"/>
    <mergeCell ref="F97:G97"/>
    <mergeCell ref="I97:J97"/>
    <mergeCell ref="L97:M97"/>
    <mergeCell ref="O97:P97"/>
    <mergeCell ref="Q97:R97"/>
    <mergeCell ref="S97:T97"/>
    <mergeCell ref="U97:V97"/>
    <mergeCell ref="S95:T95"/>
    <mergeCell ref="U95:V95"/>
    <mergeCell ref="W95:AC95"/>
    <mergeCell ref="D96:E96"/>
    <mergeCell ref="F96:G96"/>
    <mergeCell ref="I96:J96"/>
    <mergeCell ref="L96:M96"/>
    <mergeCell ref="O96:P96"/>
    <mergeCell ref="Q96:R96"/>
    <mergeCell ref="S96:T96"/>
    <mergeCell ref="D95:E95"/>
    <mergeCell ref="F95:G95"/>
    <mergeCell ref="I95:J95"/>
    <mergeCell ref="L95:M95"/>
    <mergeCell ref="O95:P95"/>
    <mergeCell ref="Q95:R95"/>
    <mergeCell ref="W93:AC93"/>
    <mergeCell ref="D94:E94"/>
    <mergeCell ref="F94:G94"/>
    <mergeCell ref="I94:J94"/>
    <mergeCell ref="L94:M94"/>
    <mergeCell ref="O94:P94"/>
    <mergeCell ref="Q94:R94"/>
    <mergeCell ref="S94:T94"/>
    <mergeCell ref="U94:V94"/>
    <mergeCell ref="W94:AC94"/>
    <mergeCell ref="U92:V92"/>
    <mergeCell ref="W92:AC92"/>
    <mergeCell ref="D93:E93"/>
    <mergeCell ref="F93:G93"/>
    <mergeCell ref="I93:J93"/>
    <mergeCell ref="L93:M93"/>
    <mergeCell ref="O93:P93"/>
    <mergeCell ref="Q93:R93"/>
    <mergeCell ref="S93:T93"/>
    <mergeCell ref="U93:V93"/>
    <mergeCell ref="S91:T91"/>
    <mergeCell ref="U91:V91"/>
    <mergeCell ref="W91:AC91"/>
    <mergeCell ref="D92:E92"/>
    <mergeCell ref="F92:G92"/>
    <mergeCell ref="I92:J92"/>
    <mergeCell ref="L92:M92"/>
    <mergeCell ref="O92:P92"/>
    <mergeCell ref="Q92:R92"/>
    <mergeCell ref="S92:T92"/>
    <mergeCell ref="D91:E91"/>
    <mergeCell ref="F91:G91"/>
    <mergeCell ref="I91:J91"/>
    <mergeCell ref="L91:M91"/>
    <mergeCell ref="O91:P91"/>
    <mergeCell ref="Q91:R91"/>
    <mergeCell ref="W89:AC89"/>
    <mergeCell ref="D90:E90"/>
    <mergeCell ref="F90:G90"/>
    <mergeCell ref="I90:J90"/>
    <mergeCell ref="L90:M90"/>
    <mergeCell ref="O90:P90"/>
    <mergeCell ref="Q90:R90"/>
    <mergeCell ref="S90:T90"/>
    <mergeCell ref="U90:V90"/>
    <mergeCell ref="W90:AC90"/>
    <mergeCell ref="U88:V88"/>
    <mergeCell ref="W88:AC88"/>
    <mergeCell ref="D89:E89"/>
    <mergeCell ref="F89:G89"/>
    <mergeCell ref="I89:J89"/>
    <mergeCell ref="L89:M89"/>
    <mergeCell ref="O89:P89"/>
    <mergeCell ref="Q89:R89"/>
    <mergeCell ref="S89:T89"/>
    <mergeCell ref="U89:V89"/>
    <mergeCell ref="S87:T87"/>
    <mergeCell ref="U87:V87"/>
    <mergeCell ref="W87:AC87"/>
    <mergeCell ref="D88:E88"/>
    <mergeCell ref="F88:G88"/>
    <mergeCell ref="I88:J88"/>
    <mergeCell ref="L88:M88"/>
    <mergeCell ref="O88:P88"/>
    <mergeCell ref="Q88:R88"/>
    <mergeCell ref="S88:T88"/>
    <mergeCell ref="D87:E87"/>
    <mergeCell ref="F87:G87"/>
    <mergeCell ref="I87:J87"/>
    <mergeCell ref="L87:M87"/>
    <mergeCell ref="O87:P87"/>
    <mergeCell ref="Q87:R87"/>
    <mergeCell ref="W85:AC85"/>
    <mergeCell ref="D86:E86"/>
    <mergeCell ref="F86:G86"/>
    <mergeCell ref="I86:J86"/>
    <mergeCell ref="L86:M86"/>
    <mergeCell ref="O86:P86"/>
    <mergeCell ref="Q86:R86"/>
    <mergeCell ref="S86:T86"/>
    <mergeCell ref="U86:V86"/>
    <mergeCell ref="W86:AC86"/>
    <mergeCell ref="U84:V84"/>
    <mergeCell ref="W84:AC84"/>
    <mergeCell ref="D85:E85"/>
    <mergeCell ref="F85:G85"/>
    <mergeCell ref="I85:J85"/>
    <mergeCell ref="L85:M85"/>
    <mergeCell ref="O85:P85"/>
    <mergeCell ref="Q85:R85"/>
    <mergeCell ref="S85:T85"/>
    <mergeCell ref="U85:V85"/>
    <mergeCell ref="S83:T83"/>
    <mergeCell ref="U83:V83"/>
    <mergeCell ref="W83:AC83"/>
    <mergeCell ref="D84:E84"/>
    <mergeCell ref="F84:G84"/>
    <mergeCell ref="I84:J84"/>
    <mergeCell ref="L84:M84"/>
    <mergeCell ref="O84:P84"/>
    <mergeCell ref="Q84:R84"/>
    <mergeCell ref="S84:T84"/>
    <mergeCell ref="A83:B83"/>
    <mergeCell ref="D83:E83"/>
    <mergeCell ref="F83:K83"/>
    <mergeCell ref="L83:N83"/>
    <mergeCell ref="O83:P83"/>
    <mergeCell ref="Q83:R83"/>
    <mergeCell ref="V81:W81"/>
    <mergeCell ref="X81:AB81"/>
    <mergeCell ref="B82:D82"/>
    <mergeCell ref="E82:H82"/>
    <mergeCell ref="J82:N82"/>
    <mergeCell ref="O82:S82"/>
    <mergeCell ref="U82:V82"/>
    <mergeCell ref="W82:AB82"/>
    <mergeCell ref="A81:C81"/>
    <mergeCell ref="F81:G81"/>
    <mergeCell ref="J81:K81"/>
    <mergeCell ref="M81:N81"/>
    <mergeCell ref="P81:R81"/>
    <mergeCell ref="S81:U81"/>
    <mergeCell ref="O77:R77"/>
    <mergeCell ref="U77:V77"/>
    <mergeCell ref="A79:AC79"/>
    <mergeCell ref="A80:C80"/>
    <mergeCell ref="D80:I80"/>
    <mergeCell ref="J80:L80"/>
    <mergeCell ref="W80:AB80"/>
    <mergeCell ref="A76:C76"/>
    <mergeCell ref="E76:H76"/>
    <mergeCell ref="K76:M76"/>
    <mergeCell ref="Q76:R76"/>
    <mergeCell ref="X76:Z77"/>
    <mergeCell ref="AC76:AC77"/>
    <mergeCell ref="A77:B77"/>
    <mergeCell ref="D77:E77"/>
    <mergeCell ref="F77:H77"/>
    <mergeCell ref="K77:M77"/>
    <mergeCell ref="W74:AC74"/>
    <mergeCell ref="D75:E75"/>
    <mergeCell ref="F75:G75"/>
    <mergeCell ref="I75:J75"/>
    <mergeCell ref="L75:M75"/>
    <mergeCell ref="O75:P75"/>
    <mergeCell ref="Q75:R75"/>
    <mergeCell ref="S75:T75"/>
    <mergeCell ref="U75:V75"/>
    <mergeCell ref="W75:AC75"/>
    <mergeCell ref="U73:V73"/>
    <mergeCell ref="W73:AC73"/>
    <mergeCell ref="D74:E74"/>
    <mergeCell ref="F74:G74"/>
    <mergeCell ref="I74:J74"/>
    <mergeCell ref="L74:M74"/>
    <mergeCell ref="O74:P74"/>
    <mergeCell ref="Q74:R74"/>
    <mergeCell ref="S74:T74"/>
    <mergeCell ref="U74:V74"/>
    <mergeCell ref="S72:T72"/>
    <mergeCell ref="U72:V72"/>
    <mergeCell ref="W72:AC72"/>
    <mergeCell ref="D73:E73"/>
    <mergeCell ref="F73:G73"/>
    <mergeCell ref="I73:J73"/>
    <mergeCell ref="L73:M73"/>
    <mergeCell ref="O73:P73"/>
    <mergeCell ref="Q73:R73"/>
    <mergeCell ref="S73:T73"/>
    <mergeCell ref="D72:E72"/>
    <mergeCell ref="F72:G72"/>
    <mergeCell ref="I72:J72"/>
    <mergeCell ref="L72:M72"/>
    <mergeCell ref="O72:P72"/>
    <mergeCell ref="Q72:R72"/>
    <mergeCell ref="W70:AC70"/>
    <mergeCell ref="D71:E71"/>
    <mergeCell ref="F71:G71"/>
    <mergeCell ref="I71:J71"/>
    <mergeCell ref="L71:M71"/>
    <mergeCell ref="O71:P71"/>
    <mergeCell ref="Q71:R71"/>
    <mergeCell ref="S71:T71"/>
    <mergeCell ref="U71:V71"/>
    <mergeCell ref="W71:AC71"/>
    <mergeCell ref="U69:V69"/>
    <mergeCell ref="W69:AC69"/>
    <mergeCell ref="D70:E70"/>
    <mergeCell ref="F70:G70"/>
    <mergeCell ref="I70:J70"/>
    <mergeCell ref="L70:M70"/>
    <mergeCell ref="O70:P70"/>
    <mergeCell ref="Q70:R70"/>
    <mergeCell ref="S70:T70"/>
    <mergeCell ref="U70:V70"/>
    <mergeCell ref="S68:T68"/>
    <mergeCell ref="U68:V68"/>
    <mergeCell ref="W68:AC68"/>
    <mergeCell ref="D69:E69"/>
    <mergeCell ref="F69:G69"/>
    <mergeCell ref="I69:J69"/>
    <mergeCell ref="L69:M69"/>
    <mergeCell ref="O69:P69"/>
    <mergeCell ref="Q69:R69"/>
    <mergeCell ref="S69:T69"/>
    <mergeCell ref="D68:E68"/>
    <mergeCell ref="F68:G68"/>
    <mergeCell ref="I68:J68"/>
    <mergeCell ref="L68:M68"/>
    <mergeCell ref="O68:P68"/>
    <mergeCell ref="Q68:R68"/>
    <mergeCell ref="W66:AC66"/>
    <mergeCell ref="D67:E67"/>
    <mergeCell ref="F67:G67"/>
    <mergeCell ref="I67:J67"/>
    <mergeCell ref="L67:M67"/>
    <mergeCell ref="O67:P67"/>
    <mergeCell ref="Q67:R67"/>
    <mergeCell ref="S67:T67"/>
    <mergeCell ref="U67:V67"/>
    <mergeCell ref="W67:AC67"/>
    <mergeCell ref="U65:V65"/>
    <mergeCell ref="W65:AC65"/>
    <mergeCell ref="D66:E66"/>
    <mergeCell ref="F66:G66"/>
    <mergeCell ref="I66:J66"/>
    <mergeCell ref="L66:M66"/>
    <mergeCell ref="O66:P66"/>
    <mergeCell ref="Q66:R66"/>
    <mergeCell ref="S66:T66"/>
    <mergeCell ref="U66:V66"/>
    <mergeCell ref="S64:T64"/>
    <mergeCell ref="U64:V64"/>
    <mergeCell ref="W64:AC64"/>
    <mergeCell ref="D65:E65"/>
    <mergeCell ref="F65:G65"/>
    <mergeCell ref="I65:J65"/>
    <mergeCell ref="L65:M65"/>
    <mergeCell ref="O65:P65"/>
    <mergeCell ref="Q65:R65"/>
    <mergeCell ref="S65:T65"/>
    <mergeCell ref="D64:E64"/>
    <mergeCell ref="F64:G64"/>
    <mergeCell ref="I64:J64"/>
    <mergeCell ref="L64:M64"/>
    <mergeCell ref="O64:P64"/>
    <mergeCell ref="Q64:R64"/>
    <mergeCell ref="W62:AC62"/>
    <mergeCell ref="D63:E63"/>
    <mergeCell ref="F63:G63"/>
    <mergeCell ref="I63:J63"/>
    <mergeCell ref="L63:M63"/>
    <mergeCell ref="O63:P63"/>
    <mergeCell ref="Q63:R63"/>
    <mergeCell ref="S63:T63"/>
    <mergeCell ref="U63:V63"/>
    <mergeCell ref="W63:AC63"/>
    <mergeCell ref="U61:V61"/>
    <mergeCell ref="W61:AC61"/>
    <mergeCell ref="D62:E62"/>
    <mergeCell ref="F62:G62"/>
    <mergeCell ref="I62:J62"/>
    <mergeCell ref="L62:M62"/>
    <mergeCell ref="O62:P62"/>
    <mergeCell ref="Q62:R62"/>
    <mergeCell ref="S62:T62"/>
    <mergeCell ref="U62:V62"/>
    <mergeCell ref="S60:T60"/>
    <mergeCell ref="U60:V60"/>
    <mergeCell ref="W60:AC60"/>
    <mergeCell ref="D61:E61"/>
    <mergeCell ref="F61:G61"/>
    <mergeCell ref="I61:J61"/>
    <mergeCell ref="L61:M61"/>
    <mergeCell ref="O61:P61"/>
    <mergeCell ref="Q61:R61"/>
    <mergeCell ref="S61:T61"/>
    <mergeCell ref="D60:E60"/>
    <mergeCell ref="F60:G60"/>
    <mergeCell ref="I60:J60"/>
    <mergeCell ref="L60:M60"/>
    <mergeCell ref="O60:P60"/>
    <mergeCell ref="Q60:R60"/>
    <mergeCell ref="W58:AC58"/>
    <mergeCell ref="D59:E59"/>
    <mergeCell ref="F59:G59"/>
    <mergeCell ref="I59:J59"/>
    <mergeCell ref="L59:M59"/>
    <mergeCell ref="O59:P59"/>
    <mergeCell ref="Q59:R59"/>
    <mergeCell ref="S59:T59"/>
    <mergeCell ref="U59:V59"/>
    <mergeCell ref="W59:AC59"/>
    <mergeCell ref="U57:V57"/>
    <mergeCell ref="W57:AC57"/>
    <mergeCell ref="D58:E58"/>
    <mergeCell ref="F58:G58"/>
    <mergeCell ref="I58:J58"/>
    <mergeCell ref="L58:M58"/>
    <mergeCell ref="O58:P58"/>
    <mergeCell ref="Q58:R58"/>
    <mergeCell ref="S58:T58"/>
    <mergeCell ref="U58:V58"/>
    <mergeCell ref="S56:T56"/>
    <mergeCell ref="U56:V56"/>
    <mergeCell ref="W56:AC56"/>
    <mergeCell ref="D57:E57"/>
    <mergeCell ref="F57:G57"/>
    <mergeCell ref="I57:J57"/>
    <mergeCell ref="L57:M57"/>
    <mergeCell ref="O57:P57"/>
    <mergeCell ref="Q57:R57"/>
    <mergeCell ref="S57:T57"/>
    <mergeCell ref="D56:E56"/>
    <mergeCell ref="F56:G56"/>
    <mergeCell ref="I56:J56"/>
    <mergeCell ref="L56:M56"/>
    <mergeCell ref="O56:P56"/>
    <mergeCell ref="Q56:R56"/>
    <mergeCell ref="W54:AC54"/>
    <mergeCell ref="D55:E55"/>
    <mergeCell ref="F55:G55"/>
    <mergeCell ref="I55:J55"/>
    <mergeCell ref="L55:M55"/>
    <mergeCell ref="O55:P55"/>
    <mergeCell ref="Q55:R55"/>
    <mergeCell ref="S55:T55"/>
    <mergeCell ref="U55:V55"/>
    <mergeCell ref="W55:AC55"/>
    <mergeCell ref="U53:V53"/>
    <mergeCell ref="W53:AC53"/>
    <mergeCell ref="D54:E54"/>
    <mergeCell ref="F54:G54"/>
    <mergeCell ref="I54:J54"/>
    <mergeCell ref="L54:M54"/>
    <mergeCell ref="O54:P54"/>
    <mergeCell ref="Q54:R54"/>
    <mergeCell ref="S54:T54"/>
    <mergeCell ref="U54:V54"/>
    <mergeCell ref="S52:T52"/>
    <mergeCell ref="U52:V52"/>
    <mergeCell ref="W52:AC52"/>
    <mergeCell ref="D53:E53"/>
    <mergeCell ref="F53:G53"/>
    <mergeCell ref="I53:J53"/>
    <mergeCell ref="L53:M53"/>
    <mergeCell ref="O53:P53"/>
    <mergeCell ref="Q53:R53"/>
    <mergeCell ref="S53:T53"/>
    <mergeCell ref="D52:E52"/>
    <mergeCell ref="F52:G52"/>
    <mergeCell ref="I52:J52"/>
    <mergeCell ref="L52:M52"/>
    <mergeCell ref="O52:P52"/>
    <mergeCell ref="Q52:R52"/>
    <mergeCell ref="W50:AC50"/>
    <mergeCell ref="D51:E51"/>
    <mergeCell ref="F51:G51"/>
    <mergeCell ref="I51:J51"/>
    <mergeCell ref="L51:M51"/>
    <mergeCell ref="O51:P51"/>
    <mergeCell ref="Q51:R51"/>
    <mergeCell ref="S51:T51"/>
    <mergeCell ref="U51:V51"/>
    <mergeCell ref="W51:AC51"/>
    <mergeCell ref="U49:V49"/>
    <mergeCell ref="W49:AC49"/>
    <mergeCell ref="D50:E50"/>
    <mergeCell ref="F50:G50"/>
    <mergeCell ref="I50:J50"/>
    <mergeCell ref="L50:M50"/>
    <mergeCell ref="O50:P50"/>
    <mergeCell ref="Q50:R50"/>
    <mergeCell ref="S50:T50"/>
    <mergeCell ref="U50:V50"/>
    <mergeCell ref="S48:T48"/>
    <mergeCell ref="U48:V48"/>
    <mergeCell ref="W48:AC48"/>
    <mergeCell ref="D49:E49"/>
    <mergeCell ref="F49:G49"/>
    <mergeCell ref="I49:J49"/>
    <mergeCell ref="L49:M49"/>
    <mergeCell ref="O49:P49"/>
    <mergeCell ref="Q49:R49"/>
    <mergeCell ref="S49:T49"/>
    <mergeCell ref="D48:E48"/>
    <mergeCell ref="F48:G48"/>
    <mergeCell ref="I48:J48"/>
    <mergeCell ref="L48:M48"/>
    <mergeCell ref="O48:P48"/>
    <mergeCell ref="Q48:R48"/>
    <mergeCell ref="W46:AC46"/>
    <mergeCell ref="D47:E47"/>
    <mergeCell ref="F47:G47"/>
    <mergeCell ref="I47:J47"/>
    <mergeCell ref="L47:M47"/>
    <mergeCell ref="O47:P47"/>
    <mergeCell ref="Q47:R47"/>
    <mergeCell ref="S47:T47"/>
    <mergeCell ref="U47:V47"/>
    <mergeCell ref="W47:AC47"/>
    <mergeCell ref="U45:V45"/>
    <mergeCell ref="W45:AC45"/>
    <mergeCell ref="D46:E46"/>
    <mergeCell ref="F46:G46"/>
    <mergeCell ref="I46:J46"/>
    <mergeCell ref="L46:M46"/>
    <mergeCell ref="O46:P46"/>
    <mergeCell ref="Q46:R46"/>
    <mergeCell ref="S46:T46"/>
    <mergeCell ref="U46:V46"/>
    <mergeCell ref="S44:T44"/>
    <mergeCell ref="U44:V44"/>
    <mergeCell ref="W44:AC44"/>
    <mergeCell ref="D45:E45"/>
    <mergeCell ref="F45:G45"/>
    <mergeCell ref="I45:J45"/>
    <mergeCell ref="L45:M45"/>
    <mergeCell ref="O45:P45"/>
    <mergeCell ref="Q45:R45"/>
    <mergeCell ref="S45:T45"/>
    <mergeCell ref="A44:B44"/>
    <mergeCell ref="D44:E44"/>
    <mergeCell ref="F44:K44"/>
    <mergeCell ref="L44:N44"/>
    <mergeCell ref="O44:P44"/>
    <mergeCell ref="Q44:R44"/>
    <mergeCell ref="V42:W42"/>
    <mergeCell ref="X42:AB42"/>
    <mergeCell ref="B43:D43"/>
    <mergeCell ref="E43:H43"/>
    <mergeCell ref="J43:N43"/>
    <mergeCell ref="O43:S43"/>
    <mergeCell ref="U43:V43"/>
    <mergeCell ref="W43:AB43"/>
    <mergeCell ref="A41:C41"/>
    <mergeCell ref="D41:I41"/>
    <mergeCell ref="J41:L41"/>
    <mergeCell ref="W41:AB41"/>
    <mergeCell ref="A42:C42"/>
    <mergeCell ref="F42:G42"/>
    <mergeCell ref="J42:K42"/>
    <mergeCell ref="M42:N42"/>
    <mergeCell ref="P42:R42"/>
    <mergeCell ref="S42:U42"/>
    <mergeCell ref="A32:D32"/>
    <mergeCell ref="F32:H32"/>
    <mergeCell ref="K32:AC32"/>
    <mergeCell ref="A34:AC34"/>
    <mergeCell ref="A35:AC37"/>
    <mergeCell ref="A40:AC40"/>
    <mergeCell ref="A30:D30"/>
    <mergeCell ref="F30:H30"/>
    <mergeCell ref="K30:AC30"/>
    <mergeCell ref="A31:D31"/>
    <mergeCell ref="F31:H31"/>
    <mergeCell ref="K31:AC31"/>
    <mergeCell ref="O26:Q26"/>
    <mergeCell ref="R26:S26"/>
    <mergeCell ref="U26:W26"/>
    <mergeCell ref="X26:Y26"/>
    <mergeCell ref="A29:D29"/>
    <mergeCell ref="F29:H29"/>
    <mergeCell ref="K29:AC29"/>
    <mergeCell ref="A25:D26"/>
    <mergeCell ref="E25:I25"/>
    <mergeCell ref="J25:K25"/>
    <mergeCell ref="E26:H26"/>
    <mergeCell ref="I26:K26"/>
    <mergeCell ref="L26:M26"/>
    <mergeCell ref="A20:AC21"/>
    <mergeCell ref="A22:D22"/>
    <mergeCell ref="E22:F22"/>
    <mergeCell ref="A23:D24"/>
    <mergeCell ref="E23:F23"/>
    <mergeCell ref="H23:J23"/>
    <mergeCell ref="K23:L23"/>
    <mergeCell ref="N23:Q23"/>
    <mergeCell ref="E24:F24"/>
    <mergeCell ref="G24:AB24"/>
    <mergeCell ref="A15:D17"/>
    <mergeCell ref="E15:H15"/>
    <mergeCell ref="E16:H16"/>
    <mergeCell ref="E17:H17"/>
    <mergeCell ref="M17:N17"/>
    <mergeCell ref="R17:T17"/>
    <mergeCell ref="A12:B14"/>
    <mergeCell ref="C12:D12"/>
    <mergeCell ref="E12:K12"/>
    <mergeCell ref="C13:D13"/>
    <mergeCell ref="E13:K13"/>
    <mergeCell ref="C14:D14"/>
    <mergeCell ref="E14:K14"/>
    <mergeCell ref="A10:D10"/>
    <mergeCell ref="F10:H10"/>
    <mergeCell ref="J10:L10"/>
    <mergeCell ref="N10:O10"/>
    <mergeCell ref="A11:D11"/>
    <mergeCell ref="F11:H11"/>
    <mergeCell ref="J11:L11"/>
    <mergeCell ref="N11:O11"/>
    <mergeCell ref="A7:D7"/>
    <mergeCell ref="E7:AC7"/>
    <mergeCell ref="A8:D8"/>
    <mergeCell ref="E8:AC8"/>
    <mergeCell ref="A9:D9"/>
    <mergeCell ref="H9:I9"/>
    <mergeCell ref="M9:N9"/>
    <mergeCell ref="A1:AC1"/>
    <mergeCell ref="J2:M2"/>
    <mergeCell ref="Q2:R2"/>
    <mergeCell ref="T4:W4"/>
    <mergeCell ref="A5:AC5"/>
    <mergeCell ref="A6:D6"/>
    <mergeCell ref="E6:AC6"/>
  </mergeCells>
  <phoneticPr fontId="1"/>
  <conditionalFormatting sqref="D45:G75 I45:J75">
    <cfRule type="expression" dxfId="153" priority="63">
      <formula>D45=""</formula>
    </cfRule>
  </conditionalFormatting>
  <conditionalFormatting sqref="D84:G114 I84:J114">
    <cfRule type="expression" dxfId="152" priority="53">
      <formula>D84=""</formula>
    </cfRule>
  </conditionalFormatting>
  <conditionalFormatting sqref="D123:G153 I123:J153">
    <cfRule type="expression" dxfId="151" priority="43">
      <formula>D123=""</formula>
    </cfRule>
  </conditionalFormatting>
  <conditionalFormatting sqref="D162:G192 I162:J192">
    <cfRule type="expression" dxfId="150" priority="33">
      <formula>D162=""</formula>
    </cfRule>
  </conditionalFormatting>
  <conditionalFormatting sqref="D201:G231 I201:J231">
    <cfRule type="expression" dxfId="149" priority="23">
      <formula>D201=""</formula>
    </cfRule>
  </conditionalFormatting>
  <conditionalFormatting sqref="D240:G270 I240:J270">
    <cfRule type="expression" dxfId="148" priority="13">
      <formula>D240=""</formula>
    </cfRule>
  </conditionalFormatting>
  <conditionalFormatting sqref="E6:E8 E22:E23">
    <cfRule type="expression" dxfId="147" priority="73">
      <formula>E6=""</formula>
    </cfRule>
  </conditionalFormatting>
  <conditionalFormatting sqref="E10:E11">
    <cfRule type="expression" dxfId="146" priority="76">
      <formula>E10=""</formula>
    </cfRule>
  </conditionalFormatting>
  <conditionalFormatting sqref="E43">
    <cfRule type="expression" dxfId="145" priority="59">
      <formula>E43=""</formula>
    </cfRule>
  </conditionalFormatting>
  <conditionalFormatting sqref="E82">
    <cfRule type="expression" dxfId="144" priority="49">
      <formula>E82=""</formula>
    </cfRule>
  </conditionalFormatting>
  <conditionalFormatting sqref="E121">
    <cfRule type="expression" dxfId="143" priority="39">
      <formula>E121=""</formula>
    </cfRule>
  </conditionalFormatting>
  <conditionalFormatting sqref="E160">
    <cfRule type="expression" dxfId="142" priority="29">
      <formula>E160=""</formula>
    </cfRule>
  </conditionalFormatting>
  <conditionalFormatting sqref="E199">
    <cfRule type="expression" dxfId="141" priority="19">
      <formula>E199=""</formula>
    </cfRule>
  </conditionalFormatting>
  <conditionalFormatting sqref="E238">
    <cfRule type="expression" dxfId="140" priority="9">
      <formula>E238=""</formula>
    </cfRule>
  </conditionalFormatting>
  <conditionalFormatting sqref="G24">
    <cfRule type="expression" dxfId="139" priority="65">
      <formula>G24=""</formula>
    </cfRule>
  </conditionalFormatting>
  <conditionalFormatting sqref="I10:I11">
    <cfRule type="expression" dxfId="138" priority="75">
      <formula>I10=""</formula>
    </cfRule>
  </conditionalFormatting>
  <conditionalFormatting sqref="J25">
    <cfRule type="expression" dxfId="137" priority="4">
      <formula>J25=""</formula>
    </cfRule>
  </conditionalFormatting>
  <conditionalFormatting sqref="K23">
    <cfRule type="containsBlanks" dxfId="136" priority="67">
      <formula>LEN(TRIM(K23))=0</formula>
    </cfRule>
  </conditionalFormatting>
  <conditionalFormatting sqref="L26">
    <cfRule type="expression" dxfId="135" priority="3">
      <formula>L26=""</formula>
    </cfRule>
  </conditionalFormatting>
  <conditionalFormatting sqref="M10:M11">
    <cfRule type="expression" dxfId="134" priority="74">
      <formula>M10=""</formula>
    </cfRule>
  </conditionalFormatting>
  <conditionalFormatting sqref="M23">
    <cfRule type="expression" dxfId="133" priority="69">
      <formula>M23=""</formula>
    </cfRule>
  </conditionalFormatting>
  <conditionalFormatting sqref="M41:N41 P41 R41">
    <cfRule type="containsBlanks" dxfId="132" priority="62">
      <formula>LEN(TRIM(M41))=0</formula>
    </cfRule>
  </conditionalFormatting>
  <conditionalFormatting sqref="M80:N80 P80 R80">
    <cfRule type="containsBlanks" dxfId="131" priority="52">
      <formula>LEN(TRIM(M80))=0</formula>
    </cfRule>
  </conditionalFormatting>
  <conditionalFormatting sqref="M119:N119 P119 R119">
    <cfRule type="containsBlanks" dxfId="130" priority="42">
      <formula>LEN(TRIM(M119))=0</formula>
    </cfRule>
  </conditionalFormatting>
  <conditionalFormatting sqref="M158:N158 P158 R158">
    <cfRule type="containsBlanks" dxfId="129" priority="32">
      <formula>LEN(TRIM(M158))=0</formula>
    </cfRule>
  </conditionalFormatting>
  <conditionalFormatting sqref="M197:N197 P197 R197">
    <cfRule type="containsBlanks" dxfId="128" priority="22">
      <formula>LEN(TRIM(M197))=0</formula>
    </cfRule>
  </conditionalFormatting>
  <conditionalFormatting sqref="M236:N236 P236 R236">
    <cfRule type="containsBlanks" dxfId="127" priority="12">
      <formula>LEN(TRIM(M236))=0</formula>
    </cfRule>
  </conditionalFormatting>
  <conditionalFormatting sqref="N2">
    <cfRule type="expression" dxfId="126" priority="72">
      <formula>N2=""</formula>
    </cfRule>
  </conditionalFormatting>
  <conditionalFormatting sqref="N23">
    <cfRule type="containsBlanks" dxfId="125" priority="66">
      <formula>LEN(TRIM(N23))=0</formula>
    </cfRule>
  </conditionalFormatting>
  <conditionalFormatting sqref="O43">
    <cfRule type="expression" dxfId="124" priority="56">
      <formula>O43=""</formula>
    </cfRule>
  </conditionalFormatting>
  <conditionalFormatting sqref="O82">
    <cfRule type="expression" dxfId="123" priority="46">
      <formula>O82=""</formula>
    </cfRule>
  </conditionalFormatting>
  <conditionalFormatting sqref="O121">
    <cfRule type="expression" dxfId="122" priority="36">
      <formula>O121=""</formula>
    </cfRule>
  </conditionalFormatting>
  <conditionalFormatting sqref="O160">
    <cfRule type="expression" dxfId="121" priority="26">
      <formula>O160=""</formula>
    </cfRule>
  </conditionalFormatting>
  <conditionalFormatting sqref="O199">
    <cfRule type="expression" dxfId="120" priority="16">
      <formula>O199=""</formula>
    </cfRule>
  </conditionalFormatting>
  <conditionalFormatting sqref="O238">
    <cfRule type="expression" dxfId="119" priority="6">
      <formula>O238=""</formula>
    </cfRule>
  </conditionalFormatting>
  <conditionalFormatting sqref="O45:Q75 D41 S45:V75">
    <cfRule type="expression" dxfId="118" priority="64">
      <formula>D41=""</formula>
    </cfRule>
  </conditionalFormatting>
  <conditionalFormatting sqref="O84:Q114 D80 S84:V114">
    <cfRule type="expression" dxfId="117" priority="54">
      <formula>D80=""</formula>
    </cfRule>
  </conditionalFormatting>
  <conditionalFormatting sqref="O123:Q153 D119 S123:V153">
    <cfRule type="expression" dxfId="116" priority="44">
      <formula>D119=""</formula>
    </cfRule>
  </conditionalFormatting>
  <conditionalFormatting sqref="O162:Q192 D158 S162:V192">
    <cfRule type="expression" dxfId="115" priority="34">
      <formula>D158=""</formula>
    </cfRule>
  </conditionalFormatting>
  <conditionalFormatting sqref="O201:Q231 D197 S201:V231">
    <cfRule type="expression" dxfId="114" priority="24">
      <formula>D197=""</formula>
    </cfRule>
  </conditionalFormatting>
  <conditionalFormatting sqref="O240:Q270 D236 S240:V270">
    <cfRule type="expression" dxfId="113" priority="14">
      <formula>D236=""</formula>
    </cfRule>
  </conditionalFormatting>
  <conditionalFormatting sqref="P2">
    <cfRule type="expression" dxfId="112" priority="70">
      <formula>P2=""</formula>
    </cfRule>
  </conditionalFormatting>
  <conditionalFormatting sqref="P10:P11">
    <cfRule type="expression" dxfId="111" priority="71">
      <formula>P10=""</formula>
    </cfRule>
  </conditionalFormatting>
  <conditionalFormatting sqref="Q45:Q75">
    <cfRule type="expression" dxfId="110" priority="61">
      <formula>Q45=""</formula>
    </cfRule>
  </conditionalFormatting>
  <conditionalFormatting sqref="Q84:Q114">
    <cfRule type="expression" dxfId="109" priority="51">
      <formula>Q84=""</formula>
    </cfRule>
  </conditionalFormatting>
  <conditionalFormatting sqref="Q123:Q153">
    <cfRule type="expression" dxfId="108" priority="41">
      <formula>Q123=""</formula>
    </cfRule>
  </conditionalFormatting>
  <conditionalFormatting sqref="Q162:Q192">
    <cfRule type="expression" dxfId="107" priority="31">
      <formula>Q162=""</formula>
    </cfRule>
  </conditionalFormatting>
  <conditionalFormatting sqref="Q201:Q231">
    <cfRule type="expression" dxfId="106" priority="21">
      <formula>Q201=""</formula>
    </cfRule>
  </conditionalFormatting>
  <conditionalFormatting sqref="Q240:Q270">
    <cfRule type="expression" dxfId="105" priority="11">
      <formula>Q240=""</formula>
    </cfRule>
  </conditionalFormatting>
  <conditionalFormatting sqref="R23">
    <cfRule type="expression" dxfId="104" priority="68">
      <formula>R23=""</formula>
    </cfRule>
  </conditionalFormatting>
  <conditionalFormatting sqref="R26">
    <cfRule type="expression" dxfId="103" priority="2">
      <formula>R26=""</formula>
    </cfRule>
  </conditionalFormatting>
  <conditionalFormatting sqref="S42">
    <cfRule type="expression" dxfId="102" priority="58">
      <formula>S42=""</formula>
    </cfRule>
  </conditionalFormatting>
  <conditionalFormatting sqref="S81">
    <cfRule type="expression" dxfId="101" priority="48">
      <formula>S81=""</formula>
    </cfRule>
  </conditionalFormatting>
  <conditionalFormatting sqref="S120">
    <cfRule type="expression" dxfId="100" priority="38">
      <formula>S120=""</formula>
    </cfRule>
  </conditionalFormatting>
  <conditionalFormatting sqref="S159">
    <cfRule type="expression" dxfId="99" priority="28">
      <formula>S159=""</formula>
    </cfRule>
  </conditionalFormatting>
  <conditionalFormatting sqref="S198">
    <cfRule type="expression" dxfId="98" priority="18">
      <formula>S198=""</formula>
    </cfRule>
  </conditionalFormatting>
  <conditionalFormatting sqref="S237">
    <cfRule type="expression" dxfId="97" priority="8">
      <formula>S237=""</formula>
    </cfRule>
  </conditionalFormatting>
  <conditionalFormatting sqref="W41">
    <cfRule type="expression" dxfId="96" priority="60">
      <formula>W41=""</formula>
    </cfRule>
  </conditionalFormatting>
  <conditionalFormatting sqref="W43">
    <cfRule type="expression" dxfId="95" priority="55">
      <formula>W43=""</formula>
    </cfRule>
  </conditionalFormatting>
  <conditionalFormatting sqref="W80">
    <cfRule type="expression" dxfId="94" priority="50">
      <formula>W80=""</formula>
    </cfRule>
  </conditionalFormatting>
  <conditionalFormatting sqref="W82">
    <cfRule type="expression" dxfId="93" priority="45">
      <formula>W82=""</formula>
    </cfRule>
  </conditionalFormatting>
  <conditionalFormatting sqref="W119">
    <cfRule type="expression" dxfId="92" priority="40">
      <formula>W119=""</formula>
    </cfRule>
  </conditionalFormatting>
  <conditionalFormatting sqref="W121">
    <cfRule type="expression" dxfId="91" priority="35">
      <formula>W121=""</formula>
    </cfRule>
  </conditionalFormatting>
  <conditionalFormatting sqref="W158">
    <cfRule type="expression" dxfId="90" priority="30">
      <formula>W158=""</formula>
    </cfRule>
  </conditionalFormatting>
  <conditionalFormatting sqref="W160">
    <cfRule type="expression" dxfId="89" priority="25">
      <formula>W160=""</formula>
    </cfRule>
  </conditionalFormatting>
  <conditionalFormatting sqref="W197">
    <cfRule type="expression" dxfId="88" priority="20">
      <formula>W197=""</formula>
    </cfRule>
  </conditionalFormatting>
  <conditionalFormatting sqref="W199">
    <cfRule type="expression" dxfId="87" priority="15">
      <formula>W199=""</formula>
    </cfRule>
  </conditionalFormatting>
  <conditionalFormatting sqref="W236">
    <cfRule type="expression" dxfId="86" priority="10">
      <formula>W236=""</formula>
    </cfRule>
  </conditionalFormatting>
  <conditionalFormatting sqref="W238">
    <cfRule type="expression" dxfId="85" priority="5">
      <formula>W238=""</formula>
    </cfRule>
  </conditionalFormatting>
  <conditionalFormatting sqref="X4 Z4 AB4 G9 L9 L12:L14">
    <cfRule type="expression" dxfId="84" priority="77">
      <formula>G4=""</formula>
    </cfRule>
  </conditionalFormatting>
  <conditionalFormatting sqref="X26">
    <cfRule type="expression" dxfId="83" priority="1">
      <formula>X26=""</formula>
    </cfRule>
  </conditionalFormatting>
  <conditionalFormatting sqref="X42">
    <cfRule type="containsBlanks" dxfId="82" priority="57">
      <formula>LEN(TRIM(X42))=0</formula>
    </cfRule>
  </conditionalFormatting>
  <conditionalFormatting sqref="X81">
    <cfRule type="containsBlanks" dxfId="81" priority="47">
      <formula>LEN(TRIM(X81))=0</formula>
    </cfRule>
  </conditionalFormatting>
  <conditionalFormatting sqref="X120">
    <cfRule type="containsBlanks" dxfId="80" priority="37">
      <formula>LEN(TRIM(X120))=0</formula>
    </cfRule>
  </conditionalFormatting>
  <conditionalFormatting sqref="X159">
    <cfRule type="containsBlanks" dxfId="79" priority="27">
      <formula>LEN(TRIM(X159))=0</formula>
    </cfRule>
  </conditionalFormatting>
  <conditionalFormatting sqref="X198">
    <cfRule type="containsBlanks" dxfId="78" priority="17">
      <formula>LEN(TRIM(X198))=0</formula>
    </cfRule>
  </conditionalFormatting>
  <conditionalFormatting sqref="X237">
    <cfRule type="containsBlanks" dxfId="77" priority="7">
      <formula>LEN(TRIM(X237))=0</formula>
    </cfRule>
  </conditionalFormatting>
  <dataValidations count="14">
    <dataValidation type="custom" operator="lessThanOrEqual" allowBlank="1" showInputMessage="1" showErrorMessage="1" sqref="R26:S26" xr:uid="{74653BE1-5439-4885-8CE2-DC25DEA411FA}">
      <formula1>AND(ISNUMBER(VALUE(R26)),VALUE(R26)&lt;=IF($J$25="",0,MIN($J$25,200)),VALUE(R26)&gt;=0)</formula1>
    </dataValidation>
    <dataValidation type="custom" operator="lessThanOrEqual" allowBlank="1" showInputMessage="1" showErrorMessage="1" sqref="X26:Y26" xr:uid="{6209E3B9-A759-49EB-96DB-1FEBEEC012F5}">
      <formula1>AND(ISNUMBER(VALUE(W26)),VALUE(W26)&lt;=IF($J$25="",0,MIN($J$25,200)),VALUE(W26)&gt;=0)</formula1>
    </dataValidation>
    <dataValidation type="custom" operator="lessThanOrEqual" allowBlank="1" showInputMessage="1" showErrorMessage="1" sqref="L26:M26" xr:uid="{2BBF5CAE-2A29-4473-8F5C-AA8B162AAA37}">
      <formula1>AND(ISNUMBER(VALUE(L26)),VALUE(L26)&lt;=IF($J$25="",0,MIN($J$25,300)),VALUE(L26)&gt;=0)</formula1>
    </dataValidation>
    <dataValidation type="list" allowBlank="1" showInputMessage="1" showErrorMessage="1" sqref="O45:Q75 S45:V75 D45:E75 O84:Q114 S84:V114 D84:E114 O123:Q153 S123:V153 D123:E153 O162:Q192 S162:V192 D162:E192 O201:Q231 S201:V231 D201:E231 O240:Q270 S240:V270 D240:E270" xr:uid="{E15BB1D7-B4DC-451C-B222-F4AE38375785}">
      <formula1>"○"</formula1>
    </dataValidation>
    <dataValidation type="list" allowBlank="1" showInputMessage="1" showErrorMessage="1" sqref="E7:AC7" xr:uid="{316D04A4-788A-4F0E-9987-9A2E02B044A9}">
      <formula1>"自己所有,借用"</formula1>
    </dataValidation>
    <dataValidation type="list" allowBlank="1" showInputMessage="1" showErrorMessage="1" sqref="W43 W82 W121 W160 W199 W238" xr:uid="{2FA0B7EE-DD8B-49BB-8F7A-1BB89DE38622}">
      <formula1>"０．該当なし,１．障害児加算,２．医療的ケア児加算,３．要支援家庭のこども加算"</formula1>
    </dataValidation>
    <dataValidation type="list" allowBlank="1" showInputMessage="1" showErrorMessage="1" sqref="M41 M80 M119 M158 M197 M236" xr:uid="{51FFDD77-E724-4E83-A964-06D61BB4C76E}">
      <formula1>"西暦,令和"</formula1>
    </dataValidation>
    <dataValidation type="list" allowBlank="1" showInputMessage="1" showErrorMessage="1" sqref="O43:S43 AC43 O82:S82 AC82 O121:S121 AC121 O160:S160 AC160 O199:S199 AC199 O238:S238 AC238" xr:uid="{74C52593-F652-4B1E-9A7F-8EA028C6ABDB}">
      <formula1>"０．該当なし,１．生活保護世帯,２．非課税世帯,３．低所得世帯,４．要支援家庭"</formula1>
    </dataValidation>
    <dataValidation type="list" allowBlank="1" showInputMessage="1" showErrorMessage="1" sqref="M23" xr:uid="{92EFD5A3-C8C4-4AE8-B083-9016210B123E}">
      <formula1>"都,道,府,県"</formula1>
    </dataValidation>
    <dataValidation type="list" allowBlank="1" showInputMessage="1" showErrorMessage="1" sqref="R23" xr:uid="{4F813542-B7FF-40FF-839E-235ACF93E2A0}">
      <formula1>"区,市,町,村"</formula1>
    </dataValidation>
    <dataValidation type="list" allowBlank="1" showInputMessage="1" showErrorMessage="1" sqref="S42:U42 S81:U81 S120:U120 S159:U159 S198:U198 S237:U237" xr:uid="{1B77AD9F-9DEA-4A18-BB0A-4EE9EB4ED8DF}">
      <formula1>"有り（中野区内）,有り（中野区外）,無し"</formula1>
    </dataValidation>
    <dataValidation type="list" allowBlank="1" showInputMessage="1" showErrorMessage="1" sqref="E22:F23" xr:uid="{86342E7A-A814-4A87-867D-B65E242DAC02}">
      <formula1>"有り,無し"</formula1>
    </dataValidation>
    <dataValidation type="list" allowBlank="1" showInputMessage="1" showErrorMessage="1" sqref="W41:AB41 W80:AB80 W119:AB119 W158:AB158 W197:AB197 W236:AB236" xr:uid="{8CB73C15-CAE3-486F-8C99-3C842C7BCD5B}">
      <formula1>"０歳児クラス相当,１歳児クラス相当,２歳児クラス相当（３歳未満）,２歳児クラス相当（３歳誕生月）"</formula1>
    </dataValidation>
    <dataValidation type="whole" operator="lessThanOrEqual" allowBlank="1" showInputMessage="1" showErrorMessage="1" sqref="L12:L14" xr:uid="{8BD32D8B-6EE3-48BD-9A35-B024382FBD98}">
      <formula1>10</formula1>
    </dataValidation>
  </dataValidations>
  <printOptions horizontalCentered="1" verticalCentered="1"/>
  <pageMargins left="0.19685039370078741" right="0.19685039370078741" top="0.19685039370078741" bottom="0.19685039370078741" header="0" footer="0"/>
  <pageSetup paperSize="9" scale="58" orientation="portrait" r:id="rId1"/>
  <rowBreaks count="6" manualBreakCount="6">
    <brk id="39" max="28" man="1"/>
    <brk id="78" max="28" man="1"/>
    <brk id="117" max="28" man="1"/>
    <brk id="156" max="28" man="1"/>
    <brk id="195" max="28" man="1"/>
    <brk id="234" max="28"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A5CB6C3D-C230-4BBB-AF34-2451F932EE23}">
          <x14:formula1>
            <xm:f>データ入力!$B$2:$B$12</xm:f>
          </x14:formula1>
          <xm:sqref>G24:AB24</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D92B69-7B59-4102-A9F5-A6A1906540D7}">
  <sheetPr codeName="Sheet14"/>
  <dimension ref="A1:AT273"/>
  <sheetViews>
    <sheetView showGridLines="0" view="pageBreakPreview" zoomScale="85" zoomScaleNormal="100" zoomScaleSheetLayoutView="85" workbookViewId="0">
      <selection activeCell="Z4" sqref="Z4"/>
    </sheetView>
  </sheetViews>
  <sheetFormatPr defaultColWidth="4.33203125" defaultRowHeight="26.25" customHeight="1" x14ac:dyDescent="0.55000000000000004"/>
  <cols>
    <col min="1" max="2" width="4.33203125" style="12"/>
    <col min="3" max="3" width="5.83203125" style="12" bestFit="1" customWidth="1"/>
    <col min="4" max="4" width="4.33203125" style="12"/>
    <col min="5" max="5" width="5" style="12" bestFit="1" customWidth="1"/>
    <col min="6" max="8" width="4.33203125" style="12"/>
    <col min="9" max="9" width="4.33203125" style="12" customWidth="1"/>
    <col min="10" max="11" width="4.33203125" style="12"/>
    <col min="12" max="12" width="5" style="12" bestFit="1" customWidth="1"/>
    <col min="13" max="13" width="4.33203125" style="12"/>
    <col min="14" max="14" width="8.08203125" style="12" bestFit="1" customWidth="1"/>
    <col min="15" max="17" width="4.33203125" style="12"/>
    <col min="18" max="18" width="4.33203125" style="12" customWidth="1"/>
    <col min="19" max="29" width="4.33203125" style="12"/>
    <col min="30" max="30" width="6.5" style="32" bestFit="1" customWidth="1"/>
    <col min="31" max="34" width="4.33203125" style="32"/>
    <col min="35" max="45" width="4.33203125" style="12"/>
    <col min="46" max="46" width="5" style="12" bestFit="1" customWidth="1"/>
    <col min="47" max="16384" width="4.33203125" style="12"/>
  </cols>
  <sheetData>
    <row r="1" spans="1:34" s="8" customFormat="1" ht="26.25" customHeight="1" x14ac:dyDescent="0.55000000000000004">
      <c r="A1" s="179" t="s">
        <v>41</v>
      </c>
      <c r="B1" s="179"/>
      <c r="C1" s="179"/>
      <c r="D1" s="179"/>
      <c r="E1" s="179"/>
      <c r="F1" s="179"/>
      <c r="G1" s="179"/>
      <c r="H1" s="179"/>
      <c r="I1" s="179"/>
      <c r="J1" s="179"/>
      <c r="K1" s="179"/>
      <c r="L1" s="179"/>
      <c r="M1" s="179"/>
      <c r="N1" s="179"/>
      <c r="O1" s="179"/>
      <c r="P1" s="179"/>
      <c r="Q1" s="179"/>
      <c r="R1" s="179"/>
      <c r="S1" s="179"/>
      <c r="T1" s="179"/>
      <c r="U1" s="179"/>
      <c r="V1" s="179"/>
      <c r="W1" s="179"/>
      <c r="X1" s="179"/>
      <c r="Y1" s="179"/>
      <c r="Z1" s="179"/>
      <c r="AA1" s="179"/>
      <c r="AB1" s="179"/>
      <c r="AC1" s="179"/>
      <c r="AD1" s="1"/>
      <c r="AE1" s="1"/>
      <c r="AF1" s="1"/>
      <c r="AG1" s="1"/>
      <c r="AH1" s="1"/>
    </row>
    <row r="2" spans="1:34" s="8" customFormat="1" ht="26.25" customHeight="1" x14ac:dyDescent="0.55000000000000004">
      <c r="A2" s="1"/>
      <c r="B2" s="1"/>
      <c r="C2" s="1"/>
      <c r="D2" s="1"/>
      <c r="E2" s="1"/>
      <c r="F2" s="1"/>
      <c r="G2" s="1"/>
      <c r="H2" s="48"/>
      <c r="I2" s="48"/>
      <c r="J2" s="179" t="s">
        <v>39</v>
      </c>
      <c r="K2" s="179"/>
      <c r="L2" s="179"/>
      <c r="M2" s="179"/>
      <c r="N2" s="54">
        <v>2027</v>
      </c>
      <c r="O2" s="62" t="s">
        <v>0</v>
      </c>
      <c r="P2" s="55">
        <v>3</v>
      </c>
      <c r="Q2" s="179" t="s">
        <v>1</v>
      </c>
      <c r="R2" s="179"/>
      <c r="S2" s="1"/>
      <c r="T2" s="1"/>
      <c r="U2" s="1"/>
      <c r="V2" s="1"/>
      <c r="W2" s="1"/>
      <c r="X2" s="1"/>
      <c r="Y2" s="1"/>
      <c r="Z2" s="1"/>
      <c r="AA2" s="1"/>
      <c r="AB2" s="1"/>
      <c r="AC2" s="1"/>
      <c r="AD2" s="1"/>
      <c r="AE2" s="1"/>
      <c r="AF2" s="1"/>
      <c r="AG2" s="1"/>
      <c r="AH2" s="1"/>
    </row>
    <row r="3" spans="1:34" s="11" customFormat="1" ht="26.25" customHeight="1" x14ac:dyDescent="0.55000000000000004">
      <c r="A3" s="2"/>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row>
    <row r="4" spans="1:34" s="11" customFormat="1" ht="26.25" customHeight="1" x14ac:dyDescent="0.55000000000000004">
      <c r="A4" s="2"/>
      <c r="B4" s="2"/>
      <c r="C4" s="2"/>
      <c r="D4" s="2"/>
      <c r="E4" s="2"/>
      <c r="F4" s="2"/>
      <c r="G4" s="2"/>
      <c r="H4" s="2"/>
      <c r="I4" s="2"/>
      <c r="J4" s="2"/>
      <c r="K4" s="2"/>
      <c r="L4" s="2"/>
      <c r="M4" s="2"/>
      <c r="N4" s="2"/>
      <c r="O4" s="2"/>
      <c r="P4" s="2"/>
      <c r="Q4" s="2"/>
      <c r="T4" s="220" t="s">
        <v>2</v>
      </c>
      <c r="U4" s="220"/>
      <c r="V4" s="220"/>
      <c r="W4" s="220"/>
      <c r="X4" s="9">
        <v>9</v>
      </c>
      <c r="Y4" s="3" t="s">
        <v>0</v>
      </c>
      <c r="Z4" s="9"/>
      <c r="AA4" s="3" t="s">
        <v>3</v>
      </c>
      <c r="AB4" s="9"/>
      <c r="AC4" s="3" t="s">
        <v>4</v>
      </c>
      <c r="AD4" s="2"/>
      <c r="AE4" s="2"/>
      <c r="AF4" s="2"/>
      <c r="AG4" s="2"/>
      <c r="AH4" s="2"/>
    </row>
    <row r="5" spans="1:34" s="11" customFormat="1" ht="26.25" customHeight="1" x14ac:dyDescent="0.55000000000000004">
      <c r="A5" s="180" t="s">
        <v>5</v>
      </c>
      <c r="B5" s="180"/>
      <c r="C5" s="180"/>
      <c r="D5" s="180"/>
      <c r="E5" s="180"/>
      <c r="F5" s="180"/>
      <c r="G5" s="180"/>
      <c r="H5" s="180"/>
      <c r="I5" s="180"/>
      <c r="J5" s="180"/>
      <c r="K5" s="180"/>
      <c r="L5" s="180"/>
      <c r="M5" s="180"/>
      <c r="N5" s="180"/>
      <c r="O5" s="180"/>
      <c r="P5" s="180"/>
      <c r="Q5" s="180"/>
      <c r="R5" s="180"/>
      <c r="S5" s="180"/>
      <c r="T5" s="180"/>
      <c r="U5" s="180"/>
      <c r="V5" s="180"/>
      <c r="W5" s="180"/>
      <c r="X5" s="180"/>
      <c r="Y5" s="180"/>
      <c r="Z5" s="180"/>
      <c r="AA5" s="180"/>
      <c r="AB5" s="180"/>
      <c r="AC5" s="180"/>
      <c r="AD5" s="2"/>
      <c r="AE5" s="2"/>
      <c r="AF5" s="2"/>
      <c r="AG5" s="2"/>
      <c r="AH5" s="2"/>
    </row>
    <row r="6" spans="1:34" s="11" customFormat="1" ht="26.25" customHeight="1" x14ac:dyDescent="0.55000000000000004">
      <c r="A6" s="136" t="s">
        <v>6</v>
      </c>
      <c r="B6" s="136"/>
      <c r="C6" s="136"/>
      <c r="D6" s="136"/>
      <c r="E6" s="135"/>
      <c r="F6" s="135"/>
      <c r="G6" s="135"/>
      <c r="H6" s="135"/>
      <c r="I6" s="135"/>
      <c r="J6" s="135"/>
      <c r="K6" s="135"/>
      <c r="L6" s="135"/>
      <c r="M6" s="135"/>
      <c r="N6" s="135"/>
      <c r="O6" s="135"/>
      <c r="P6" s="135"/>
      <c r="Q6" s="135"/>
      <c r="R6" s="135"/>
      <c r="S6" s="135"/>
      <c r="T6" s="135"/>
      <c r="U6" s="135"/>
      <c r="V6" s="135"/>
      <c r="W6" s="135"/>
      <c r="X6" s="135"/>
      <c r="Y6" s="135"/>
      <c r="Z6" s="135"/>
      <c r="AA6" s="135"/>
      <c r="AB6" s="135"/>
      <c r="AC6" s="135"/>
      <c r="AD6" s="2"/>
      <c r="AE6" s="2"/>
      <c r="AF6" s="2"/>
      <c r="AG6" s="2"/>
      <c r="AH6" s="2"/>
    </row>
    <row r="7" spans="1:34" s="11" customFormat="1" ht="26.25" customHeight="1" x14ac:dyDescent="0.55000000000000004">
      <c r="A7" s="145" t="s">
        <v>56</v>
      </c>
      <c r="B7" s="146"/>
      <c r="C7" s="146"/>
      <c r="D7" s="147"/>
      <c r="E7" s="148"/>
      <c r="F7" s="149"/>
      <c r="G7" s="149"/>
      <c r="H7" s="149"/>
      <c r="I7" s="149"/>
      <c r="J7" s="149"/>
      <c r="K7" s="149"/>
      <c r="L7" s="149"/>
      <c r="M7" s="149"/>
      <c r="N7" s="149"/>
      <c r="O7" s="149"/>
      <c r="P7" s="149"/>
      <c r="Q7" s="149"/>
      <c r="R7" s="149"/>
      <c r="S7" s="149"/>
      <c r="T7" s="149"/>
      <c r="U7" s="149"/>
      <c r="V7" s="149"/>
      <c r="W7" s="149"/>
      <c r="X7" s="149"/>
      <c r="Y7" s="149"/>
      <c r="Z7" s="149"/>
      <c r="AA7" s="149"/>
      <c r="AB7" s="149"/>
      <c r="AC7" s="150"/>
      <c r="AD7" s="2"/>
      <c r="AE7" s="2"/>
      <c r="AF7" s="2"/>
      <c r="AG7" s="2"/>
      <c r="AH7" s="2"/>
    </row>
    <row r="8" spans="1:34" s="11" customFormat="1" ht="26.25" customHeight="1" x14ac:dyDescent="0.55000000000000004">
      <c r="A8" s="124" t="s">
        <v>57</v>
      </c>
      <c r="B8" s="127"/>
      <c r="C8" s="127"/>
      <c r="D8" s="128"/>
      <c r="E8" s="202"/>
      <c r="F8" s="203"/>
      <c r="G8" s="203"/>
      <c r="H8" s="203"/>
      <c r="I8" s="203"/>
      <c r="J8" s="203"/>
      <c r="K8" s="203"/>
      <c r="L8" s="203"/>
      <c r="M8" s="203"/>
      <c r="N8" s="203"/>
      <c r="O8" s="203"/>
      <c r="P8" s="203"/>
      <c r="Q8" s="203"/>
      <c r="R8" s="203"/>
      <c r="S8" s="203"/>
      <c r="T8" s="203"/>
      <c r="U8" s="203"/>
      <c r="V8" s="203"/>
      <c r="W8" s="203"/>
      <c r="X8" s="203"/>
      <c r="Y8" s="203"/>
      <c r="Z8" s="203"/>
      <c r="AA8" s="203"/>
      <c r="AB8" s="203"/>
      <c r="AC8" s="204"/>
      <c r="AD8" s="2"/>
      <c r="AE8" s="2"/>
      <c r="AF8" s="2"/>
      <c r="AG8" s="2"/>
      <c r="AH8" s="2"/>
    </row>
    <row r="9" spans="1:34" s="11" customFormat="1" ht="26.25" customHeight="1" x14ac:dyDescent="0.55000000000000004">
      <c r="A9" s="136" t="s">
        <v>7</v>
      </c>
      <c r="B9" s="136"/>
      <c r="C9" s="136"/>
      <c r="D9" s="136"/>
      <c r="E9" s="6">
        <f>$P$2</f>
        <v>3</v>
      </c>
      <c r="F9" s="4" t="s">
        <v>3</v>
      </c>
      <c r="G9" s="10"/>
      <c r="H9" s="137" t="s">
        <v>8</v>
      </c>
      <c r="I9" s="137"/>
      <c r="J9" s="4">
        <f>$P$2</f>
        <v>3</v>
      </c>
      <c r="K9" s="4" t="s">
        <v>3</v>
      </c>
      <c r="L9" s="10"/>
      <c r="M9" s="137" t="s">
        <v>9</v>
      </c>
      <c r="N9" s="137"/>
      <c r="O9" s="4"/>
      <c r="P9" s="4"/>
      <c r="Q9" s="4"/>
      <c r="R9" s="4"/>
      <c r="S9" s="4"/>
      <c r="T9" s="4"/>
      <c r="U9" s="4"/>
      <c r="V9" s="4"/>
      <c r="W9" s="4"/>
      <c r="X9" s="4"/>
      <c r="Y9" s="4"/>
      <c r="Z9" s="4"/>
      <c r="AA9" s="4"/>
      <c r="AB9" s="4"/>
      <c r="AC9" s="5"/>
      <c r="AD9" s="2"/>
      <c r="AE9" s="2"/>
      <c r="AF9" s="2"/>
      <c r="AG9" s="2"/>
      <c r="AH9" s="2"/>
    </row>
    <row r="10" spans="1:34" s="11" customFormat="1" ht="26.25" customHeight="1" x14ac:dyDescent="0.55000000000000004">
      <c r="A10" s="138" t="s">
        <v>46</v>
      </c>
      <c r="B10" s="138"/>
      <c r="C10" s="138"/>
      <c r="D10" s="138"/>
      <c r="E10" s="4">
        <f>SUM(I10,M10,S10)</f>
        <v>0</v>
      </c>
      <c r="F10" s="137" t="s">
        <v>48</v>
      </c>
      <c r="G10" s="137"/>
      <c r="H10" s="137"/>
      <c r="I10" s="10"/>
      <c r="J10" s="137" t="s">
        <v>49</v>
      </c>
      <c r="K10" s="137"/>
      <c r="L10" s="137"/>
      <c r="M10" s="10"/>
      <c r="N10" s="156" t="s">
        <v>50</v>
      </c>
      <c r="O10" s="156"/>
      <c r="P10" s="10"/>
      <c r="Q10" s="4" t="s">
        <v>51</v>
      </c>
      <c r="R10" s="4"/>
      <c r="S10" s="4"/>
      <c r="T10" s="4"/>
      <c r="U10" s="4"/>
      <c r="V10" s="4"/>
      <c r="W10" s="4"/>
      <c r="X10" s="4"/>
      <c r="Y10" s="4"/>
      <c r="Z10" s="4"/>
      <c r="AA10" s="4"/>
      <c r="AB10" s="4"/>
      <c r="AC10" s="5"/>
      <c r="AD10" s="2"/>
      <c r="AE10" s="2"/>
      <c r="AF10" s="2"/>
      <c r="AG10" s="2"/>
      <c r="AH10" s="2"/>
    </row>
    <row r="11" spans="1:34" s="11" customFormat="1" ht="26.25" customHeight="1" x14ac:dyDescent="0.55000000000000004">
      <c r="A11" s="138" t="s">
        <v>47</v>
      </c>
      <c r="B11" s="138"/>
      <c r="C11" s="138"/>
      <c r="D11" s="138"/>
      <c r="E11" s="4">
        <f>SUM(I11,M11,P11)</f>
        <v>0</v>
      </c>
      <c r="F11" s="137" t="s">
        <v>48</v>
      </c>
      <c r="G11" s="137"/>
      <c r="H11" s="137"/>
      <c r="I11" s="10"/>
      <c r="J11" s="156" t="s">
        <v>49</v>
      </c>
      <c r="K11" s="156"/>
      <c r="L11" s="156"/>
      <c r="M11" s="10"/>
      <c r="N11" s="156" t="s">
        <v>50</v>
      </c>
      <c r="O11" s="156"/>
      <c r="P11" s="10"/>
      <c r="Q11" s="4" t="s">
        <v>51</v>
      </c>
      <c r="R11" s="4"/>
      <c r="U11" s="4"/>
      <c r="V11" s="4"/>
      <c r="W11" s="4"/>
      <c r="X11" s="4"/>
      <c r="Y11" s="4"/>
      <c r="Z11" s="4"/>
      <c r="AA11" s="4"/>
      <c r="AB11" s="4"/>
      <c r="AC11" s="5"/>
      <c r="AD11" s="2"/>
      <c r="AE11" s="2"/>
      <c r="AF11" s="2"/>
      <c r="AG11" s="2"/>
      <c r="AH11" s="2"/>
    </row>
    <row r="12" spans="1:34" s="11" customFormat="1" ht="26.25" customHeight="1" x14ac:dyDescent="0.55000000000000004">
      <c r="A12" s="181" t="s">
        <v>10</v>
      </c>
      <c r="B12" s="182"/>
      <c r="C12" s="187" t="s">
        <v>52</v>
      </c>
      <c r="D12" s="188"/>
      <c r="E12" s="151" t="s">
        <v>95</v>
      </c>
      <c r="F12" s="152"/>
      <c r="G12" s="152"/>
      <c r="H12" s="152"/>
      <c r="I12" s="152"/>
      <c r="J12" s="152"/>
      <c r="K12" s="152"/>
      <c r="L12" s="35"/>
      <c r="M12" s="34" t="s">
        <v>11</v>
      </c>
      <c r="N12" s="34"/>
      <c r="O12" s="34"/>
      <c r="P12" s="34"/>
      <c r="Q12" s="34"/>
      <c r="R12" s="34"/>
      <c r="S12" s="34"/>
      <c r="T12" s="34"/>
      <c r="U12" s="34"/>
      <c r="V12" s="34"/>
      <c r="W12" s="34"/>
      <c r="X12" s="34"/>
      <c r="Y12" s="34"/>
      <c r="Z12" s="34"/>
      <c r="AA12" s="34"/>
      <c r="AB12" s="34"/>
      <c r="AC12" s="39"/>
      <c r="AD12" s="31" t="str">
        <f>IF(OR(ISBLANK($L$12),), "←利用児童１人あたりの利用上限時間が入力されていません。", "")</f>
        <v>←利用児童１人あたりの利用上限時間が入力されていません。</v>
      </c>
      <c r="AE12" s="2"/>
      <c r="AF12" s="2"/>
      <c r="AG12" s="2"/>
      <c r="AH12" s="2"/>
    </row>
    <row r="13" spans="1:34" s="11" customFormat="1" ht="26.25" customHeight="1" x14ac:dyDescent="0.55000000000000004">
      <c r="A13" s="183"/>
      <c r="B13" s="184"/>
      <c r="C13" s="189" t="s">
        <v>53</v>
      </c>
      <c r="D13" s="190"/>
      <c r="E13" s="153" t="s">
        <v>97</v>
      </c>
      <c r="F13" s="154"/>
      <c r="G13" s="154"/>
      <c r="H13" s="154"/>
      <c r="I13" s="154"/>
      <c r="J13" s="154"/>
      <c r="K13" s="154"/>
      <c r="L13" s="37"/>
      <c r="M13" s="36" t="s">
        <v>11</v>
      </c>
      <c r="N13" s="36"/>
      <c r="O13" s="36"/>
      <c r="P13" s="36"/>
      <c r="Q13" s="36"/>
      <c r="R13" s="36"/>
      <c r="S13" s="36"/>
      <c r="T13" s="36"/>
      <c r="U13" s="36"/>
      <c r="V13" s="36"/>
      <c r="W13" s="36"/>
      <c r="X13" s="36"/>
      <c r="Y13" s="36"/>
      <c r="Z13" s="36"/>
      <c r="AA13" s="36"/>
      <c r="AB13" s="36"/>
      <c r="AC13" s="40"/>
      <c r="AD13" s="31" t="str">
        <f>IF(OR(ISBLANK($L$13),), "←利用児童１人あたりの利用上限時間が入力されていません。", "")</f>
        <v>←利用児童１人あたりの利用上限時間が入力されていません。</v>
      </c>
      <c r="AE13" s="2"/>
      <c r="AF13" s="2"/>
      <c r="AG13" s="2"/>
      <c r="AH13" s="2"/>
    </row>
    <row r="14" spans="1:34" s="11" customFormat="1" ht="26.25" customHeight="1" x14ac:dyDescent="0.55000000000000004">
      <c r="A14" s="185"/>
      <c r="B14" s="186"/>
      <c r="C14" s="191" t="s">
        <v>54</v>
      </c>
      <c r="D14" s="192"/>
      <c r="E14" s="155" t="s">
        <v>97</v>
      </c>
      <c r="F14" s="129"/>
      <c r="G14" s="129"/>
      <c r="H14" s="129"/>
      <c r="I14" s="129"/>
      <c r="J14" s="129"/>
      <c r="K14" s="129"/>
      <c r="L14" s="47"/>
      <c r="M14" s="56" t="s">
        <v>11</v>
      </c>
      <c r="N14" s="56"/>
      <c r="O14" s="56"/>
      <c r="P14" s="56"/>
      <c r="Q14" s="56"/>
      <c r="R14" s="56"/>
      <c r="S14" s="56"/>
      <c r="T14" s="56"/>
      <c r="U14" s="56"/>
      <c r="V14" s="56"/>
      <c r="W14" s="56"/>
      <c r="X14" s="56"/>
      <c r="Y14" s="56"/>
      <c r="Z14" s="56"/>
      <c r="AA14" s="56"/>
      <c r="AB14" s="56"/>
      <c r="AC14" s="57"/>
      <c r="AD14" s="31" t="str">
        <f>IF(OR(ISBLANK($L$14),), "←利用児童１人あたりの利用上限時間が入力されていません。", "")</f>
        <v>←利用児童１人あたりの利用上限時間が入力されていません。</v>
      </c>
      <c r="AE14" s="2"/>
      <c r="AF14" s="2"/>
      <c r="AG14" s="2"/>
      <c r="AH14" s="2"/>
    </row>
    <row r="15" spans="1:34" s="11" customFormat="1" ht="26.25" customHeight="1" x14ac:dyDescent="0.55000000000000004">
      <c r="A15" s="136" t="s">
        <v>12</v>
      </c>
      <c r="B15" s="136"/>
      <c r="C15" s="136"/>
      <c r="D15" s="136"/>
      <c r="E15" s="199" t="s">
        <v>13</v>
      </c>
      <c r="F15" s="200"/>
      <c r="G15" s="200"/>
      <c r="H15" s="201"/>
      <c r="I15" s="65">
        <f>COUNTIFS(A:A,"児童氏名：",D:D,"&lt;&gt;")</f>
        <v>0</v>
      </c>
      <c r="J15" s="34" t="s">
        <v>18</v>
      </c>
      <c r="K15" s="34"/>
      <c r="L15" s="34"/>
      <c r="M15" s="34"/>
      <c r="N15" s="34"/>
      <c r="O15" s="34"/>
      <c r="P15" s="34"/>
      <c r="Q15" s="34"/>
      <c r="R15" s="34"/>
      <c r="S15" s="34"/>
      <c r="T15" s="34"/>
      <c r="U15" s="34"/>
      <c r="V15" s="34"/>
      <c r="W15" s="34"/>
      <c r="X15" s="34"/>
      <c r="Y15" s="34"/>
      <c r="Z15" s="34"/>
      <c r="AA15" s="34"/>
      <c r="AB15" s="34"/>
      <c r="AC15" s="39"/>
      <c r="AD15" s="31"/>
      <c r="AE15" s="2"/>
      <c r="AF15" s="2"/>
      <c r="AG15" s="2"/>
      <c r="AH15" s="2"/>
    </row>
    <row r="16" spans="1:34" s="11" customFormat="1" ht="26.25" customHeight="1" x14ac:dyDescent="0.55000000000000004">
      <c r="A16" s="136"/>
      <c r="B16" s="136"/>
      <c r="C16" s="136"/>
      <c r="D16" s="136"/>
      <c r="E16" s="139" t="s">
        <v>15</v>
      </c>
      <c r="F16" s="140"/>
      <c r="G16" s="140"/>
      <c r="H16" s="141"/>
      <c r="I16" s="64">
        <f>SUMIFS(D:D,A:A,"合計利用回数")</f>
        <v>0</v>
      </c>
      <c r="J16" s="36" t="s">
        <v>38</v>
      </c>
      <c r="K16" s="36"/>
      <c r="L16" s="36"/>
      <c r="M16" s="36"/>
      <c r="N16" s="36"/>
      <c r="O16" s="36"/>
      <c r="P16" s="46"/>
      <c r="Q16" s="36"/>
      <c r="R16" s="36"/>
      <c r="S16" s="36"/>
      <c r="T16" s="36"/>
      <c r="U16" s="36"/>
      <c r="V16" s="36"/>
      <c r="W16" s="36"/>
      <c r="X16" s="36"/>
      <c r="Y16" s="36"/>
      <c r="Z16" s="36"/>
      <c r="AA16" s="36"/>
      <c r="AB16" s="36"/>
      <c r="AC16" s="40"/>
      <c r="AD16" s="2"/>
      <c r="AE16" s="2"/>
      <c r="AF16" s="2"/>
      <c r="AG16" s="2"/>
      <c r="AH16" s="2"/>
    </row>
    <row r="17" spans="1:34" s="11" customFormat="1" ht="26.25" customHeight="1" x14ac:dyDescent="0.55000000000000004">
      <c r="A17" s="136"/>
      <c r="B17" s="136"/>
      <c r="C17" s="136"/>
      <c r="D17" s="136"/>
      <c r="E17" s="142" t="s">
        <v>17</v>
      </c>
      <c r="F17" s="143"/>
      <c r="G17" s="143"/>
      <c r="H17" s="144"/>
      <c r="I17" s="63" t="str">
        <f>IFERROR(TEXT(SUMIFS(N:N, K:K, "合計利用時間"),"0;-0;;@"),"")</f>
        <v/>
      </c>
      <c r="J17" s="38" t="s">
        <v>33</v>
      </c>
      <c r="K17" s="38"/>
      <c r="L17" s="38"/>
      <c r="M17" s="129"/>
      <c r="N17" s="129"/>
      <c r="O17" s="38"/>
      <c r="P17" s="38"/>
      <c r="Q17" s="38"/>
      <c r="R17" s="129"/>
      <c r="S17" s="129"/>
      <c r="T17" s="129"/>
      <c r="U17" s="38"/>
      <c r="V17" s="38"/>
      <c r="W17" s="38"/>
      <c r="X17" s="38"/>
      <c r="Y17" s="38"/>
      <c r="Z17" s="38"/>
      <c r="AA17" s="38"/>
      <c r="AB17" s="38"/>
      <c r="AC17" s="41"/>
      <c r="AD17" s="2"/>
      <c r="AE17" s="2"/>
      <c r="AF17" s="2"/>
      <c r="AG17" s="2"/>
      <c r="AH17" s="2"/>
    </row>
    <row r="18" spans="1:34" s="11" customFormat="1" ht="26.25" customHeight="1" x14ac:dyDescent="0.55000000000000004">
      <c r="A18" s="1"/>
      <c r="B18" s="1"/>
      <c r="C18" s="1"/>
      <c r="D18" s="1"/>
      <c r="E18" s="2"/>
      <c r="F18" s="2"/>
      <c r="G18" s="2"/>
      <c r="H18" s="2"/>
      <c r="I18" s="2"/>
      <c r="J18" s="2"/>
      <c r="K18" s="2"/>
      <c r="L18" s="2"/>
      <c r="M18" s="2"/>
      <c r="N18" s="1"/>
      <c r="O18" s="2"/>
      <c r="P18" s="2"/>
      <c r="Q18" s="2"/>
      <c r="R18" s="1"/>
      <c r="S18" s="1"/>
      <c r="T18" s="1"/>
      <c r="V18" s="2"/>
      <c r="W18" s="2"/>
      <c r="X18" s="2"/>
      <c r="Y18" s="2"/>
      <c r="Z18" s="2"/>
      <c r="AA18" s="2"/>
      <c r="AB18" s="2"/>
      <c r="AC18" s="2"/>
      <c r="AD18" s="2"/>
      <c r="AE18" s="2"/>
      <c r="AF18" s="2"/>
      <c r="AG18" s="2"/>
      <c r="AH18" s="2"/>
    </row>
    <row r="19" spans="1:34" s="11" customFormat="1" ht="26.25" customHeight="1" x14ac:dyDescent="0.55000000000000004">
      <c r="A19" s="33" t="s">
        <v>88</v>
      </c>
      <c r="B19" s="1"/>
      <c r="C19" s="1"/>
      <c r="D19" s="1"/>
      <c r="E19" s="2"/>
      <c r="F19" s="2"/>
      <c r="G19" s="2"/>
      <c r="H19" s="2"/>
      <c r="I19" s="2"/>
      <c r="J19" s="2"/>
      <c r="K19" s="2"/>
      <c r="L19" s="2"/>
      <c r="M19" s="2"/>
      <c r="N19" s="1"/>
      <c r="O19" s="2"/>
      <c r="P19" s="2"/>
      <c r="Q19" s="2"/>
      <c r="R19" s="1"/>
      <c r="S19" s="1"/>
      <c r="T19" s="1"/>
      <c r="V19" s="2"/>
      <c r="W19" s="2"/>
      <c r="X19" s="2"/>
      <c r="Y19" s="2"/>
      <c r="Z19" s="2"/>
      <c r="AA19" s="2"/>
      <c r="AB19" s="2"/>
      <c r="AC19" s="2"/>
      <c r="AD19" s="2"/>
      <c r="AE19" s="2"/>
      <c r="AF19" s="2"/>
      <c r="AG19" s="2"/>
      <c r="AH19" s="2"/>
    </row>
    <row r="20" spans="1:34" s="11" customFormat="1" ht="26.25" customHeight="1" x14ac:dyDescent="0.55000000000000004">
      <c r="A20" s="158" t="s">
        <v>89</v>
      </c>
      <c r="B20" s="158"/>
      <c r="C20" s="158"/>
      <c r="D20" s="158"/>
      <c r="E20" s="158"/>
      <c r="F20" s="158"/>
      <c r="G20" s="158"/>
      <c r="H20" s="158"/>
      <c r="I20" s="158"/>
      <c r="J20" s="158"/>
      <c r="K20" s="158"/>
      <c r="L20" s="158"/>
      <c r="M20" s="158"/>
      <c r="N20" s="158"/>
      <c r="O20" s="158"/>
      <c r="P20" s="158"/>
      <c r="Q20" s="158"/>
      <c r="R20" s="158"/>
      <c r="S20" s="158"/>
      <c r="T20" s="158"/>
      <c r="U20" s="158"/>
      <c r="V20" s="158"/>
      <c r="W20" s="158"/>
      <c r="X20" s="158"/>
      <c r="Y20" s="158"/>
      <c r="Z20" s="158"/>
      <c r="AA20" s="158"/>
      <c r="AB20" s="158"/>
      <c r="AC20" s="158"/>
      <c r="AD20" s="2"/>
      <c r="AE20" s="2"/>
      <c r="AF20" s="2"/>
      <c r="AG20" s="2"/>
      <c r="AH20" s="2"/>
    </row>
    <row r="21" spans="1:34" s="11" customFormat="1" ht="26.25" customHeight="1" x14ac:dyDescent="0.55000000000000004">
      <c r="A21" s="158"/>
      <c r="B21" s="158"/>
      <c r="C21" s="158"/>
      <c r="D21" s="158"/>
      <c r="E21" s="158"/>
      <c r="F21" s="158"/>
      <c r="G21" s="158"/>
      <c r="H21" s="158"/>
      <c r="I21" s="158"/>
      <c r="J21" s="158"/>
      <c r="K21" s="158"/>
      <c r="L21" s="158"/>
      <c r="M21" s="158"/>
      <c r="N21" s="158"/>
      <c r="O21" s="158"/>
      <c r="P21" s="158"/>
      <c r="Q21" s="158"/>
      <c r="R21" s="158"/>
      <c r="S21" s="158"/>
      <c r="T21" s="158"/>
      <c r="U21" s="158"/>
      <c r="V21" s="158"/>
      <c r="W21" s="158"/>
      <c r="X21" s="158"/>
      <c r="Y21" s="158"/>
      <c r="Z21" s="158"/>
      <c r="AA21" s="158"/>
      <c r="AB21" s="158"/>
      <c r="AC21" s="158"/>
      <c r="AD21" s="2"/>
      <c r="AE21" s="2"/>
      <c r="AF21" s="2"/>
      <c r="AG21" s="2"/>
      <c r="AH21" s="2"/>
    </row>
    <row r="22" spans="1:34" s="11" customFormat="1" ht="26.25" customHeight="1" x14ac:dyDescent="0.55000000000000004">
      <c r="A22" s="170" t="s">
        <v>67</v>
      </c>
      <c r="B22" s="171"/>
      <c r="C22" s="171"/>
      <c r="D22" s="172"/>
      <c r="E22" s="247"/>
      <c r="F22" s="248"/>
      <c r="G22" s="58"/>
      <c r="H22" s="58"/>
      <c r="I22" s="58"/>
      <c r="J22" s="58"/>
      <c r="K22" s="58"/>
      <c r="L22" s="58"/>
      <c r="M22" s="58"/>
      <c r="N22" s="58"/>
      <c r="O22" s="58"/>
      <c r="P22" s="58"/>
      <c r="Q22" s="58"/>
      <c r="R22" s="58"/>
      <c r="S22" s="58"/>
      <c r="T22" s="58"/>
      <c r="U22" s="58"/>
      <c r="V22" s="58"/>
      <c r="W22" s="58"/>
      <c r="X22" s="58"/>
      <c r="Y22" s="58"/>
      <c r="Z22" s="58"/>
      <c r="AA22" s="58"/>
      <c r="AB22" s="58"/>
      <c r="AC22" s="59"/>
      <c r="AD22" s="2"/>
      <c r="AE22" s="2"/>
      <c r="AF22" s="2"/>
      <c r="AG22" s="2"/>
      <c r="AH22" s="2"/>
    </row>
    <row r="23" spans="1:34" s="11" customFormat="1" ht="26.25" customHeight="1" x14ac:dyDescent="0.55000000000000004">
      <c r="A23" s="164" t="s">
        <v>68</v>
      </c>
      <c r="B23" s="165"/>
      <c r="C23" s="165"/>
      <c r="D23" s="166"/>
      <c r="E23" s="249"/>
      <c r="F23" s="250"/>
      <c r="G23" s="60"/>
      <c r="H23" s="175" t="s">
        <v>83</v>
      </c>
      <c r="I23" s="175"/>
      <c r="J23" s="175"/>
      <c r="K23" s="176"/>
      <c r="L23" s="176"/>
      <c r="M23" s="50"/>
      <c r="N23" s="176"/>
      <c r="O23" s="176"/>
      <c r="P23" s="176"/>
      <c r="Q23" s="176"/>
      <c r="R23" s="50"/>
      <c r="S23" s="60" t="s">
        <v>19</v>
      </c>
      <c r="T23" s="60"/>
      <c r="U23" s="60"/>
      <c r="V23" s="60"/>
      <c r="W23" s="60"/>
      <c r="X23" s="60"/>
      <c r="Y23" s="60"/>
      <c r="Z23" s="60"/>
      <c r="AA23" s="60"/>
      <c r="AB23" s="60"/>
      <c r="AC23" s="61"/>
      <c r="AD23" s="2"/>
      <c r="AE23" s="2"/>
      <c r="AF23" s="2"/>
      <c r="AG23" s="2"/>
      <c r="AH23" s="2"/>
    </row>
    <row r="24" spans="1:34" s="11" customFormat="1" ht="26" customHeight="1" x14ac:dyDescent="0.55000000000000004">
      <c r="A24" s="167"/>
      <c r="B24" s="168"/>
      <c r="C24" s="168"/>
      <c r="D24" s="169"/>
      <c r="E24" s="161" t="s">
        <v>69</v>
      </c>
      <c r="F24" s="162"/>
      <c r="G24" s="251"/>
      <c r="H24" s="251"/>
      <c r="I24" s="251"/>
      <c r="J24" s="251"/>
      <c r="K24" s="251"/>
      <c r="L24" s="251"/>
      <c r="M24" s="251"/>
      <c r="N24" s="251"/>
      <c r="O24" s="251"/>
      <c r="P24" s="251"/>
      <c r="Q24" s="251"/>
      <c r="R24" s="251"/>
      <c r="S24" s="251"/>
      <c r="T24" s="251"/>
      <c r="U24" s="251"/>
      <c r="V24" s="251"/>
      <c r="W24" s="251"/>
      <c r="X24" s="251"/>
      <c r="Y24" s="251"/>
      <c r="Z24" s="251"/>
      <c r="AA24" s="251"/>
      <c r="AB24" s="251"/>
      <c r="AC24" s="38" t="s">
        <v>19</v>
      </c>
      <c r="AD24" s="2"/>
      <c r="AE24" s="2"/>
      <c r="AF24" s="2"/>
      <c r="AG24" s="2"/>
      <c r="AH24" s="2"/>
    </row>
    <row r="25" spans="1:34" s="11" customFormat="1" ht="26" customHeight="1" x14ac:dyDescent="0.55000000000000004">
      <c r="A25" s="164" t="s">
        <v>111</v>
      </c>
      <c r="B25" s="165"/>
      <c r="C25" s="165"/>
      <c r="D25" s="166"/>
      <c r="E25" s="237" t="s">
        <v>112</v>
      </c>
      <c r="F25" s="175"/>
      <c r="G25" s="175"/>
      <c r="H25" s="175"/>
      <c r="I25" s="175"/>
      <c r="J25" s="238"/>
      <c r="K25" s="238"/>
      <c r="L25" s="73" t="s">
        <v>113</v>
      </c>
      <c r="M25" s="73"/>
      <c r="N25" s="73"/>
      <c r="O25" s="73"/>
      <c r="P25" s="73"/>
      <c r="Q25" s="73"/>
      <c r="R25" s="73"/>
      <c r="S25" s="73"/>
      <c r="T25" s="73"/>
      <c r="U25" s="73"/>
      <c r="V25" s="73"/>
      <c r="W25" s="73"/>
      <c r="X25" s="73"/>
      <c r="Y25" s="73"/>
      <c r="Z25" s="73"/>
      <c r="AA25" s="73"/>
      <c r="AB25" s="73"/>
      <c r="AC25" s="39"/>
      <c r="AD25" s="2"/>
      <c r="AE25" s="2"/>
      <c r="AF25" s="2"/>
      <c r="AG25" s="2"/>
      <c r="AH25" s="2"/>
    </row>
    <row r="26" spans="1:34" s="11" customFormat="1" ht="26" customHeight="1" x14ac:dyDescent="0.55000000000000004">
      <c r="A26" s="167"/>
      <c r="B26" s="168"/>
      <c r="C26" s="168"/>
      <c r="D26" s="169"/>
      <c r="E26" s="239" t="s">
        <v>119</v>
      </c>
      <c r="F26" s="240"/>
      <c r="G26" s="240"/>
      <c r="H26" s="240"/>
      <c r="I26" s="240" t="s">
        <v>115</v>
      </c>
      <c r="J26" s="240"/>
      <c r="K26" s="240"/>
      <c r="L26" s="134"/>
      <c r="M26" s="134"/>
      <c r="N26" s="74" t="s">
        <v>113</v>
      </c>
      <c r="O26" s="132" t="s">
        <v>117</v>
      </c>
      <c r="P26" s="133"/>
      <c r="Q26" s="133"/>
      <c r="R26" s="134"/>
      <c r="S26" s="134"/>
      <c r="T26" s="74" t="s">
        <v>113</v>
      </c>
      <c r="U26" s="133" t="s">
        <v>116</v>
      </c>
      <c r="V26" s="133"/>
      <c r="W26" s="133"/>
      <c r="X26" s="134"/>
      <c r="Y26" s="134"/>
      <c r="Z26" s="74" t="s">
        <v>113</v>
      </c>
      <c r="AA26" s="74"/>
      <c r="AB26" s="74"/>
      <c r="AC26" s="41"/>
      <c r="AD26" s="2"/>
      <c r="AE26" s="2"/>
      <c r="AF26" s="2"/>
      <c r="AG26" s="2"/>
      <c r="AH26" s="2"/>
    </row>
    <row r="27" spans="1:34" s="11" customFormat="1" ht="26.25" customHeight="1" x14ac:dyDescent="0.55000000000000004">
      <c r="A27" s="1"/>
      <c r="B27" s="1"/>
      <c r="C27" s="1"/>
      <c r="D27" s="1"/>
      <c r="E27" s="2"/>
      <c r="F27" s="2"/>
      <c r="G27" s="2"/>
      <c r="H27" s="2"/>
      <c r="I27" s="2"/>
      <c r="J27" s="2"/>
      <c r="K27" s="2"/>
      <c r="L27" s="2"/>
      <c r="M27" s="2"/>
      <c r="N27" s="2"/>
      <c r="O27" s="2"/>
      <c r="P27" s="2"/>
      <c r="Q27" s="2"/>
      <c r="R27" s="2"/>
      <c r="S27" s="2"/>
      <c r="T27" s="2"/>
      <c r="U27" s="2"/>
      <c r="V27" s="2"/>
      <c r="W27" s="2"/>
      <c r="X27" s="2"/>
      <c r="Y27" s="2"/>
      <c r="Z27" s="2"/>
      <c r="AA27" s="2"/>
      <c r="AB27" s="2"/>
      <c r="AC27" s="2"/>
      <c r="AD27" s="2"/>
      <c r="AE27" s="2"/>
      <c r="AF27" s="2"/>
      <c r="AG27" s="2"/>
      <c r="AH27" s="2"/>
    </row>
    <row r="28" spans="1:34" s="11" customFormat="1" ht="26.25" customHeight="1" x14ac:dyDescent="0.55000000000000004">
      <c r="A28" s="33" t="s">
        <v>71</v>
      </c>
      <c r="B28" s="2"/>
      <c r="C28" s="2"/>
      <c r="D28" s="2"/>
      <c r="E28" s="2"/>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2"/>
      <c r="AH28" s="2"/>
    </row>
    <row r="29" spans="1:34" s="11" customFormat="1" ht="26.25" customHeight="1" x14ac:dyDescent="0.55000000000000004">
      <c r="A29" s="136" t="s">
        <v>21</v>
      </c>
      <c r="B29" s="136"/>
      <c r="C29" s="136"/>
      <c r="D29" s="136"/>
      <c r="E29" s="4">
        <f>SUMIFS(C:C,A:A,"親子通園")</f>
        <v>0</v>
      </c>
      <c r="F29" s="137" t="s">
        <v>20</v>
      </c>
      <c r="G29" s="137"/>
      <c r="H29" s="137"/>
      <c r="I29" s="4">
        <f>COUNTIFS(A:A,"親子通園",C:C,"&gt;0")</f>
        <v>0</v>
      </c>
      <c r="J29" s="4" t="s">
        <v>14</v>
      </c>
      <c r="K29" s="197" t="s">
        <v>63</v>
      </c>
      <c r="L29" s="197"/>
      <c r="M29" s="197"/>
      <c r="N29" s="197"/>
      <c r="O29" s="197"/>
      <c r="P29" s="197"/>
      <c r="Q29" s="197"/>
      <c r="R29" s="197"/>
      <c r="S29" s="197"/>
      <c r="T29" s="197"/>
      <c r="U29" s="197"/>
      <c r="V29" s="197"/>
      <c r="W29" s="197"/>
      <c r="X29" s="197"/>
      <c r="Y29" s="197"/>
      <c r="Z29" s="197"/>
      <c r="AA29" s="197"/>
      <c r="AB29" s="197"/>
      <c r="AC29" s="198"/>
      <c r="AD29" s="2"/>
      <c r="AE29" s="2"/>
      <c r="AF29" s="2"/>
      <c r="AG29" s="2"/>
      <c r="AH29" s="2"/>
    </row>
    <row r="30" spans="1:34" s="11" customFormat="1" ht="26.25" customHeight="1" x14ac:dyDescent="0.55000000000000004">
      <c r="A30" s="193" t="s">
        <v>102</v>
      </c>
      <c r="B30" s="136"/>
      <c r="C30" s="136"/>
      <c r="D30" s="136"/>
      <c r="E30" s="7">
        <f>SUMIFS(O:O,N:N,"事前面談")</f>
        <v>0</v>
      </c>
      <c r="F30" s="194" t="s">
        <v>20</v>
      </c>
      <c r="G30" s="194"/>
      <c r="H30" s="194"/>
      <c r="I30" s="7">
        <f>COUNTIFS(N:N,"事前面談",O:O,"&gt;0")</f>
        <v>0</v>
      </c>
      <c r="J30" s="7" t="s">
        <v>14</v>
      </c>
      <c r="K30" s="195" t="s">
        <v>104</v>
      </c>
      <c r="L30" s="195"/>
      <c r="M30" s="195"/>
      <c r="N30" s="195"/>
      <c r="O30" s="195"/>
      <c r="P30" s="195"/>
      <c r="Q30" s="195"/>
      <c r="R30" s="195"/>
      <c r="S30" s="195"/>
      <c r="T30" s="195"/>
      <c r="U30" s="195"/>
      <c r="V30" s="195"/>
      <c r="W30" s="195"/>
      <c r="X30" s="195"/>
      <c r="Y30" s="195"/>
      <c r="Z30" s="195"/>
      <c r="AA30" s="195"/>
      <c r="AB30" s="195"/>
      <c r="AC30" s="196"/>
      <c r="AD30" s="2"/>
      <c r="AE30" s="2"/>
      <c r="AF30" s="2"/>
      <c r="AG30" s="2"/>
      <c r="AH30" s="2"/>
    </row>
    <row r="31" spans="1:34" s="11" customFormat="1" ht="26.25" customHeight="1" x14ac:dyDescent="0.55000000000000004">
      <c r="A31" s="193" t="s">
        <v>103</v>
      </c>
      <c r="B31" s="136"/>
      <c r="C31" s="136"/>
      <c r="D31" s="136"/>
      <c r="E31" s="7">
        <f>SUMIFS(S:S,Q:Q,"事後面談")</f>
        <v>0</v>
      </c>
      <c r="F31" s="194" t="s">
        <v>20</v>
      </c>
      <c r="G31" s="194"/>
      <c r="H31" s="194"/>
      <c r="I31" s="7">
        <f>COUNTIFS(Q:Q,"事後面談",S:S,"&gt;0")</f>
        <v>0</v>
      </c>
      <c r="J31" s="7" t="s">
        <v>14</v>
      </c>
      <c r="K31" s="195" t="s">
        <v>105</v>
      </c>
      <c r="L31" s="195"/>
      <c r="M31" s="195"/>
      <c r="N31" s="195"/>
      <c r="O31" s="195"/>
      <c r="P31" s="195"/>
      <c r="Q31" s="195"/>
      <c r="R31" s="195"/>
      <c r="S31" s="195"/>
      <c r="T31" s="195"/>
      <c r="U31" s="195"/>
      <c r="V31" s="195"/>
      <c r="W31" s="195"/>
      <c r="X31" s="195"/>
      <c r="Y31" s="195"/>
      <c r="Z31" s="195"/>
      <c r="AA31" s="195"/>
      <c r="AB31" s="195"/>
      <c r="AC31" s="196"/>
      <c r="AD31" s="2"/>
      <c r="AE31" s="2"/>
      <c r="AF31" s="2"/>
      <c r="AG31" s="2"/>
      <c r="AH31" s="2"/>
    </row>
    <row r="32" spans="1:34" s="11" customFormat="1" ht="26.25" customHeight="1" x14ac:dyDescent="0.55000000000000004">
      <c r="A32" s="136" t="s">
        <v>42</v>
      </c>
      <c r="B32" s="136"/>
      <c r="C32" s="136"/>
      <c r="D32" s="136"/>
      <c r="E32" s="6">
        <f>SUMIFS(I:I,F:F,"保護者支援面談実施")</f>
        <v>0</v>
      </c>
      <c r="F32" s="137" t="s">
        <v>20</v>
      </c>
      <c r="G32" s="137"/>
      <c r="H32" s="137"/>
      <c r="I32" s="4">
        <f>COUNTIFS(F:F,"保護者支援面談実施",I:I,"&gt;0")</f>
        <v>0</v>
      </c>
      <c r="J32" s="4" t="s">
        <v>14</v>
      </c>
      <c r="K32" s="195" t="s">
        <v>106</v>
      </c>
      <c r="L32" s="195"/>
      <c r="M32" s="195"/>
      <c r="N32" s="195"/>
      <c r="O32" s="195"/>
      <c r="P32" s="195"/>
      <c r="Q32" s="195"/>
      <c r="R32" s="195"/>
      <c r="S32" s="195"/>
      <c r="T32" s="195"/>
      <c r="U32" s="195"/>
      <c r="V32" s="195"/>
      <c r="W32" s="195"/>
      <c r="X32" s="195"/>
      <c r="Y32" s="195"/>
      <c r="Z32" s="195"/>
      <c r="AA32" s="195"/>
      <c r="AB32" s="195"/>
      <c r="AC32" s="196"/>
      <c r="AD32" s="2"/>
      <c r="AE32" s="2"/>
      <c r="AF32" s="2"/>
      <c r="AG32" s="2"/>
      <c r="AH32" s="2"/>
    </row>
    <row r="33" spans="1:46" s="11" customFormat="1" ht="26.25" customHeight="1" x14ac:dyDescent="0.55000000000000004">
      <c r="A33" s="1"/>
      <c r="B33" s="1"/>
      <c r="C33" s="1"/>
      <c r="D33" s="1"/>
      <c r="E33" s="2"/>
      <c r="F33" s="2"/>
      <c r="G33" s="2"/>
      <c r="H33" s="2"/>
      <c r="I33" s="2"/>
      <c r="J33" s="2"/>
      <c r="K33" s="1"/>
      <c r="L33" s="1"/>
      <c r="M33" s="1"/>
      <c r="N33" s="1"/>
      <c r="O33" s="1"/>
      <c r="P33" s="1"/>
      <c r="Q33" s="1"/>
      <c r="R33" s="1"/>
      <c r="S33" s="1"/>
      <c r="T33" s="1"/>
      <c r="U33" s="1"/>
      <c r="V33" s="1"/>
      <c r="W33" s="1"/>
      <c r="X33" s="1"/>
      <c r="Y33" s="1"/>
      <c r="Z33" s="1"/>
      <c r="AA33" s="1"/>
      <c r="AB33" s="1"/>
      <c r="AC33" s="1"/>
      <c r="AD33" s="2"/>
      <c r="AE33" s="2"/>
      <c r="AF33" s="2"/>
      <c r="AG33" s="2"/>
      <c r="AH33" s="2"/>
    </row>
    <row r="34" spans="1:46" s="11" customFormat="1" ht="26.25" customHeight="1" x14ac:dyDescent="0.55000000000000004">
      <c r="A34" s="180" t="s">
        <v>72</v>
      </c>
      <c r="B34" s="180"/>
      <c r="C34" s="180"/>
      <c r="D34" s="180"/>
      <c r="E34" s="180"/>
      <c r="F34" s="180"/>
      <c r="G34" s="180"/>
      <c r="H34" s="180"/>
      <c r="I34" s="180"/>
      <c r="J34" s="180"/>
      <c r="K34" s="180"/>
      <c r="L34" s="180"/>
      <c r="M34" s="180"/>
      <c r="N34" s="180"/>
      <c r="O34" s="180"/>
      <c r="P34" s="180"/>
      <c r="Q34" s="180"/>
      <c r="R34" s="180"/>
      <c r="S34" s="180"/>
      <c r="T34" s="180"/>
      <c r="U34" s="180"/>
      <c r="V34" s="180"/>
      <c r="W34" s="180"/>
      <c r="X34" s="180"/>
      <c r="Y34" s="180"/>
      <c r="Z34" s="180"/>
      <c r="AA34" s="180"/>
      <c r="AB34" s="180"/>
      <c r="AC34" s="180"/>
      <c r="AD34" s="2"/>
      <c r="AE34" s="2"/>
      <c r="AF34" s="2"/>
      <c r="AG34" s="2"/>
      <c r="AH34" s="2"/>
      <c r="AT34" s="12"/>
    </row>
    <row r="35" spans="1:46" s="11" customFormat="1" ht="26.25" customHeight="1" x14ac:dyDescent="0.55000000000000004">
      <c r="A35" s="91"/>
      <c r="B35" s="92"/>
      <c r="C35" s="92"/>
      <c r="D35" s="92"/>
      <c r="E35" s="92"/>
      <c r="F35" s="92"/>
      <c r="G35" s="92"/>
      <c r="H35" s="92"/>
      <c r="I35" s="92"/>
      <c r="J35" s="92"/>
      <c r="K35" s="92"/>
      <c r="L35" s="92"/>
      <c r="M35" s="92"/>
      <c r="N35" s="92"/>
      <c r="O35" s="92"/>
      <c r="P35" s="92"/>
      <c r="Q35" s="92"/>
      <c r="R35" s="92"/>
      <c r="S35" s="92"/>
      <c r="T35" s="92"/>
      <c r="U35" s="92"/>
      <c r="V35" s="92"/>
      <c r="W35" s="92"/>
      <c r="X35" s="92"/>
      <c r="Y35" s="92"/>
      <c r="Z35" s="92"/>
      <c r="AA35" s="92"/>
      <c r="AB35" s="92"/>
      <c r="AC35" s="93"/>
      <c r="AD35" s="2"/>
      <c r="AE35" s="2"/>
      <c r="AF35" s="2"/>
      <c r="AG35" s="2"/>
      <c r="AH35" s="2"/>
    </row>
    <row r="36" spans="1:46" s="11" customFormat="1" ht="26.25" customHeight="1" x14ac:dyDescent="0.55000000000000004">
      <c r="A36" s="94"/>
      <c r="B36" s="95"/>
      <c r="C36" s="95"/>
      <c r="D36" s="95"/>
      <c r="E36" s="95"/>
      <c r="F36" s="95"/>
      <c r="G36" s="95"/>
      <c r="H36" s="95"/>
      <c r="I36" s="95"/>
      <c r="J36" s="95"/>
      <c r="K36" s="95"/>
      <c r="L36" s="95"/>
      <c r="M36" s="95"/>
      <c r="N36" s="95"/>
      <c r="O36" s="95"/>
      <c r="P36" s="95"/>
      <c r="Q36" s="95"/>
      <c r="R36" s="95"/>
      <c r="S36" s="95"/>
      <c r="T36" s="95"/>
      <c r="U36" s="95"/>
      <c r="V36" s="95"/>
      <c r="W36" s="95"/>
      <c r="X36" s="95"/>
      <c r="Y36" s="95"/>
      <c r="Z36" s="95"/>
      <c r="AA36" s="95"/>
      <c r="AB36" s="95"/>
      <c r="AC36" s="96"/>
      <c r="AD36" s="2"/>
      <c r="AE36" s="2"/>
      <c r="AF36" s="2"/>
      <c r="AG36" s="2"/>
      <c r="AH36" s="2"/>
    </row>
    <row r="37" spans="1:46" s="11" customFormat="1" ht="26.25" customHeight="1" x14ac:dyDescent="0.55000000000000004">
      <c r="A37" s="97"/>
      <c r="B37" s="98"/>
      <c r="C37" s="98"/>
      <c r="D37" s="98"/>
      <c r="E37" s="98"/>
      <c r="F37" s="98"/>
      <c r="G37" s="98"/>
      <c r="H37" s="98"/>
      <c r="I37" s="98"/>
      <c r="J37" s="98"/>
      <c r="K37" s="98"/>
      <c r="L37" s="98"/>
      <c r="M37" s="98"/>
      <c r="N37" s="98"/>
      <c r="O37" s="98"/>
      <c r="P37" s="98"/>
      <c r="Q37" s="98"/>
      <c r="R37" s="98"/>
      <c r="S37" s="98"/>
      <c r="T37" s="98"/>
      <c r="U37" s="98"/>
      <c r="V37" s="98"/>
      <c r="W37" s="98"/>
      <c r="X37" s="98"/>
      <c r="Y37" s="98"/>
      <c r="Z37" s="98"/>
      <c r="AA37" s="98"/>
      <c r="AB37" s="98"/>
      <c r="AC37" s="99"/>
      <c r="AD37" s="2"/>
      <c r="AE37" s="2"/>
      <c r="AF37" s="2"/>
      <c r="AG37" s="2"/>
      <c r="AH37" s="2"/>
    </row>
    <row r="38" spans="1:46" s="11" customFormat="1" ht="26.25" customHeight="1" x14ac:dyDescent="0.55000000000000004">
      <c r="A38" s="2" t="s">
        <v>22</v>
      </c>
      <c r="B38" s="2"/>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row>
    <row r="39" spans="1:46" s="11" customFormat="1" ht="26.25" customHeight="1" x14ac:dyDescent="0.55000000000000004">
      <c r="A39" s="2"/>
      <c r="B39" s="2"/>
      <c r="C39" s="2"/>
      <c r="D39" s="2"/>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c r="AH39" s="2"/>
    </row>
    <row r="40" spans="1:46" s="11" customFormat="1" ht="26.25" customHeight="1" x14ac:dyDescent="0.55000000000000004">
      <c r="A40" s="100" t="str">
        <f>"（別紙）中野区乳児等通園支援事業　利用状況報告書（"&amp;$N$2&amp;"年"&amp;$P$2&amp;"月分）"</f>
        <v>（別紙）中野区乳児等通園支援事業　利用状況報告書（2027年3月分）</v>
      </c>
      <c r="B40" s="100"/>
      <c r="C40" s="100"/>
      <c r="D40" s="100"/>
      <c r="E40" s="100"/>
      <c r="F40" s="100"/>
      <c r="G40" s="100"/>
      <c r="H40" s="100"/>
      <c r="I40" s="100"/>
      <c r="J40" s="100"/>
      <c r="K40" s="100"/>
      <c r="L40" s="100"/>
      <c r="M40" s="100"/>
      <c r="N40" s="100"/>
      <c r="O40" s="100"/>
      <c r="P40" s="100"/>
      <c r="Q40" s="100"/>
      <c r="R40" s="100"/>
      <c r="S40" s="100"/>
      <c r="T40" s="100"/>
      <c r="U40" s="100"/>
      <c r="V40" s="100"/>
      <c r="W40" s="100"/>
      <c r="X40" s="100"/>
      <c r="Y40" s="100"/>
      <c r="Z40" s="100"/>
      <c r="AA40" s="100"/>
      <c r="AB40" s="100"/>
      <c r="AC40" s="100"/>
      <c r="AD40" s="2"/>
      <c r="AE40" s="2"/>
      <c r="AF40" s="2"/>
      <c r="AG40" s="2"/>
      <c r="AH40" s="2"/>
    </row>
    <row r="41" spans="1:46" ht="26.25" customHeight="1" x14ac:dyDescent="0.55000000000000004">
      <c r="A41" s="101" t="s">
        <v>23</v>
      </c>
      <c r="B41" s="101"/>
      <c r="C41" s="101"/>
      <c r="D41" s="110"/>
      <c r="E41" s="110"/>
      <c r="F41" s="110"/>
      <c r="G41" s="110"/>
      <c r="H41" s="110"/>
      <c r="I41" s="110"/>
      <c r="J41" s="114" t="s">
        <v>43</v>
      </c>
      <c r="K41" s="114"/>
      <c r="L41" s="114"/>
      <c r="O41" s="29" t="s">
        <v>0</v>
      </c>
      <c r="P41" s="13"/>
      <c r="Q41" s="29" t="s">
        <v>3</v>
      </c>
      <c r="S41" s="29" t="s">
        <v>4</v>
      </c>
      <c r="T41" s="29" t="s">
        <v>19</v>
      </c>
      <c r="U41" s="32" t="s">
        <v>40</v>
      </c>
      <c r="V41" s="32"/>
      <c r="W41" s="110"/>
      <c r="X41" s="110"/>
      <c r="Y41" s="110"/>
      <c r="Z41" s="110"/>
      <c r="AA41" s="110"/>
      <c r="AB41" s="110"/>
      <c r="AC41" s="32" t="s">
        <v>19</v>
      </c>
    </row>
    <row r="42" spans="1:46" ht="26.25" customHeight="1" x14ac:dyDescent="0.55000000000000004">
      <c r="A42" s="101" t="s">
        <v>24</v>
      </c>
      <c r="B42" s="101"/>
      <c r="C42" s="101"/>
      <c r="D42" s="32" t="s">
        <v>87</v>
      </c>
      <c r="E42" s="32" cm="1">
        <f t="array" ref="E42">_xlfn.IFS(W41="０歳児クラス相当",$L$12,W41="１歳児クラス相当",$L$13,W41="２歳児クラス相当（３歳未満）",$L$14,W41="２歳児クラス相当（３歳誕生月）",$L$14,W41="",0)</f>
        <v>0</v>
      </c>
      <c r="F42" s="114" t="s">
        <v>11</v>
      </c>
      <c r="G42" s="114"/>
      <c r="H42" s="29"/>
      <c r="I42" s="32"/>
      <c r="J42" s="114"/>
      <c r="K42" s="114"/>
      <c r="L42" s="32"/>
      <c r="M42" s="114"/>
      <c r="N42" s="114"/>
      <c r="O42" s="32"/>
      <c r="P42" s="157" t="s">
        <v>62</v>
      </c>
      <c r="Q42" s="157"/>
      <c r="R42" s="157"/>
      <c r="S42" s="110"/>
      <c r="T42" s="110"/>
      <c r="U42" s="110"/>
      <c r="V42" s="157" t="s">
        <v>65</v>
      </c>
      <c r="W42" s="157"/>
      <c r="X42" s="110"/>
      <c r="Y42" s="110"/>
      <c r="Z42" s="110"/>
      <c r="AA42" s="110"/>
      <c r="AB42" s="110"/>
      <c r="AC42" s="32" t="s">
        <v>19</v>
      </c>
    </row>
    <row r="43" spans="1:46" s="13" customFormat="1" ht="26.25" customHeight="1" x14ac:dyDescent="0.55000000000000004">
      <c r="A43" s="32"/>
      <c r="B43" s="114" t="s">
        <v>66</v>
      </c>
      <c r="C43" s="114"/>
      <c r="D43" s="114"/>
      <c r="E43" s="114" t="s">
        <v>94</v>
      </c>
      <c r="F43" s="114"/>
      <c r="G43" s="114"/>
      <c r="H43" s="114"/>
      <c r="I43" s="29" t="s">
        <v>19</v>
      </c>
      <c r="J43" s="113" t="s">
        <v>93</v>
      </c>
      <c r="K43" s="113"/>
      <c r="L43" s="113"/>
      <c r="M43" s="113"/>
      <c r="N43" s="113"/>
      <c r="O43" s="110"/>
      <c r="P43" s="110"/>
      <c r="Q43" s="110"/>
      <c r="R43" s="110"/>
      <c r="S43" s="110"/>
      <c r="T43" s="32"/>
      <c r="U43" s="111" t="s">
        <v>86</v>
      </c>
      <c r="V43" s="111"/>
      <c r="W43" s="228"/>
      <c r="X43" s="228"/>
      <c r="Y43" s="228"/>
      <c r="Z43" s="228"/>
      <c r="AA43" s="228"/>
      <c r="AB43" s="228"/>
      <c r="AC43" s="12"/>
      <c r="AD43" s="29"/>
      <c r="AE43" s="29"/>
      <c r="AF43" s="29"/>
      <c r="AG43" s="29"/>
      <c r="AH43" s="29"/>
    </row>
    <row r="44" spans="1:46" s="13" customFormat="1" ht="26.25" customHeight="1" x14ac:dyDescent="0.55000000000000004">
      <c r="A44" s="123" t="s">
        <v>25</v>
      </c>
      <c r="B44" s="123"/>
      <c r="C44" s="14" t="s">
        <v>26</v>
      </c>
      <c r="D44" s="123" t="s">
        <v>90</v>
      </c>
      <c r="E44" s="123"/>
      <c r="F44" s="123" t="s">
        <v>27</v>
      </c>
      <c r="G44" s="123"/>
      <c r="H44" s="123"/>
      <c r="I44" s="123"/>
      <c r="J44" s="123"/>
      <c r="K44" s="123"/>
      <c r="L44" s="177" t="s">
        <v>28</v>
      </c>
      <c r="M44" s="177"/>
      <c r="N44" s="177"/>
      <c r="O44" s="123" t="s">
        <v>29</v>
      </c>
      <c r="P44" s="123"/>
      <c r="Q44" s="116" t="s">
        <v>98</v>
      </c>
      <c r="R44" s="116"/>
      <c r="S44" s="116" t="s">
        <v>45</v>
      </c>
      <c r="T44" s="116"/>
      <c r="U44" s="124" t="s">
        <v>55</v>
      </c>
      <c r="V44" s="125"/>
      <c r="W44" s="126" t="s">
        <v>30</v>
      </c>
      <c r="X44" s="127"/>
      <c r="Y44" s="127"/>
      <c r="Z44" s="127"/>
      <c r="AA44" s="127"/>
      <c r="AB44" s="127"/>
      <c r="AC44" s="128"/>
      <c r="AD44" s="29"/>
      <c r="AE44" s="29"/>
      <c r="AF44" s="29"/>
      <c r="AG44" s="29"/>
      <c r="AH44" s="29"/>
    </row>
    <row r="45" spans="1:46" ht="26.25" customHeight="1" x14ac:dyDescent="0.55000000000000004">
      <c r="A45" s="15">
        <v>1</v>
      </c>
      <c r="B45" s="21" t="s">
        <v>4</v>
      </c>
      <c r="C45" s="24" t="str">
        <f>TEXT(DATE($N$2,$P$2,A45),"aaa")</f>
        <v>月</v>
      </c>
      <c r="D45" s="106"/>
      <c r="E45" s="107"/>
      <c r="F45" s="108"/>
      <c r="G45" s="109"/>
      <c r="H45" s="16" t="s">
        <v>31</v>
      </c>
      <c r="I45" s="109"/>
      <c r="J45" s="109"/>
      <c r="K45" s="21" t="s">
        <v>32</v>
      </c>
      <c r="L45" s="89" t="str">
        <f>IF(OR(F45="",I45=""),"",MIN(MAX(ROUNDDOWN((I45-F45)*24*2,0)/2,0),$E$42))</f>
        <v/>
      </c>
      <c r="M45" s="90"/>
      <c r="N45" s="43" t="s">
        <v>33</v>
      </c>
      <c r="O45" s="106"/>
      <c r="P45" s="107"/>
      <c r="Q45" s="106"/>
      <c r="R45" s="107"/>
      <c r="S45" s="106"/>
      <c r="T45" s="107"/>
      <c r="U45" s="106"/>
      <c r="V45" s="107"/>
      <c r="W45" s="231"/>
      <c r="X45" s="232"/>
      <c r="Y45" s="232"/>
      <c r="Z45" s="232"/>
      <c r="AA45" s="232"/>
      <c r="AB45" s="232"/>
      <c r="AC45" s="233"/>
    </row>
    <row r="46" spans="1:46" ht="26.25" customHeight="1" x14ac:dyDescent="0.55000000000000004">
      <c r="A46" s="17">
        <v>2</v>
      </c>
      <c r="B46" s="22" t="s">
        <v>4</v>
      </c>
      <c r="C46" s="25" t="str">
        <f>TEXT(DATE($N$2,$P$2,A46),"aaa")</f>
        <v>火</v>
      </c>
      <c r="D46" s="85"/>
      <c r="E46" s="86"/>
      <c r="F46" s="205"/>
      <c r="G46" s="178"/>
      <c r="H46" s="18" t="s">
        <v>31</v>
      </c>
      <c r="I46" s="178"/>
      <c r="J46" s="178"/>
      <c r="K46" s="22" t="s">
        <v>32</v>
      </c>
      <c r="L46" s="89" t="str">
        <f>IF(OR(F46="",I46=""),"",MIN(MAX(ROUNDDOWN((I46-F46)*24*2,0)/2,0),$E$42))</f>
        <v/>
      </c>
      <c r="M46" s="90"/>
      <c r="N46" s="22" t="s">
        <v>33</v>
      </c>
      <c r="O46" s="85"/>
      <c r="P46" s="86"/>
      <c r="Q46" s="85"/>
      <c r="R46" s="86"/>
      <c r="S46" s="85"/>
      <c r="T46" s="86"/>
      <c r="U46" s="85"/>
      <c r="V46" s="86"/>
      <c r="W46" s="120"/>
      <c r="X46" s="121"/>
      <c r="Y46" s="121"/>
      <c r="Z46" s="121"/>
      <c r="AA46" s="121"/>
      <c r="AB46" s="121"/>
      <c r="AC46" s="122"/>
    </row>
    <row r="47" spans="1:46" ht="26.25" customHeight="1" x14ac:dyDescent="0.55000000000000004">
      <c r="A47" s="17">
        <v>3</v>
      </c>
      <c r="B47" s="22" t="s">
        <v>34</v>
      </c>
      <c r="C47" s="25" t="str">
        <f t="shared" ref="C47:C75" si="0">TEXT(DATE($N$2,$P$2,A47),"aaa")</f>
        <v>水</v>
      </c>
      <c r="D47" s="85"/>
      <c r="E47" s="86"/>
      <c r="F47" s="205"/>
      <c r="G47" s="178"/>
      <c r="H47" s="18" t="s">
        <v>31</v>
      </c>
      <c r="I47" s="178"/>
      <c r="J47" s="178"/>
      <c r="K47" s="22" t="s">
        <v>32</v>
      </c>
      <c r="L47" s="89" t="str">
        <f t="shared" ref="L47:L74" si="1">IF(OR(F47="",I47=""),"",MIN(MAX(ROUNDDOWN((I47-F47)*24*2,0)/2,0),$E$42))</f>
        <v/>
      </c>
      <c r="M47" s="90"/>
      <c r="N47" s="22" t="s">
        <v>33</v>
      </c>
      <c r="O47" s="85"/>
      <c r="P47" s="86"/>
      <c r="Q47" s="85"/>
      <c r="R47" s="86"/>
      <c r="S47" s="85"/>
      <c r="T47" s="86"/>
      <c r="U47" s="85"/>
      <c r="V47" s="86"/>
      <c r="W47" s="234"/>
      <c r="X47" s="235"/>
      <c r="Y47" s="235"/>
      <c r="Z47" s="235"/>
      <c r="AA47" s="235"/>
      <c r="AB47" s="235"/>
      <c r="AC47" s="236"/>
    </row>
    <row r="48" spans="1:46" ht="26.25" customHeight="1" x14ac:dyDescent="0.55000000000000004">
      <c r="A48" s="17">
        <v>4</v>
      </c>
      <c r="B48" s="22" t="s">
        <v>34</v>
      </c>
      <c r="C48" s="25" t="str">
        <f t="shared" si="0"/>
        <v>木</v>
      </c>
      <c r="D48" s="85"/>
      <c r="E48" s="86"/>
      <c r="F48" s="205"/>
      <c r="G48" s="178"/>
      <c r="H48" s="18" t="s">
        <v>31</v>
      </c>
      <c r="I48" s="178"/>
      <c r="J48" s="178"/>
      <c r="K48" s="22" t="s">
        <v>32</v>
      </c>
      <c r="L48" s="89" t="str">
        <f t="shared" si="1"/>
        <v/>
      </c>
      <c r="M48" s="90"/>
      <c r="N48" s="22" t="s">
        <v>33</v>
      </c>
      <c r="O48" s="85"/>
      <c r="P48" s="86"/>
      <c r="Q48" s="85"/>
      <c r="R48" s="86"/>
      <c r="S48" s="85"/>
      <c r="T48" s="86"/>
      <c r="U48" s="85"/>
      <c r="V48" s="86"/>
      <c r="W48" s="120"/>
      <c r="X48" s="121"/>
      <c r="Y48" s="121"/>
      <c r="Z48" s="121"/>
      <c r="AA48" s="121"/>
      <c r="AB48" s="121"/>
      <c r="AC48" s="122"/>
    </row>
    <row r="49" spans="1:46" ht="26.25" customHeight="1" x14ac:dyDescent="0.55000000000000004">
      <c r="A49" s="17">
        <v>5</v>
      </c>
      <c r="B49" s="22" t="s">
        <v>34</v>
      </c>
      <c r="C49" s="25" t="str">
        <f t="shared" si="0"/>
        <v>金</v>
      </c>
      <c r="D49" s="85"/>
      <c r="E49" s="86"/>
      <c r="F49" s="205"/>
      <c r="G49" s="178"/>
      <c r="H49" s="18" t="s">
        <v>31</v>
      </c>
      <c r="I49" s="178"/>
      <c r="J49" s="178"/>
      <c r="K49" s="22" t="s">
        <v>32</v>
      </c>
      <c r="L49" s="89" t="str">
        <f t="shared" si="1"/>
        <v/>
      </c>
      <c r="M49" s="90"/>
      <c r="N49" s="22" t="s">
        <v>33</v>
      </c>
      <c r="O49" s="85"/>
      <c r="P49" s="86"/>
      <c r="Q49" s="85"/>
      <c r="R49" s="86"/>
      <c r="S49" s="85"/>
      <c r="T49" s="86"/>
      <c r="U49" s="85"/>
      <c r="V49" s="86"/>
      <c r="W49" s="120"/>
      <c r="X49" s="121"/>
      <c r="Y49" s="121"/>
      <c r="Z49" s="121"/>
      <c r="AA49" s="121"/>
      <c r="AB49" s="121"/>
      <c r="AC49" s="122"/>
    </row>
    <row r="50" spans="1:46" ht="26.25" customHeight="1" x14ac:dyDescent="0.55000000000000004">
      <c r="A50" s="17">
        <v>6</v>
      </c>
      <c r="B50" s="22" t="s">
        <v>34</v>
      </c>
      <c r="C50" s="25" t="str">
        <f t="shared" si="0"/>
        <v>土</v>
      </c>
      <c r="D50" s="85"/>
      <c r="E50" s="86"/>
      <c r="F50" s="205"/>
      <c r="G50" s="178"/>
      <c r="H50" s="18" t="s">
        <v>31</v>
      </c>
      <c r="I50" s="178"/>
      <c r="J50" s="178"/>
      <c r="K50" s="22" t="s">
        <v>32</v>
      </c>
      <c r="L50" s="89" t="str">
        <f t="shared" si="1"/>
        <v/>
      </c>
      <c r="M50" s="90"/>
      <c r="N50" s="22" t="s">
        <v>33</v>
      </c>
      <c r="O50" s="85"/>
      <c r="P50" s="86"/>
      <c r="Q50" s="85"/>
      <c r="R50" s="86"/>
      <c r="S50" s="85"/>
      <c r="T50" s="86"/>
      <c r="U50" s="85"/>
      <c r="V50" s="86"/>
      <c r="W50" s="120"/>
      <c r="X50" s="121"/>
      <c r="Y50" s="121"/>
      <c r="Z50" s="121"/>
      <c r="AA50" s="121"/>
      <c r="AB50" s="121"/>
      <c r="AC50" s="122"/>
    </row>
    <row r="51" spans="1:46" s="32" customFormat="1" ht="26.25" customHeight="1" x14ac:dyDescent="0.55000000000000004">
      <c r="A51" s="17">
        <v>7</v>
      </c>
      <c r="B51" s="22" t="s">
        <v>34</v>
      </c>
      <c r="C51" s="25" t="str">
        <f t="shared" si="0"/>
        <v>日</v>
      </c>
      <c r="D51" s="85"/>
      <c r="E51" s="86"/>
      <c r="F51" s="205"/>
      <c r="G51" s="178"/>
      <c r="H51" s="18" t="s">
        <v>31</v>
      </c>
      <c r="I51" s="178"/>
      <c r="J51" s="178"/>
      <c r="K51" s="22" t="s">
        <v>32</v>
      </c>
      <c r="L51" s="89" t="str">
        <f t="shared" si="1"/>
        <v/>
      </c>
      <c r="M51" s="90"/>
      <c r="N51" s="22" t="s">
        <v>33</v>
      </c>
      <c r="O51" s="85"/>
      <c r="P51" s="86"/>
      <c r="Q51" s="85"/>
      <c r="R51" s="86"/>
      <c r="S51" s="85"/>
      <c r="T51" s="86"/>
      <c r="U51" s="85"/>
      <c r="V51" s="86"/>
      <c r="W51" s="120"/>
      <c r="X51" s="121"/>
      <c r="Y51" s="121"/>
      <c r="Z51" s="121"/>
      <c r="AA51" s="121"/>
      <c r="AB51" s="121"/>
      <c r="AC51" s="122"/>
      <c r="AI51" s="12"/>
      <c r="AJ51" s="12"/>
      <c r="AK51" s="12"/>
      <c r="AL51" s="12"/>
      <c r="AM51" s="12"/>
      <c r="AN51" s="12"/>
      <c r="AO51" s="12"/>
      <c r="AP51" s="12"/>
      <c r="AQ51" s="12"/>
      <c r="AR51" s="12"/>
      <c r="AS51" s="12"/>
      <c r="AT51" s="12"/>
    </row>
    <row r="52" spans="1:46" s="32" customFormat="1" ht="26.25" customHeight="1" x14ac:dyDescent="0.55000000000000004">
      <c r="A52" s="17">
        <v>8</v>
      </c>
      <c r="B52" s="22" t="s">
        <v>34</v>
      </c>
      <c r="C52" s="25" t="str">
        <f t="shared" si="0"/>
        <v>月</v>
      </c>
      <c r="D52" s="85"/>
      <c r="E52" s="86"/>
      <c r="F52" s="205"/>
      <c r="G52" s="178"/>
      <c r="H52" s="18" t="s">
        <v>31</v>
      </c>
      <c r="I52" s="178"/>
      <c r="J52" s="178"/>
      <c r="K52" s="22" t="s">
        <v>32</v>
      </c>
      <c r="L52" s="89" t="str">
        <f t="shared" si="1"/>
        <v/>
      </c>
      <c r="M52" s="90"/>
      <c r="N52" s="22" t="s">
        <v>33</v>
      </c>
      <c r="O52" s="85"/>
      <c r="P52" s="86"/>
      <c r="Q52" s="85"/>
      <c r="R52" s="86"/>
      <c r="S52" s="85"/>
      <c r="T52" s="86"/>
      <c r="U52" s="85"/>
      <c r="V52" s="86"/>
      <c r="W52" s="120"/>
      <c r="X52" s="121"/>
      <c r="Y52" s="121"/>
      <c r="Z52" s="121"/>
      <c r="AA52" s="121"/>
      <c r="AB52" s="121"/>
      <c r="AC52" s="122"/>
      <c r="AI52" s="12"/>
      <c r="AJ52" s="12"/>
      <c r="AK52" s="12"/>
      <c r="AL52" s="12"/>
      <c r="AM52" s="12"/>
      <c r="AN52" s="12"/>
      <c r="AO52" s="12"/>
      <c r="AP52" s="12"/>
      <c r="AQ52" s="12"/>
      <c r="AR52" s="12"/>
      <c r="AS52" s="12"/>
      <c r="AT52" s="12"/>
    </row>
    <row r="53" spans="1:46" s="32" customFormat="1" ht="26.25" customHeight="1" x14ac:dyDescent="0.55000000000000004">
      <c r="A53" s="17">
        <v>9</v>
      </c>
      <c r="B53" s="22" t="s">
        <v>34</v>
      </c>
      <c r="C53" s="25" t="str">
        <f t="shared" si="0"/>
        <v>火</v>
      </c>
      <c r="D53" s="85"/>
      <c r="E53" s="86"/>
      <c r="F53" s="205"/>
      <c r="G53" s="178"/>
      <c r="H53" s="18" t="s">
        <v>31</v>
      </c>
      <c r="I53" s="178"/>
      <c r="J53" s="178"/>
      <c r="K53" s="22" t="s">
        <v>32</v>
      </c>
      <c r="L53" s="89" t="str">
        <f t="shared" si="1"/>
        <v/>
      </c>
      <c r="M53" s="90"/>
      <c r="N53" s="22" t="s">
        <v>33</v>
      </c>
      <c r="O53" s="85"/>
      <c r="P53" s="86"/>
      <c r="Q53" s="85"/>
      <c r="R53" s="86"/>
      <c r="S53" s="85"/>
      <c r="T53" s="86"/>
      <c r="U53" s="85"/>
      <c r="V53" s="86"/>
      <c r="W53" s="120"/>
      <c r="X53" s="121"/>
      <c r="Y53" s="121"/>
      <c r="Z53" s="121"/>
      <c r="AA53" s="121"/>
      <c r="AB53" s="121"/>
      <c r="AC53" s="122"/>
      <c r="AI53" s="12"/>
      <c r="AJ53" s="12"/>
      <c r="AK53" s="12"/>
      <c r="AL53" s="12"/>
      <c r="AM53" s="12"/>
      <c r="AN53" s="12"/>
      <c r="AO53" s="12"/>
      <c r="AP53" s="12"/>
      <c r="AQ53" s="12"/>
      <c r="AR53" s="12"/>
      <c r="AS53" s="12"/>
      <c r="AT53" s="12"/>
    </row>
    <row r="54" spans="1:46" s="32" customFormat="1" ht="26.25" customHeight="1" x14ac:dyDescent="0.55000000000000004">
      <c r="A54" s="17">
        <v>10</v>
      </c>
      <c r="B54" s="22" t="s">
        <v>34</v>
      </c>
      <c r="C54" s="25" t="str">
        <f t="shared" si="0"/>
        <v>水</v>
      </c>
      <c r="D54" s="85"/>
      <c r="E54" s="86"/>
      <c r="F54" s="205"/>
      <c r="G54" s="178"/>
      <c r="H54" s="18" t="s">
        <v>31</v>
      </c>
      <c r="I54" s="178"/>
      <c r="J54" s="178"/>
      <c r="K54" s="22" t="s">
        <v>32</v>
      </c>
      <c r="L54" s="89" t="str">
        <f t="shared" si="1"/>
        <v/>
      </c>
      <c r="M54" s="90"/>
      <c r="N54" s="22" t="s">
        <v>33</v>
      </c>
      <c r="O54" s="85"/>
      <c r="P54" s="86"/>
      <c r="Q54" s="85"/>
      <c r="R54" s="86"/>
      <c r="S54" s="85"/>
      <c r="T54" s="86"/>
      <c r="U54" s="85"/>
      <c r="V54" s="86"/>
      <c r="W54" s="120"/>
      <c r="X54" s="121"/>
      <c r="Y54" s="121"/>
      <c r="Z54" s="121"/>
      <c r="AA54" s="121"/>
      <c r="AB54" s="121"/>
      <c r="AC54" s="122"/>
      <c r="AI54" s="12"/>
      <c r="AJ54" s="12"/>
      <c r="AK54" s="12"/>
      <c r="AL54" s="12"/>
      <c r="AM54" s="12"/>
      <c r="AN54" s="12"/>
      <c r="AO54" s="12"/>
      <c r="AP54" s="12"/>
      <c r="AQ54" s="12"/>
      <c r="AR54" s="12"/>
      <c r="AS54" s="12"/>
      <c r="AT54" s="12"/>
    </row>
    <row r="55" spans="1:46" s="32" customFormat="1" ht="26.25" customHeight="1" x14ac:dyDescent="0.55000000000000004">
      <c r="A55" s="17">
        <v>11</v>
      </c>
      <c r="B55" s="22" t="s">
        <v>34</v>
      </c>
      <c r="C55" s="25" t="str">
        <f t="shared" si="0"/>
        <v>木</v>
      </c>
      <c r="D55" s="85"/>
      <c r="E55" s="86"/>
      <c r="F55" s="205"/>
      <c r="G55" s="178"/>
      <c r="H55" s="18" t="s">
        <v>31</v>
      </c>
      <c r="I55" s="178"/>
      <c r="J55" s="178"/>
      <c r="K55" s="22" t="s">
        <v>32</v>
      </c>
      <c r="L55" s="89" t="str">
        <f t="shared" si="1"/>
        <v/>
      </c>
      <c r="M55" s="90"/>
      <c r="N55" s="22" t="s">
        <v>33</v>
      </c>
      <c r="O55" s="85"/>
      <c r="P55" s="86"/>
      <c r="Q55" s="85"/>
      <c r="R55" s="86"/>
      <c r="S55" s="85"/>
      <c r="T55" s="86"/>
      <c r="U55" s="85"/>
      <c r="V55" s="86"/>
      <c r="W55" s="120"/>
      <c r="X55" s="121"/>
      <c r="Y55" s="121"/>
      <c r="Z55" s="121"/>
      <c r="AA55" s="121"/>
      <c r="AB55" s="121"/>
      <c r="AC55" s="122"/>
      <c r="AI55" s="12"/>
      <c r="AJ55" s="12"/>
      <c r="AK55" s="12"/>
      <c r="AL55" s="12"/>
      <c r="AM55" s="12"/>
      <c r="AN55" s="12"/>
      <c r="AO55" s="12"/>
      <c r="AP55" s="12"/>
      <c r="AQ55" s="12"/>
      <c r="AR55" s="12"/>
      <c r="AS55" s="12"/>
      <c r="AT55" s="12"/>
    </row>
    <row r="56" spans="1:46" s="32" customFormat="1" ht="26.25" customHeight="1" x14ac:dyDescent="0.55000000000000004">
      <c r="A56" s="17">
        <v>12</v>
      </c>
      <c r="B56" s="22" t="s">
        <v>34</v>
      </c>
      <c r="C56" s="25" t="str">
        <f t="shared" si="0"/>
        <v>金</v>
      </c>
      <c r="D56" s="85"/>
      <c r="E56" s="86"/>
      <c r="F56" s="205"/>
      <c r="G56" s="178"/>
      <c r="H56" s="18" t="s">
        <v>31</v>
      </c>
      <c r="I56" s="178"/>
      <c r="J56" s="178"/>
      <c r="K56" s="22" t="s">
        <v>32</v>
      </c>
      <c r="L56" s="89" t="str">
        <f t="shared" si="1"/>
        <v/>
      </c>
      <c r="M56" s="90"/>
      <c r="N56" s="22" t="s">
        <v>33</v>
      </c>
      <c r="O56" s="85"/>
      <c r="P56" s="86"/>
      <c r="Q56" s="85"/>
      <c r="R56" s="86"/>
      <c r="S56" s="85"/>
      <c r="T56" s="86"/>
      <c r="U56" s="85"/>
      <c r="V56" s="86"/>
      <c r="W56" s="120"/>
      <c r="X56" s="121"/>
      <c r="Y56" s="121"/>
      <c r="Z56" s="121"/>
      <c r="AA56" s="121"/>
      <c r="AB56" s="121"/>
      <c r="AC56" s="122"/>
      <c r="AI56" s="12"/>
      <c r="AJ56" s="12"/>
      <c r="AK56" s="12"/>
      <c r="AL56" s="12"/>
      <c r="AM56" s="12"/>
      <c r="AN56" s="12"/>
      <c r="AO56" s="12"/>
      <c r="AP56" s="12"/>
      <c r="AQ56" s="12"/>
      <c r="AR56" s="12"/>
      <c r="AS56" s="12"/>
      <c r="AT56" s="12"/>
    </row>
    <row r="57" spans="1:46" s="32" customFormat="1" ht="26.25" customHeight="1" x14ac:dyDescent="0.55000000000000004">
      <c r="A57" s="17">
        <v>13</v>
      </c>
      <c r="B57" s="22" t="s">
        <v>34</v>
      </c>
      <c r="C57" s="25" t="str">
        <f t="shared" si="0"/>
        <v>土</v>
      </c>
      <c r="D57" s="85"/>
      <c r="E57" s="86"/>
      <c r="F57" s="205"/>
      <c r="G57" s="178"/>
      <c r="H57" s="18" t="s">
        <v>31</v>
      </c>
      <c r="I57" s="178"/>
      <c r="J57" s="178"/>
      <c r="K57" s="22" t="s">
        <v>32</v>
      </c>
      <c r="L57" s="89" t="str">
        <f t="shared" si="1"/>
        <v/>
      </c>
      <c r="M57" s="90"/>
      <c r="N57" s="22" t="s">
        <v>33</v>
      </c>
      <c r="O57" s="85"/>
      <c r="P57" s="86"/>
      <c r="Q57" s="85"/>
      <c r="R57" s="86"/>
      <c r="S57" s="85"/>
      <c r="T57" s="86"/>
      <c r="U57" s="85"/>
      <c r="V57" s="86"/>
      <c r="W57" s="120"/>
      <c r="X57" s="121"/>
      <c r="Y57" s="121"/>
      <c r="Z57" s="121"/>
      <c r="AA57" s="121"/>
      <c r="AB57" s="121"/>
      <c r="AC57" s="122"/>
      <c r="AI57" s="12"/>
      <c r="AJ57" s="12"/>
      <c r="AK57" s="12"/>
      <c r="AL57" s="12"/>
      <c r="AM57" s="12"/>
      <c r="AN57" s="12"/>
      <c r="AO57" s="12"/>
      <c r="AP57" s="12"/>
      <c r="AQ57" s="12"/>
      <c r="AR57" s="12"/>
      <c r="AS57" s="12"/>
      <c r="AT57" s="12"/>
    </row>
    <row r="58" spans="1:46" s="32" customFormat="1" ht="26.25" customHeight="1" x14ac:dyDescent="0.55000000000000004">
      <c r="A58" s="17">
        <v>14</v>
      </c>
      <c r="B58" s="22" t="s">
        <v>34</v>
      </c>
      <c r="C58" s="25" t="str">
        <f t="shared" si="0"/>
        <v>日</v>
      </c>
      <c r="D58" s="85"/>
      <c r="E58" s="86"/>
      <c r="F58" s="205"/>
      <c r="G58" s="178"/>
      <c r="H58" s="18" t="s">
        <v>31</v>
      </c>
      <c r="I58" s="178"/>
      <c r="J58" s="178"/>
      <c r="K58" s="22" t="s">
        <v>32</v>
      </c>
      <c r="L58" s="89" t="str">
        <f t="shared" si="1"/>
        <v/>
      </c>
      <c r="M58" s="90"/>
      <c r="N58" s="22" t="s">
        <v>33</v>
      </c>
      <c r="O58" s="85"/>
      <c r="P58" s="86"/>
      <c r="Q58" s="85"/>
      <c r="R58" s="86"/>
      <c r="S58" s="85"/>
      <c r="T58" s="86"/>
      <c r="U58" s="85"/>
      <c r="V58" s="86"/>
      <c r="W58" s="120"/>
      <c r="X58" s="121"/>
      <c r="Y58" s="121"/>
      <c r="Z58" s="121"/>
      <c r="AA58" s="121"/>
      <c r="AB58" s="121"/>
      <c r="AC58" s="122"/>
      <c r="AI58" s="12"/>
      <c r="AJ58" s="12"/>
      <c r="AK58" s="12"/>
      <c r="AL58" s="12"/>
      <c r="AM58" s="12"/>
      <c r="AN58" s="12"/>
      <c r="AO58" s="12"/>
      <c r="AP58" s="12"/>
      <c r="AQ58" s="12"/>
      <c r="AR58" s="12"/>
      <c r="AS58" s="12"/>
      <c r="AT58" s="12"/>
    </row>
    <row r="59" spans="1:46" s="32" customFormat="1" ht="26.25" customHeight="1" x14ac:dyDescent="0.55000000000000004">
      <c r="A59" s="17">
        <v>15</v>
      </c>
      <c r="B59" s="22" t="s">
        <v>34</v>
      </c>
      <c r="C59" s="25" t="str">
        <f t="shared" si="0"/>
        <v>月</v>
      </c>
      <c r="D59" s="85"/>
      <c r="E59" s="86"/>
      <c r="F59" s="205"/>
      <c r="G59" s="178"/>
      <c r="H59" s="18" t="s">
        <v>31</v>
      </c>
      <c r="I59" s="178"/>
      <c r="J59" s="178"/>
      <c r="K59" s="22" t="s">
        <v>32</v>
      </c>
      <c r="L59" s="89" t="str">
        <f t="shared" si="1"/>
        <v/>
      </c>
      <c r="M59" s="90"/>
      <c r="N59" s="22" t="s">
        <v>33</v>
      </c>
      <c r="O59" s="85"/>
      <c r="P59" s="86"/>
      <c r="Q59" s="85"/>
      <c r="R59" s="86"/>
      <c r="S59" s="85"/>
      <c r="T59" s="86"/>
      <c r="U59" s="85"/>
      <c r="V59" s="86"/>
      <c r="W59" s="120"/>
      <c r="X59" s="121"/>
      <c r="Y59" s="121"/>
      <c r="Z59" s="121"/>
      <c r="AA59" s="121"/>
      <c r="AB59" s="121"/>
      <c r="AC59" s="122"/>
      <c r="AI59" s="12"/>
      <c r="AJ59" s="12"/>
      <c r="AK59" s="12"/>
      <c r="AL59" s="12"/>
      <c r="AM59" s="12"/>
      <c r="AN59" s="12"/>
      <c r="AO59" s="12"/>
      <c r="AP59" s="12"/>
      <c r="AQ59" s="12"/>
      <c r="AR59" s="12"/>
      <c r="AS59" s="12"/>
      <c r="AT59" s="12"/>
    </row>
    <row r="60" spans="1:46" s="32" customFormat="1" ht="26.25" customHeight="1" x14ac:dyDescent="0.55000000000000004">
      <c r="A60" s="17">
        <v>16</v>
      </c>
      <c r="B60" s="22" t="s">
        <v>34</v>
      </c>
      <c r="C60" s="25" t="str">
        <f t="shared" si="0"/>
        <v>火</v>
      </c>
      <c r="D60" s="85"/>
      <c r="E60" s="86"/>
      <c r="F60" s="205"/>
      <c r="G60" s="178"/>
      <c r="H60" s="18" t="s">
        <v>31</v>
      </c>
      <c r="I60" s="178"/>
      <c r="J60" s="178"/>
      <c r="K60" s="22" t="s">
        <v>32</v>
      </c>
      <c r="L60" s="89" t="str">
        <f t="shared" si="1"/>
        <v/>
      </c>
      <c r="M60" s="90"/>
      <c r="N60" s="22" t="s">
        <v>33</v>
      </c>
      <c r="O60" s="85"/>
      <c r="P60" s="86"/>
      <c r="Q60" s="85"/>
      <c r="R60" s="86"/>
      <c r="S60" s="85"/>
      <c r="T60" s="86"/>
      <c r="U60" s="85"/>
      <c r="V60" s="86"/>
      <c r="W60" s="120"/>
      <c r="X60" s="121"/>
      <c r="Y60" s="121"/>
      <c r="Z60" s="121"/>
      <c r="AA60" s="121"/>
      <c r="AB60" s="121"/>
      <c r="AC60" s="122"/>
      <c r="AI60" s="12"/>
      <c r="AJ60" s="12"/>
      <c r="AK60" s="12"/>
      <c r="AL60" s="12"/>
      <c r="AM60" s="12"/>
      <c r="AN60" s="12"/>
      <c r="AO60" s="12"/>
      <c r="AP60" s="12"/>
      <c r="AQ60" s="12"/>
      <c r="AR60" s="12"/>
      <c r="AS60" s="12"/>
      <c r="AT60" s="12"/>
    </row>
    <row r="61" spans="1:46" s="32" customFormat="1" ht="26.25" customHeight="1" x14ac:dyDescent="0.55000000000000004">
      <c r="A61" s="17">
        <v>17</v>
      </c>
      <c r="B61" s="22" t="s">
        <v>34</v>
      </c>
      <c r="C61" s="25" t="str">
        <f t="shared" si="0"/>
        <v>水</v>
      </c>
      <c r="D61" s="85"/>
      <c r="E61" s="86"/>
      <c r="F61" s="205"/>
      <c r="G61" s="178"/>
      <c r="H61" s="18" t="s">
        <v>31</v>
      </c>
      <c r="I61" s="178"/>
      <c r="J61" s="178"/>
      <c r="K61" s="22" t="s">
        <v>32</v>
      </c>
      <c r="L61" s="89" t="str">
        <f t="shared" si="1"/>
        <v/>
      </c>
      <c r="M61" s="90"/>
      <c r="N61" s="22" t="s">
        <v>33</v>
      </c>
      <c r="O61" s="85"/>
      <c r="P61" s="86"/>
      <c r="Q61" s="85"/>
      <c r="R61" s="86"/>
      <c r="S61" s="85"/>
      <c r="T61" s="86"/>
      <c r="U61" s="85"/>
      <c r="V61" s="86"/>
      <c r="W61" s="120"/>
      <c r="X61" s="121"/>
      <c r="Y61" s="121"/>
      <c r="Z61" s="121"/>
      <c r="AA61" s="121"/>
      <c r="AB61" s="121"/>
      <c r="AC61" s="122"/>
      <c r="AI61" s="12"/>
      <c r="AJ61" s="12"/>
      <c r="AK61" s="12"/>
      <c r="AL61" s="12"/>
      <c r="AM61" s="12"/>
      <c r="AN61" s="12"/>
      <c r="AO61" s="12"/>
      <c r="AP61" s="12"/>
      <c r="AQ61" s="12"/>
      <c r="AR61" s="12"/>
      <c r="AS61" s="12"/>
      <c r="AT61" s="12"/>
    </row>
    <row r="62" spans="1:46" s="32" customFormat="1" ht="26.25" customHeight="1" x14ac:dyDescent="0.55000000000000004">
      <c r="A62" s="17">
        <v>18</v>
      </c>
      <c r="B62" s="22" t="s">
        <v>34</v>
      </c>
      <c r="C62" s="25" t="str">
        <f t="shared" si="0"/>
        <v>木</v>
      </c>
      <c r="D62" s="85"/>
      <c r="E62" s="86"/>
      <c r="F62" s="205"/>
      <c r="G62" s="178"/>
      <c r="H62" s="18" t="s">
        <v>31</v>
      </c>
      <c r="I62" s="178"/>
      <c r="J62" s="178"/>
      <c r="K62" s="22" t="s">
        <v>32</v>
      </c>
      <c r="L62" s="89" t="str">
        <f t="shared" si="1"/>
        <v/>
      </c>
      <c r="M62" s="90"/>
      <c r="N62" s="22" t="s">
        <v>33</v>
      </c>
      <c r="O62" s="85"/>
      <c r="P62" s="86"/>
      <c r="Q62" s="85"/>
      <c r="R62" s="86"/>
      <c r="S62" s="85"/>
      <c r="T62" s="86"/>
      <c r="U62" s="85"/>
      <c r="V62" s="86"/>
      <c r="W62" s="120"/>
      <c r="X62" s="121"/>
      <c r="Y62" s="121"/>
      <c r="Z62" s="121"/>
      <c r="AA62" s="121"/>
      <c r="AB62" s="121"/>
      <c r="AC62" s="122"/>
      <c r="AI62" s="12"/>
      <c r="AJ62" s="12"/>
      <c r="AK62" s="12"/>
      <c r="AL62" s="12"/>
      <c r="AM62" s="12"/>
      <c r="AN62" s="12"/>
      <c r="AO62" s="12"/>
      <c r="AP62" s="12"/>
      <c r="AQ62" s="12"/>
      <c r="AR62" s="12"/>
      <c r="AS62" s="12"/>
      <c r="AT62" s="12"/>
    </row>
    <row r="63" spans="1:46" s="32" customFormat="1" ht="26.25" customHeight="1" x14ac:dyDescent="0.55000000000000004">
      <c r="A63" s="17">
        <v>19</v>
      </c>
      <c r="B63" s="22" t="s">
        <v>34</v>
      </c>
      <c r="C63" s="25" t="str">
        <f t="shared" si="0"/>
        <v>金</v>
      </c>
      <c r="D63" s="85"/>
      <c r="E63" s="86"/>
      <c r="F63" s="205"/>
      <c r="G63" s="178"/>
      <c r="H63" s="18" t="s">
        <v>31</v>
      </c>
      <c r="I63" s="178"/>
      <c r="J63" s="178"/>
      <c r="K63" s="22" t="s">
        <v>32</v>
      </c>
      <c r="L63" s="89" t="str">
        <f t="shared" si="1"/>
        <v/>
      </c>
      <c r="M63" s="90"/>
      <c r="N63" s="22" t="s">
        <v>33</v>
      </c>
      <c r="O63" s="85"/>
      <c r="P63" s="86"/>
      <c r="Q63" s="85"/>
      <c r="R63" s="86"/>
      <c r="S63" s="85"/>
      <c r="T63" s="86"/>
      <c r="U63" s="85"/>
      <c r="V63" s="86"/>
      <c r="W63" s="120"/>
      <c r="X63" s="121"/>
      <c r="Y63" s="121"/>
      <c r="Z63" s="121"/>
      <c r="AA63" s="121"/>
      <c r="AB63" s="121"/>
      <c r="AC63" s="122"/>
      <c r="AI63" s="12"/>
      <c r="AJ63" s="12"/>
      <c r="AK63" s="12"/>
      <c r="AL63" s="12"/>
      <c r="AM63" s="12"/>
      <c r="AN63" s="12"/>
      <c r="AO63" s="12"/>
      <c r="AP63" s="12"/>
      <c r="AQ63" s="12"/>
      <c r="AR63" s="12"/>
      <c r="AS63" s="12"/>
      <c r="AT63" s="12"/>
    </row>
    <row r="64" spans="1:46" s="32" customFormat="1" ht="26.25" customHeight="1" x14ac:dyDescent="0.55000000000000004">
      <c r="A64" s="17">
        <v>20</v>
      </c>
      <c r="B64" s="22" t="s">
        <v>34</v>
      </c>
      <c r="C64" s="25" t="str">
        <f t="shared" si="0"/>
        <v>土</v>
      </c>
      <c r="D64" s="85"/>
      <c r="E64" s="86"/>
      <c r="F64" s="205"/>
      <c r="G64" s="178"/>
      <c r="H64" s="18" t="s">
        <v>31</v>
      </c>
      <c r="I64" s="178"/>
      <c r="J64" s="178"/>
      <c r="K64" s="22" t="s">
        <v>32</v>
      </c>
      <c r="L64" s="89" t="str">
        <f t="shared" si="1"/>
        <v/>
      </c>
      <c r="M64" s="90"/>
      <c r="N64" s="22" t="s">
        <v>33</v>
      </c>
      <c r="O64" s="85"/>
      <c r="P64" s="86"/>
      <c r="Q64" s="85"/>
      <c r="R64" s="86"/>
      <c r="S64" s="85"/>
      <c r="T64" s="86"/>
      <c r="U64" s="85"/>
      <c r="V64" s="86"/>
      <c r="W64" s="120"/>
      <c r="X64" s="121"/>
      <c r="Y64" s="121"/>
      <c r="Z64" s="121"/>
      <c r="AA64" s="121"/>
      <c r="AB64" s="121"/>
      <c r="AC64" s="122"/>
      <c r="AI64" s="12"/>
      <c r="AJ64" s="12"/>
      <c r="AK64" s="12"/>
      <c r="AL64" s="12"/>
      <c r="AM64" s="12"/>
      <c r="AN64" s="12"/>
      <c r="AO64" s="12"/>
      <c r="AP64" s="12"/>
      <c r="AQ64" s="12"/>
      <c r="AR64" s="12"/>
      <c r="AS64" s="12"/>
      <c r="AT64" s="12"/>
    </row>
    <row r="65" spans="1:46" s="32" customFormat="1" ht="26.25" customHeight="1" x14ac:dyDescent="0.55000000000000004">
      <c r="A65" s="17">
        <v>21</v>
      </c>
      <c r="B65" s="22" t="s">
        <v>34</v>
      </c>
      <c r="C65" s="25" t="str">
        <f t="shared" si="0"/>
        <v>日</v>
      </c>
      <c r="D65" s="85"/>
      <c r="E65" s="86"/>
      <c r="F65" s="205"/>
      <c r="G65" s="178"/>
      <c r="H65" s="18" t="s">
        <v>31</v>
      </c>
      <c r="I65" s="178"/>
      <c r="J65" s="178"/>
      <c r="K65" s="22" t="s">
        <v>32</v>
      </c>
      <c r="L65" s="89" t="str">
        <f t="shared" si="1"/>
        <v/>
      </c>
      <c r="M65" s="90"/>
      <c r="N65" s="22" t="s">
        <v>33</v>
      </c>
      <c r="O65" s="85"/>
      <c r="P65" s="86"/>
      <c r="Q65" s="85"/>
      <c r="R65" s="86"/>
      <c r="S65" s="85"/>
      <c r="T65" s="86"/>
      <c r="U65" s="85"/>
      <c r="V65" s="86"/>
      <c r="W65" s="120"/>
      <c r="X65" s="121"/>
      <c r="Y65" s="121"/>
      <c r="Z65" s="121"/>
      <c r="AA65" s="121"/>
      <c r="AB65" s="121"/>
      <c r="AC65" s="122"/>
      <c r="AI65" s="12"/>
      <c r="AJ65" s="12"/>
      <c r="AK65" s="12"/>
      <c r="AL65" s="12"/>
      <c r="AM65" s="12"/>
      <c r="AN65" s="12"/>
      <c r="AO65" s="12"/>
      <c r="AP65" s="12"/>
      <c r="AQ65" s="12"/>
      <c r="AR65" s="12"/>
      <c r="AS65" s="12"/>
      <c r="AT65" s="12"/>
    </row>
    <row r="66" spans="1:46" s="32" customFormat="1" ht="26.25" customHeight="1" x14ac:dyDescent="0.55000000000000004">
      <c r="A66" s="17">
        <v>22</v>
      </c>
      <c r="B66" s="22" t="s">
        <v>34</v>
      </c>
      <c r="C66" s="25" t="str">
        <f t="shared" si="0"/>
        <v>月</v>
      </c>
      <c r="D66" s="85"/>
      <c r="E66" s="86"/>
      <c r="F66" s="205"/>
      <c r="G66" s="178"/>
      <c r="H66" s="18" t="s">
        <v>31</v>
      </c>
      <c r="I66" s="178"/>
      <c r="J66" s="178"/>
      <c r="K66" s="22" t="s">
        <v>32</v>
      </c>
      <c r="L66" s="89" t="str">
        <f t="shared" si="1"/>
        <v/>
      </c>
      <c r="M66" s="90"/>
      <c r="N66" s="22" t="s">
        <v>33</v>
      </c>
      <c r="O66" s="85"/>
      <c r="P66" s="86"/>
      <c r="Q66" s="85"/>
      <c r="R66" s="86"/>
      <c r="S66" s="85"/>
      <c r="T66" s="86"/>
      <c r="U66" s="85"/>
      <c r="V66" s="86"/>
      <c r="W66" s="120"/>
      <c r="X66" s="121"/>
      <c r="Y66" s="121"/>
      <c r="Z66" s="121"/>
      <c r="AA66" s="121"/>
      <c r="AB66" s="121"/>
      <c r="AC66" s="122"/>
      <c r="AI66" s="12"/>
      <c r="AJ66" s="12"/>
      <c r="AK66" s="12"/>
      <c r="AL66" s="12"/>
      <c r="AM66" s="12"/>
      <c r="AN66" s="12"/>
      <c r="AO66" s="12"/>
      <c r="AP66" s="12"/>
      <c r="AQ66" s="12"/>
      <c r="AR66" s="12"/>
      <c r="AS66" s="12"/>
      <c r="AT66" s="12"/>
    </row>
    <row r="67" spans="1:46" s="32" customFormat="1" ht="26.25" customHeight="1" x14ac:dyDescent="0.55000000000000004">
      <c r="A67" s="17">
        <v>23</v>
      </c>
      <c r="B67" s="22" t="s">
        <v>34</v>
      </c>
      <c r="C67" s="25" t="str">
        <f t="shared" si="0"/>
        <v>火</v>
      </c>
      <c r="D67" s="85"/>
      <c r="E67" s="86"/>
      <c r="F67" s="205"/>
      <c r="G67" s="178"/>
      <c r="H67" s="18" t="s">
        <v>31</v>
      </c>
      <c r="I67" s="178"/>
      <c r="J67" s="178"/>
      <c r="K67" s="22" t="s">
        <v>32</v>
      </c>
      <c r="L67" s="89" t="str">
        <f t="shared" si="1"/>
        <v/>
      </c>
      <c r="M67" s="90"/>
      <c r="N67" s="22" t="s">
        <v>33</v>
      </c>
      <c r="O67" s="85"/>
      <c r="P67" s="86"/>
      <c r="Q67" s="85"/>
      <c r="R67" s="86"/>
      <c r="S67" s="85"/>
      <c r="T67" s="86"/>
      <c r="U67" s="85"/>
      <c r="V67" s="86"/>
      <c r="W67" s="120"/>
      <c r="X67" s="121"/>
      <c r="Y67" s="121"/>
      <c r="Z67" s="121"/>
      <c r="AA67" s="121"/>
      <c r="AB67" s="121"/>
      <c r="AC67" s="122"/>
      <c r="AI67" s="12"/>
      <c r="AJ67" s="12"/>
      <c r="AK67" s="12"/>
      <c r="AL67" s="12"/>
      <c r="AM67" s="12"/>
      <c r="AN67" s="12"/>
      <c r="AO67" s="12"/>
      <c r="AP67" s="12"/>
      <c r="AQ67" s="12"/>
      <c r="AR67" s="12"/>
      <c r="AS67" s="12"/>
      <c r="AT67" s="12"/>
    </row>
    <row r="68" spans="1:46" s="32" customFormat="1" ht="26.25" customHeight="1" x14ac:dyDescent="0.55000000000000004">
      <c r="A68" s="17">
        <v>24</v>
      </c>
      <c r="B68" s="22" t="s">
        <v>34</v>
      </c>
      <c r="C68" s="25" t="str">
        <f t="shared" si="0"/>
        <v>水</v>
      </c>
      <c r="D68" s="85"/>
      <c r="E68" s="86"/>
      <c r="F68" s="205"/>
      <c r="G68" s="178"/>
      <c r="H68" s="18" t="s">
        <v>31</v>
      </c>
      <c r="I68" s="178"/>
      <c r="J68" s="178"/>
      <c r="K68" s="22" t="s">
        <v>32</v>
      </c>
      <c r="L68" s="89" t="str">
        <f t="shared" si="1"/>
        <v/>
      </c>
      <c r="M68" s="90"/>
      <c r="N68" s="22" t="s">
        <v>33</v>
      </c>
      <c r="O68" s="85"/>
      <c r="P68" s="86"/>
      <c r="Q68" s="85"/>
      <c r="R68" s="86"/>
      <c r="S68" s="85"/>
      <c r="T68" s="86"/>
      <c r="U68" s="85"/>
      <c r="V68" s="86"/>
      <c r="W68" s="120"/>
      <c r="X68" s="121"/>
      <c r="Y68" s="121"/>
      <c r="Z68" s="121"/>
      <c r="AA68" s="121"/>
      <c r="AB68" s="121"/>
      <c r="AC68" s="122"/>
      <c r="AI68" s="12"/>
      <c r="AJ68" s="12"/>
      <c r="AK68" s="12"/>
      <c r="AL68" s="12"/>
      <c r="AM68" s="12"/>
      <c r="AN68" s="12"/>
      <c r="AO68" s="12"/>
      <c r="AP68" s="12"/>
      <c r="AQ68" s="12"/>
      <c r="AR68" s="12"/>
      <c r="AS68" s="12"/>
      <c r="AT68" s="12"/>
    </row>
    <row r="69" spans="1:46" s="32" customFormat="1" ht="26.25" customHeight="1" x14ac:dyDescent="0.55000000000000004">
      <c r="A69" s="17">
        <v>25</v>
      </c>
      <c r="B69" s="22" t="s">
        <v>34</v>
      </c>
      <c r="C69" s="25" t="str">
        <f t="shared" si="0"/>
        <v>木</v>
      </c>
      <c r="D69" s="85"/>
      <c r="E69" s="86"/>
      <c r="F69" s="205"/>
      <c r="G69" s="178"/>
      <c r="H69" s="18" t="s">
        <v>31</v>
      </c>
      <c r="I69" s="178"/>
      <c r="J69" s="178"/>
      <c r="K69" s="22" t="s">
        <v>32</v>
      </c>
      <c r="L69" s="89" t="str">
        <f t="shared" si="1"/>
        <v/>
      </c>
      <c r="M69" s="90"/>
      <c r="N69" s="22" t="s">
        <v>33</v>
      </c>
      <c r="O69" s="85"/>
      <c r="P69" s="86"/>
      <c r="Q69" s="85"/>
      <c r="R69" s="86"/>
      <c r="S69" s="85"/>
      <c r="T69" s="86"/>
      <c r="U69" s="85"/>
      <c r="V69" s="86"/>
      <c r="W69" s="120"/>
      <c r="X69" s="121"/>
      <c r="Y69" s="121"/>
      <c r="Z69" s="121"/>
      <c r="AA69" s="121"/>
      <c r="AB69" s="121"/>
      <c r="AC69" s="122"/>
      <c r="AI69" s="12"/>
      <c r="AJ69" s="12"/>
      <c r="AK69" s="12"/>
      <c r="AL69" s="12"/>
      <c r="AM69" s="12"/>
      <c r="AN69" s="12"/>
      <c r="AO69" s="12"/>
      <c r="AP69" s="12"/>
      <c r="AQ69" s="12"/>
      <c r="AR69" s="12"/>
      <c r="AS69" s="12"/>
      <c r="AT69" s="12"/>
    </row>
    <row r="70" spans="1:46" s="32" customFormat="1" ht="26.25" customHeight="1" x14ac:dyDescent="0.55000000000000004">
      <c r="A70" s="17">
        <v>26</v>
      </c>
      <c r="B70" s="22" t="s">
        <v>34</v>
      </c>
      <c r="C70" s="25" t="str">
        <f t="shared" si="0"/>
        <v>金</v>
      </c>
      <c r="D70" s="85"/>
      <c r="E70" s="86"/>
      <c r="F70" s="205"/>
      <c r="G70" s="178"/>
      <c r="H70" s="18" t="s">
        <v>31</v>
      </c>
      <c r="I70" s="178"/>
      <c r="J70" s="178"/>
      <c r="K70" s="22" t="s">
        <v>32</v>
      </c>
      <c r="L70" s="89" t="str">
        <f t="shared" si="1"/>
        <v/>
      </c>
      <c r="M70" s="90"/>
      <c r="N70" s="22" t="s">
        <v>33</v>
      </c>
      <c r="O70" s="85"/>
      <c r="P70" s="86"/>
      <c r="Q70" s="85"/>
      <c r="R70" s="86"/>
      <c r="S70" s="85"/>
      <c r="T70" s="86"/>
      <c r="U70" s="85"/>
      <c r="V70" s="86"/>
      <c r="W70" s="120"/>
      <c r="X70" s="121"/>
      <c r="Y70" s="121"/>
      <c r="Z70" s="121"/>
      <c r="AA70" s="121"/>
      <c r="AB70" s="121"/>
      <c r="AC70" s="122"/>
      <c r="AI70" s="12"/>
      <c r="AJ70" s="12"/>
      <c r="AK70" s="12"/>
      <c r="AL70" s="12"/>
      <c r="AM70" s="12"/>
      <c r="AN70" s="12"/>
      <c r="AO70" s="12"/>
      <c r="AP70" s="12"/>
      <c r="AQ70" s="12"/>
      <c r="AR70" s="12"/>
      <c r="AS70" s="12"/>
      <c r="AT70" s="12"/>
    </row>
    <row r="71" spans="1:46" s="32" customFormat="1" ht="26.25" customHeight="1" x14ac:dyDescent="0.55000000000000004">
      <c r="A71" s="17">
        <v>27</v>
      </c>
      <c r="B71" s="22" t="s">
        <v>34</v>
      </c>
      <c r="C71" s="25" t="str">
        <f t="shared" si="0"/>
        <v>土</v>
      </c>
      <c r="D71" s="85"/>
      <c r="E71" s="86"/>
      <c r="F71" s="205"/>
      <c r="G71" s="178"/>
      <c r="H71" s="18" t="s">
        <v>31</v>
      </c>
      <c r="I71" s="178"/>
      <c r="J71" s="178"/>
      <c r="K71" s="22" t="s">
        <v>32</v>
      </c>
      <c r="L71" s="89" t="str">
        <f t="shared" si="1"/>
        <v/>
      </c>
      <c r="M71" s="90"/>
      <c r="N71" s="22" t="s">
        <v>33</v>
      </c>
      <c r="O71" s="85"/>
      <c r="P71" s="86"/>
      <c r="Q71" s="85"/>
      <c r="R71" s="86"/>
      <c r="S71" s="85"/>
      <c r="T71" s="86"/>
      <c r="U71" s="85"/>
      <c r="V71" s="86"/>
      <c r="W71" s="120"/>
      <c r="X71" s="121"/>
      <c r="Y71" s="121"/>
      <c r="Z71" s="121"/>
      <c r="AA71" s="121"/>
      <c r="AB71" s="121"/>
      <c r="AC71" s="122"/>
      <c r="AI71" s="12"/>
      <c r="AJ71" s="12"/>
      <c r="AK71" s="12"/>
      <c r="AL71" s="12"/>
      <c r="AM71" s="12"/>
      <c r="AN71" s="12"/>
      <c r="AO71" s="12"/>
      <c r="AP71" s="12"/>
      <c r="AQ71" s="12"/>
      <c r="AR71" s="12"/>
      <c r="AS71" s="12"/>
      <c r="AT71" s="12"/>
    </row>
    <row r="72" spans="1:46" s="32" customFormat="1" ht="26.25" customHeight="1" x14ac:dyDescent="0.55000000000000004">
      <c r="A72" s="17">
        <v>28</v>
      </c>
      <c r="B72" s="22" t="s">
        <v>34</v>
      </c>
      <c r="C72" s="25" t="str">
        <f t="shared" si="0"/>
        <v>日</v>
      </c>
      <c r="D72" s="85"/>
      <c r="E72" s="86"/>
      <c r="F72" s="205"/>
      <c r="G72" s="178"/>
      <c r="H72" s="18" t="s">
        <v>31</v>
      </c>
      <c r="I72" s="178"/>
      <c r="J72" s="178"/>
      <c r="K72" s="22" t="s">
        <v>32</v>
      </c>
      <c r="L72" s="89" t="str">
        <f t="shared" si="1"/>
        <v/>
      </c>
      <c r="M72" s="90"/>
      <c r="N72" s="22" t="s">
        <v>33</v>
      </c>
      <c r="O72" s="85"/>
      <c r="P72" s="86"/>
      <c r="Q72" s="85"/>
      <c r="R72" s="86"/>
      <c r="S72" s="85"/>
      <c r="T72" s="86"/>
      <c r="U72" s="85"/>
      <c r="V72" s="86"/>
      <c r="W72" s="120"/>
      <c r="X72" s="121"/>
      <c r="Y72" s="121"/>
      <c r="Z72" s="121"/>
      <c r="AA72" s="121"/>
      <c r="AB72" s="121"/>
      <c r="AC72" s="122"/>
      <c r="AI72" s="12"/>
      <c r="AJ72" s="12"/>
      <c r="AK72" s="12"/>
      <c r="AL72" s="12"/>
      <c r="AM72" s="12"/>
      <c r="AN72" s="12"/>
      <c r="AO72" s="12"/>
      <c r="AP72" s="12"/>
      <c r="AQ72" s="12"/>
      <c r="AR72" s="12"/>
      <c r="AS72" s="12"/>
      <c r="AT72" s="12"/>
    </row>
    <row r="73" spans="1:46" s="32" customFormat="1" ht="26.25" customHeight="1" x14ac:dyDescent="0.55000000000000004">
      <c r="A73" s="17">
        <v>29</v>
      </c>
      <c r="B73" s="22" t="s">
        <v>34</v>
      </c>
      <c r="C73" s="25" t="str">
        <f t="shared" si="0"/>
        <v>月</v>
      </c>
      <c r="D73" s="85"/>
      <c r="E73" s="86"/>
      <c r="F73" s="205"/>
      <c r="G73" s="178"/>
      <c r="H73" s="18" t="s">
        <v>31</v>
      </c>
      <c r="I73" s="178"/>
      <c r="J73" s="178"/>
      <c r="K73" s="22" t="s">
        <v>32</v>
      </c>
      <c r="L73" s="89" t="str">
        <f t="shared" si="1"/>
        <v/>
      </c>
      <c r="M73" s="90"/>
      <c r="N73" s="22" t="s">
        <v>33</v>
      </c>
      <c r="O73" s="85"/>
      <c r="P73" s="86"/>
      <c r="Q73" s="85"/>
      <c r="R73" s="86"/>
      <c r="S73" s="85"/>
      <c r="T73" s="86"/>
      <c r="U73" s="85"/>
      <c r="V73" s="86"/>
      <c r="W73" s="120"/>
      <c r="X73" s="121"/>
      <c r="Y73" s="121"/>
      <c r="Z73" s="121"/>
      <c r="AA73" s="121"/>
      <c r="AB73" s="121"/>
      <c r="AC73" s="122"/>
      <c r="AI73" s="12"/>
      <c r="AJ73" s="12"/>
      <c r="AK73" s="12"/>
      <c r="AL73" s="12"/>
      <c r="AM73" s="12"/>
      <c r="AN73" s="12"/>
      <c r="AO73" s="12"/>
      <c r="AP73" s="12"/>
      <c r="AQ73" s="12"/>
      <c r="AR73" s="12"/>
      <c r="AS73" s="12"/>
      <c r="AT73" s="12"/>
    </row>
    <row r="74" spans="1:46" s="32" customFormat="1" ht="26.25" customHeight="1" x14ac:dyDescent="0.55000000000000004">
      <c r="A74" s="17">
        <v>30</v>
      </c>
      <c r="B74" s="22" t="s">
        <v>34</v>
      </c>
      <c r="C74" s="25" t="str">
        <f t="shared" si="0"/>
        <v>火</v>
      </c>
      <c r="D74" s="85"/>
      <c r="E74" s="86"/>
      <c r="F74" s="205"/>
      <c r="G74" s="178"/>
      <c r="H74" s="18" t="s">
        <v>31</v>
      </c>
      <c r="I74" s="178"/>
      <c r="J74" s="178"/>
      <c r="K74" s="22" t="s">
        <v>32</v>
      </c>
      <c r="L74" s="89" t="str">
        <f t="shared" si="1"/>
        <v/>
      </c>
      <c r="M74" s="90"/>
      <c r="N74" s="22" t="s">
        <v>33</v>
      </c>
      <c r="O74" s="85"/>
      <c r="P74" s="86"/>
      <c r="Q74" s="85"/>
      <c r="R74" s="86"/>
      <c r="S74" s="85"/>
      <c r="T74" s="86"/>
      <c r="U74" s="85"/>
      <c r="V74" s="86"/>
      <c r="W74" s="120"/>
      <c r="X74" s="121"/>
      <c r="Y74" s="121"/>
      <c r="Z74" s="121"/>
      <c r="AA74" s="121"/>
      <c r="AB74" s="121"/>
      <c r="AC74" s="122"/>
      <c r="AI74" s="12"/>
      <c r="AJ74" s="12"/>
      <c r="AK74" s="12"/>
      <c r="AL74" s="12"/>
      <c r="AM74" s="12"/>
      <c r="AN74" s="12"/>
      <c r="AO74" s="12"/>
      <c r="AP74" s="12"/>
      <c r="AQ74" s="12"/>
      <c r="AR74" s="12"/>
      <c r="AS74" s="12"/>
      <c r="AT74" s="12"/>
    </row>
    <row r="75" spans="1:46" s="32" customFormat="1" ht="26.25" customHeight="1" x14ac:dyDescent="0.55000000000000004">
      <c r="A75" s="19">
        <v>31</v>
      </c>
      <c r="B75" s="23" t="s">
        <v>4</v>
      </c>
      <c r="C75" s="26" t="str">
        <f t="shared" si="0"/>
        <v>水</v>
      </c>
      <c r="D75" s="218"/>
      <c r="E75" s="219"/>
      <c r="F75" s="226"/>
      <c r="G75" s="227"/>
      <c r="H75" s="20" t="s">
        <v>31</v>
      </c>
      <c r="I75" s="227"/>
      <c r="J75" s="227"/>
      <c r="K75" s="23" t="s">
        <v>32</v>
      </c>
      <c r="L75" s="89" t="str">
        <f>IF(OR(F75="",I75=""),"",MIN(MAX(ROUNDDOWN((I75-F75)*24*2,0)/2,0),$E$42))</f>
        <v/>
      </c>
      <c r="M75" s="90"/>
      <c r="N75" s="23" t="s">
        <v>33</v>
      </c>
      <c r="O75" s="218"/>
      <c r="P75" s="219"/>
      <c r="Q75" s="218"/>
      <c r="R75" s="219"/>
      <c r="S75" s="218"/>
      <c r="T75" s="219"/>
      <c r="U75" s="218"/>
      <c r="V75" s="219"/>
      <c r="W75" s="208"/>
      <c r="X75" s="209"/>
      <c r="Y75" s="209"/>
      <c r="Z75" s="209"/>
      <c r="AA75" s="209"/>
      <c r="AB75" s="209"/>
      <c r="AC75" s="210"/>
      <c r="AI75" s="12"/>
      <c r="AJ75" s="12"/>
      <c r="AK75" s="12"/>
      <c r="AL75" s="12"/>
      <c r="AM75" s="12"/>
      <c r="AN75" s="12"/>
      <c r="AO75" s="12"/>
      <c r="AP75" s="12"/>
      <c r="AQ75" s="12"/>
      <c r="AR75" s="12"/>
      <c r="AS75" s="12"/>
      <c r="AT75" s="12"/>
    </row>
    <row r="76" spans="1:46" s="32" customFormat="1" ht="26.25" customHeight="1" x14ac:dyDescent="0.55000000000000004">
      <c r="A76" s="126" t="s">
        <v>35</v>
      </c>
      <c r="B76" s="127"/>
      <c r="C76" s="127"/>
      <c r="D76" s="27">
        <f>COUNTIF(L45:M75,"&gt;0")</f>
        <v>0</v>
      </c>
      <c r="E76" s="224" t="s">
        <v>36</v>
      </c>
      <c r="F76" s="224"/>
      <c r="G76" s="224"/>
      <c r="H76" s="224"/>
      <c r="I76" s="27">
        <f>COUNTIF(D45:E75,"○")</f>
        <v>0</v>
      </c>
      <c r="J76" s="28" t="s">
        <v>16</v>
      </c>
      <c r="K76" s="126" t="s">
        <v>101</v>
      </c>
      <c r="L76" s="127"/>
      <c r="M76" s="127"/>
      <c r="N76" s="27" t="s">
        <v>99</v>
      </c>
      <c r="O76" s="27">
        <f>COUNTIF(Q45:R75,"○")</f>
        <v>0</v>
      </c>
      <c r="P76" s="27" t="s">
        <v>38</v>
      </c>
      <c r="Q76" s="225" t="s">
        <v>100</v>
      </c>
      <c r="R76" s="225"/>
      <c r="S76" s="27">
        <f>COUNTIF(S45:T75,"○")</f>
        <v>0</v>
      </c>
      <c r="T76" s="27" t="s">
        <v>38</v>
      </c>
      <c r="U76" s="27"/>
      <c r="V76" s="27"/>
      <c r="W76" s="28"/>
      <c r="X76" s="212" t="s">
        <v>37</v>
      </c>
      <c r="Y76" s="213"/>
      <c r="Z76" s="213"/>
      <c r="AA76" s="44"/>
      <c r="AB76" s="44"/>
      <c r="AC76" s="216" t="str">
        <f>IF(W43="３．要支援家庭のこども加算","●","×")</f>
        <v>×</v>
      </c>
      <c r="AD76" s="30"/>
      <c r="AI76" s="12"/>
      <c r="AJ76" s="12"/>
      <c r="AK76" s="12"/>
      <c r="AL76" s="12"/>
      <c r="AM76" s="12"/>
      <c r="AN76" s="12"/>
      <c r="AO76" s="12"/>
      <c r="AP76" s="12"/>
      <c r="AQ76" s="12"/>
      <c r="AR76" s="12"/>
      <c r="AS76" s="12"/>
      <c r="AT76" s="12"/>
    </row>
    <row r="77" spans="1:46" s="32" customFormat="1" ht="26.25" customHeight="1" x14ac:dyDescent="0.55000000000000004">
      <c r="A77" s="126" t="s">
        <v>91</v>
      </c>
      <c r="B77" s="127"/>
      <c r="C77" s="27">
        <f>COUNTIF(O45:P75,"○")</f>
        <v>0</v>
      </c>
      <c r="D77" s="105" t="s">
        <v>38</v>
      </c>
      <c r="E77" s="105"/>
      <c r="F77" s="103" t="s">
        <v>107</v>
      </c>
      <c r="G77" s="104"/>
      <c r="H77" s="104"/>
      <c r="I77" s="27">
        <f>COUNTIF(U45:V75,"○")</f>
        <v>0</v>
      </c>
      <c r="J77" s="28" t="s">
        <v>38</v>
      </c>
      <c r="K77" s="211" t="s">
        <v>60</v>
      </c>
      <c r="L77" s="113"/>
      <c r="M77" s="113"/>
      <c r="N77" s="42">
        <f>IF(SUM(L45:M75)&gt;E42, E42, SUM(L45:M75))</f>
        <v>0</v>
      </c>
      <c r="O77" s="111" t="s">
        <v>58</v>
      </c>
      <c r="P77" s="111"/>
      <c r="Q77" s="111"/>
      <c r="R77" s="111"/>
      <c r="S77" s="42">
        <f>SUMIFS(L45:M75,D45:E75,"○")</f>
        <v>0</v>
      </c>
      <c r="T77" s="42" t="s">
        <v>59</v>
      </c>
      <c r="U77" s="115"/>
      <c r="V77" s="115"/>
      <c r="W77" s="45"/>
      <c r="X77" s="214"/>
      <c r="Y77" s="215"/>
      <c r="Z77" s="215"/>
      <c r="AA77" s="49"/>
      <c r="AB77" s="49"/>
      <c r="AC77" s="217"/>
      <c r="AI77" s="12"/>
      <c r="AJ77" s="12"/>
      <c r="AK77" s="12"/>
      <c r="AL77" s="12"/>
      <c r="AM77" s="12"/>
      <c r="AN77" s="12"/>
      <c r="AO77" s="12"/>
      <c r="AP77" s="12"/>
      <c r="AQ77" s="12"/>
      <c r="AR77" s="12"/>
      <c r="AS77" s="12"/>
      <c r="AT77" s="12"/>
    </row>
    <row r="78" spans="1:46" s="32" customFormat="1" ht="26.25" customHeight="1" x14ac:dyDescent="0.55000000000000004">
      <c r="A78" s="29"/>
      <c r="B78" s="29"/>
      <c r="C78" s="29"/>
      <c r="F78" s="29"/>
      <c r="G78" s="29"/>
      <c r="H78" s="29"/>
      <c r="K78" s="51"/>
      <c r="L78" s="51"/>
      <c r="M78" s="51"/>
      <c r="O78" s="52"/>
      <c r="P78" s="52"/>
      <c r="Q78" s="52"/>
      <c r="R78" s="52"/>
      <c r="U78" s="53"/>
      <c r="V78" s="53"/>
      <c r="X78" s="29"/>
      <c r="Y78" s="29"/>
      <c r="Z78" s="29"/>
      <c r="AA78" s="29"/>
      <c r="AB78" s="29"/>
      <c r="AC78" s="29"/>
      <c r="AI78" s="12"/>
      <c r="AJ78" s="12"/>
      <c r="AK78" s="12"/>
      <c r="AL78" s="12"/>
      <c r="AM78" s="12"/>
      <c r="AN78" s="12"/>
      <c r="AO78" s="12"/>
      <c r="AP78" s="12"/>
      <c r="AQ78" s="12"/>
      <c r="AR78" s="12"/>
      <c r="AS78" s="12"/>
      <c r="AT78" s="12"/>
    </row>
    <row r="79" spans="1:46" s="32" customFormat="1" ht="26.25" customHeight="1" x14ac:dyDescent="0.55000000000000004">
      <c r="A79" s="100" t="str">
        <f>"（別紙）中野区乳児等通園支援事業　利用状況報告書（"&amp;$N$2&amp;"年"&amp;$P$2&amp;"月分）"</f>
        <v>（別紙）中野区乳児等通園支援事業　利用状況報告書（2027年3月分）</v>
      </c>
      <c r="B79" s="100"/>
      <c r="C79" s="100"/>
      <c r="D79" s="100"/>
      <c r="E79" s="100"/>
      <c r="F79" s="100"/>
      <c r="G79" s="100"/>
      <c r="H79" s="100"/>
      <c r="I79" s="100"/>
      <c r="J79" s="100"/>
      <c r="K79" s="100"/>
      <c r="L79" s="100"/>
      <c r="M79" s="100"/>
      <c r="N79" s="100"/>
      <c r="O79" s="100"/>
      <c r="P79" s="100"/>
      <c r="Q79" s="100"/>
      <c r="R79" s="100"/>
      <c r="S79" s="100"/>
      <c r="T79" s="100"/>
      <c r="U79" s="100"/>
      <c r="V79" s="100"/>
      <c r="W79" s="100"/>
      <c r="X79" s="100"/>
      <c r="Y79" s="100"/>
      <c r="Z79" s="100"/>
      <c r="AA79" s="100"/>
      <c r="AB79" s="100"/>
      <c r="AC79" s="100"/>
      <c r="AI79" s="12"/>
      <c r="AJ79" s="12"/>
      <c r="AK79" s="12"/>
      <c r="AL79" s="12"/>
      <c r="AM79" s="12"/>
      <c r="AN79" s="12"/>
      <c r="AO79" s="12"/>
      <c r="AP79" s="12"/>
      <c r="AQ79" s="12"/>
      <c r="AR79" s="12"/>
      <c r="AS79" s="12"/>
      <c r="AT79" s="12"/>
    </row>
    <row r="80" spans="1:46" s="32" customFormat="1" ht="26.25" customHeight="1" x14ac:dyDescent="0.55000000000000004">
      <c r="A80" s="101" t="s">
        <v>23</v>
      </c>
      <c r="B80" s="101"/>
      <c r="C80" s="101"/>
      <c r="D80" s="110"/>
      <c r="E80" s="110"/>
      <c r="F80" s="110"/>
      <c r="G80" s="110"/>
      <c r="H80" s="110"/>
      <c r="I80" s="110"/>
      <c r="J80" s="114" t="s">
        <v>43</v>
      </c>
      <c r="K80" s="114"/>
      <c r="L80" s="114"/>
      <c r="M80" s="12"/>
      <c r="N80" s="12"/>
      <c r="O80" s="29" t="s">
        <v>0</v>
      </c>
      <c r="P80" s="13"/>
      <c r="Q80" s="29" t="s">
        <v>3</v>
      </c>
      <c r="R80" s="12"/>
      <c r="S80" s="29" t="s">
        <v>4</v>
      </c>
      <c r="T80" s="29" t="s">
        <v>19</v>
      </c>
      <c r="U80" s="32" t="s">
        <v>40</v>
      </c>
      <c r="W80" s="110"/>
      <c r="X80" s="110"/>
      <c r="Y80" s="110"/>
      <c r="Z80" s="110"/>
      <c r="AA80" s="110"/>
      <c r="AB80" s="110"/>
      <c r="AC80" s="32" t="s">
        <v>19</v>
      </c>
      <c r="AI80" s="12"/>
      <c r="AJ80" s="12"/>
      <c r="AK80" s="12"/>
      <c r="AL80" s="12"/>
      <c r="AM80" s="12"/>
      <c r="AN80" s="12"/>
      <c r="AO80" s="12"/>
      <c r="AP80" s="12"/>
      <c r="AQ80" s="12"/>
      <c r="AR80" s="12"/>
      <c r="AS80" s="12"/>
      <c r="AT80" s="12"/>
    </row>
    <row r="81" spans="1:46" s="32" customFormat="1" ht="26.25" customHeight="1" x14ac:dyDescent="0.55000000000000004">
      <c r="A81" s="101" t="s">
        <v>24</v>
      </c>
      <c r="B81" s="101"/>
      <c r="C81" s="101"/>
      <c r="D81" s="32" t="s">
        <v>87</v>
      </c>
      <c r="E81" s="32" cm="1">
        <f t="array" ref="E81">_xlfn.IFS(W80="０歳児クラス相当",$L$12,W80="１歳児クラス相当",$L$13,W80="２歳児クラス相当（３歳未満）",$L$14,W80="２歳児クラス相当（３歳誕生月）",$L$14,W80="",0)</f>
        <v>0</v>
      </c>
      <c r="F81" s="114" t="s">
        <v>11</v>
      </c>
      <c r="G81" s="114"/>
      <c r="H81" s="29"/>
      <c r="J81" s="114"/>
      <c r="K81" s="114"/>
      <c r="M81" s="114"/>
      <c r="N81" s="114"/>
      <c r="P81" s="157" t="s">
        <v>62</v>
      </c>
      <c r="Q81" s="157"/>
      <c r="R81" s="157"/>
      <c r="S81" s="110"/>
      <c r="T81" s="110"/>
      <c r="U81" s="110"/>
      <c r="V81" s="157" t="s">
        <v>65</v>
      </c>
      <c r="W81" s="157"/>
      <c r="X81" s="110"/>
      <c r="Y81" s="110"/>
      <c r="Z81" s="110"/>
      <c r="AA81" s="110"/>
      <c r="AB81" s="110"/>
      <c r="AC81" s="32" t="s">
        <v>19</v>
      </c>
      <c r="AI81" s="12"/>
      <c r="AJ81" s="12"/>
      <c r="AK81" s="12"/>
      <c r="AL81" s="12"/>
      <c r="AM81" s="12"/>
      <c r="AN81" s="12"/>
      <c r="AO81" s="12"/>
      <c r="AP81" s="12"/>
      <c r="AQ81" s="12"/>
      <c r="AR81" s="12"/>
      <c r="AS81" s="12"/>
      <c r="AT81" s="12"/>
    </row>
    <row r="82" spans="1:46" s="32" customFormat="1" ht="26.25" customHeight="1" x14ac:dyDescent="0.55000000000000004">
      <c r="B82" s="114" t="s">
        <v>66</v>
      </c>
      <c r="C82" s="114"/>
      <c r="D82" s="114"/>
      <c r="E82" s="114" t="s">
        <v>94</v>
      </c>
      <c r="F82" s="114"/>
      <c r="G82" s="114"/>
      <c r="H82" s="114"/>
      <c r="I82" s="29" t="s">
        <v>19</v>
      </c>
      <c r="J82" s="113" t="s">
        <v>93</v>
      </c>
      <c r="K82" s="113"/>
      <c r="L82" s="113"/>
      <c r="M82" s="113"/>
      <c r="N82" s="113"/>
      <c r="O82" s="110"/>
      <c r="P82" s="110"/>
      <c r="Q82" s="110"/>
      <c r="R82" s="110"/>
      <c r="S82" s="110"/>
      <c r="U82" s="111" t="s">
        <v>86</v>
      </c>
      <c r="V82" s="111"/>
      <c r="W82" s="228"/>
      <c r="X82" s="228"/>
      <c r="Y82" s="228"/>
      <c r="Z82" s="228"/>
      <c r="AA82" s="228"/>
      <c r="AB82" s="228"/>
      <c r="AC82" s="12"/>
      <c r="AI82" s="12"/>
      <c r="AJ82" s="12"/>
      <c r="AK82" s="12"/>
      <c r="AL82" s="12"/>
      <c r="AM82" s="12"/>
      <c r="AN82" s="12"/>
      <c r="AO82" s="12"/>
      <c r="AP82" s="12"/>
      <c r="AQ82" s="12"/>
      <c r="AR82" s="12"/>
      <c r="AS82" s="12"/>
      <c r="AT82" s="12"/>
    </row>
    <row r="83" spans="1:46" s="32" customFormat="1" ht="26.25" customHeight="1" x14ac:dyDescent="0.55000000000000004">
      <c r="A83" s="123" t="s">
        <v>25</v>
      </c>
      <c r="B83" s="123"/>
      <c r="C83" s="14" t="s">
        <v>26</v>
      </c>
      <c r="D83" s="123" t="s">
        <v>90</v>
      </c>
      <c r="E83" s="123"/>
      <c r="F83" s="123" t="s">
        <v>27</v>
      </c>
      <c r="G83" s="123"/>
      <c r="H83" s="123"/>
      <c r="I83" s="123"/>
      <c r="J83" s="123"/>
      <c r="K83" s="123"/>
      <c r="L83" s="177" t="s">
        <v>28</v>
      </c>
      <c r="M83" s="177"/>
      <c r="N83" s="177"/>
      <c r="O83" s="123" t="s">
        <v>29</v>
      </c>
      <c r="P83" s="123"/>
      <c r="Q83" s="116" t="s">
        <v>98</v>
      </c>
      <c r="R83" s="116"/>
      <c r="S83" s="116" t="s">
        <v>45</v>
      </c>
      <c r="T83" s="116"/>
      <c r="U83" s="124" t="s">
        <v>55</v>
      </c>
      <c r="V83" s="125"/>
      <c r="W83" s="126" t="s">
        <v>30</v>
      </c>
      <c r="X83" s="127"/>
      <c r="Y83" s="127"/>
      <c r="Z83" s="127"/>
      <c r="AA83" s="127"/>
      <c r="AB83" s="127"/>
      <c r="AC83" s="128"/>
      <c r="AI83" s="12"/>
      <c r="AJ83" s="12"/>
      <c r="AK83" s="12"/>
      <c r="AL83" s="12"/>
      <c r="AM83" s="12"/>
      <c r="AN83" s="12"/>
      <c r="AO83" s="12"/>
      <c r="AP83" s="12"/>
      <c r="AQ83" s="12"/>
      <c r="AR83" s="12"/>
      <c r="AS83" s="12"/>
      <c r="AT83" s="12"/>
    </row>
    <row r="84" spans="1:46" s="32" customFormat="1" ht="26.25" customHeight="1" x14ac:dyDescent="0.55000000000000004">
      <c r="A84" s="15">
        <v>1</v>
      </c>
      <c r="B84" s="21" t="s">
        <v>4</v>
      </c>
      <c r="C84" s="24" t="str">
        <f>TEXT(DATE($N$2,$P$2,A84),"aaa")</f>
        <v>月</v>
      </c>
      <c r="D84" s="106"/>
      <c r="E84" s="107"/>
      <c r="F84" s="108"/>
      <c r="G84" s="109"/>
      <c r="H84" s="16" t="s">
        <v>31</v>
      </c>
      <c r="I84" s="109"/>
      <c r="J84" s="109"/>
      <c r="K84" s="21" t="s">
        <v>32</v>
      </c>
      <c r="L84" s="89" t="str">
        <f>IF(OR(F84="",I84=""),"",MIN(MAX(ROUNDDOWN((I84-F84)*24*2,0)/2,0),$E$81))</f>
        <v/>
      </c>
      <c r="M84" s="90"/>
      <c r="N84" s="43" t="s">
        <v>33</v>
      </c>
      <c r="O84" s="106"/>
      <c r="P84" s="107"/>
      <c r="Q84" s="106"/>
      <c r="R84" s="107"/>
      <c r="S84" s="106"/>
      <c r="T84" s="107"/>
      <c r="U84" s="106"/>
      <c r="V84" s="107"/>
      <c r="W84" s="231"/>
      <c r="X84" s="232"/>
      <c r="Y84" s="232"/>
      <c r="Z84" s="232"/>
      <c r="AA84" s="232"/>
      <c r="AB84" s="232"/>
      <c r="AC84" s="233"/>
      <c r="AI84" s="12"/>
      <c r="AJ84" s="12"/>
      <c r="AK84" s="12"/>
      <c r="AL84" s="12"/>
      <c r="AM84" s="12"/>
      <c r="AN84" s="12"/>
      <c r="AO84" s="12"/>
      <c r="AP84" s="12"/>
      <c r="AQ84" s="12"/>
      <c r="AR84" s="12"/>
      <c r="AS84" s="12"/>
      <c r="AT84" s="12"/>
    </row>
    <row r="85" spans="1:46" s="32" customFormat="1" ht="26.25" customHeight="1" x14ac:dyDescent="0.55000000000000004">
      <c r="A85" s="17">
        <v>2</v>
      </c>
      <c r="B85" s="22" t="s">
        <v>4</v>
      </c>
      <c r="C85" s="25" t="str">
        <f>TEXT(DATE($N$2,$P$2,A85),"aaa")</f>
        <v>火</v>
      </c>
      <c r="D85" s="85"/>
      <c r="E85" s="86"/>
      <c r="F85" s="205"/>
      <c r="G85" s="178"/>
      <c r="H85" s="18" t="s">
        <v>31</v>
      </c>
      <c r="I85" s="178"/>
      <c r="J85" s="178"/>
      <c r="K85" s="22" t="s">
        <v>32</v>
      </c>
      <c r="L85" s="89" t="str">
        <f>IF(OR(F85="",I85=""),"",MIN(MAX(ROUNDDOWN((I85-F85)*24*2,0)/2,0),$E$81))</f>
        <v/>
      </c>
      <c r="M85" s="90"/>
      <c r="N85" s="22" t="s">
        <v>33</v>
      </c>
      <c r="O85" s="85"/>
      <c r="P85" s="86"/>
      <c r="Q85" s="85"/>
      <c r="R85" s="86"/>
      <c r="S85" s="85"/>
      <c r="T85" s="86"/>
      <c r="U85" s="85"/>
      <c r="V85" s="86"/>
      <c r="W85" s="120"/>
      <c r="X85" s="121"/>
      <c r="Y85" s="121"/>
      <c r="Z85" s="121"/>
      <c r="AA85" s="121"/>
      <c r="AB85" s="121"/>
      <c r="AC85" s="122"/>
      <c r="AI85" s="12"/>
      <c r="AJ85" s="12"/>
      <c r="AK85" s="12"/>
      <c r="AL85" s="12"/>
      <c r="AM85" s="12"/>
      <c r="AN85" s="12"/>
      <c r="AO85" s="12"/>
      <c r="AP85" s="12"/>
      <c r="AQ85" s="12"/>
      <c r="AR85" s="12"/>
      <c r="AS85" s="12"/>
      <c r="AT85" s="12"/>
    </row>
    <row r="86" spans="1:46" s="32" customFormat="1" ht="26.25" customHeight="1" x14ac:dyDescent="0.55000000000000004">
      <c r="A86" s="17">
        <v>3</v>
      </c>
      <c r="B86" s="22" t="s">
        <v>34</v>
      </c>
      <c r="C86" s="25" t="str">
        <f t="shared" ref="C86:C114" si="2">TEXT(DATE($N$2,$P$2,A86),"aaa")</f>
        <v>水</v>
      </c>
      <c r="D86" s="85"/>
      <c r="E86" s="86"/>
      <c r="F86" s="205"/>
      <c r="G86" s="178"/>
      <c r="H86" s="18" t="s">
        <v>31</v>
      </c>
      <c r="I86" s="178"/>
      <c r="J86" s="178"/>
      <c r="K86" s="22" t="s">
        <v>32</v>
      </c>
      <c r="L86" s="89" t="str">
        <f t="shared" ref="L86:L113" si="3">IF(OR(F86="",I86=""),"",MIN(MAX(ROUNDDOWN((I86-F86)*24*2,0)/2,0),$E$81))</f>
        <v/>
      </c>
      <c r="M86" s="90"/>
      <c r="N86" s="22" t="s">
        <v>33</v>
      </c>
      <c r="O86" s="85"/>
      <c r="P86" s="86"/>
      <c r="Q86" s="85"/>
      <c r="R86" s="86"/>
      <c r="S86" s="85"/>
      <c r="T86" s="86"/>
      <c r="U86" s="85"/>
      <c r="V86" s="86"/>
      <c r="W86" s="234"/>
      <c r="X86" s="235"/>
      <c r="Y86" s="235"/>
      <c r="Z86" s="235"/>
      <c r="AA86" s="235"/>
      <c r="AB86" s="235"/>
      <c r="AC86" s="236"/>
      <c r="AI86" s="12"/>
      <c r="AJ86" s="12"/>
      <c r="AK86" s="12"/>
      <c r="AL86" s="12"/>
      <c r="AM86" s="12"/>
      <c r="AN86" s="12"/>
      <c r="AO86" s="12"/>
      <c r="AP86" s="12"/>
      <c r="AQ86" s="12"/>
      <c r="AR86" s="12"/>
      <c r="AS86" s="12"/>
      <c r="AT86" s="12"/>
    </row>
    <row r="87" spans="1:46" s="32" customFormat="1" ht="26.25" customHeight="1" x14ac:dyDescent="0.55000000000000004">
      <c r="A87" s="17">
        <v>4</v>
      </c>
      <c r="B87" s="22" t="s">
        <v>34</v>
      </c>
      <c r="C87" s="25" t="str">
        <f t="shared" si="2"/>
        <v>木</v>
      </c>
      <c r="D87" s="85"/>
      <c r="E87" s="86"/>
      <c r="F87" s="205"/>
      <c r="G87" s="178"/>
      <c r="H87" s="18" t="s">
        <v>31</v>
      </c>
      <c r="I87" s="178"/>
      <c r="J87" s="178"/>
      <c r="K87" s="22" t="s">
        <v>32</v>
      </c>
      <c r="L87" s="89" t="str">
        <f t="shared" si="3"/>
        <v/>
      </c>
      <c r="M87" s="90"/>
      <c r="N87" s="22" t="s">
        <v>33</v>
      </c>
      <c r="O87" s="85"/>
      <c r="P87" s="86"/>
      <c r="Q87" s="85"/>
      <c r="R87" s="86"/>
      <c r="S87" s="85"/>
      <c r="T87" s="86"/>
      <c r="U87" s="85"/>
      <c r="V87" s="86"/>
      <c r="W87" s="120"/>
      <c r="X87" s="121"/>
      <c r="Y87" s="121"/>
      <c r="Z87" s="121"/>
      <c r="AA87" s="121"/>
      <c r="AB87" s="121"/>
      <c r="AC87" s="122"/>
      <c r="AI87" s="12"/>
      <c r="AJ87" s="12"/>
      <c r="AK87" s="12"/>
      <c r="AL87" s="12"/>
      <c r="AM87" s="12"/>
      <c r="AN87" s="12"/>
      <c r="AO87" s="12"/>
      <c r="AP87" s="12"/>
      <c r="AQ87" s="12"/>
      <c r="AR87" s="12"/>
      <c r="AS87" s="12"/>
      <c r="AT87" s="12"/>
    </row>
    <row r="88" spans="1:46" s="32" customFormat="1" ht="26.25" customHeight="1" x14ac:dyDescent="0.55000000000000004">
      <c r="A88" s="17">
        <v>5</v>
      </c>
      <c r="B88" s="22" t="s">
        <v>34</v>
      </c>
      <c r="C88" s="25" t="str">
        <f t="shared" si="2"/>
        <v>金</v>
      </c>
      <c r="D88" s="85"/>
      <c r="E88" s="86"/>
      <c r="F88" s="205"/>
      <c r="G88" s="178"/>
      <c r="H88" s="18" t="s">
        <v>31</v>
      </c>
      <c r="I88" s="178"/>
      <c r="J88" s="178"/>
      <c r="K88" s="22" t="s">
        <v>32</v>
      </c>
      <c r="L88" s="89" t="str">
        <f t="shared" si="3"/>
        <v/>
      </c>
      <c r="M88" s="90"/>
      <c r="N88" s="22" t="s">
        <v>33</v>
      </c>
      <c r="O88" s="85"/>
      <c r="P88" s="86"/>
      <c r="Q88" s="85"/>
      <c r="R88" s="86"/>
      <c r="S88" s="85"/>
      <c r="T88" s="86"/>
      <c r="U88" s="85"/>
      <c r="V88" s="86"/>
      <c r="W88" s="120"/>
      <c r="X88" s="121"/>
      <c r="Y88" s="121"/>
      <c r="Z88" s="121"/>
      <c r="AA88" s="121"/>
      <c r="AB88" s="121"/>
      <c r="AC88" s="122"/>
      <c r="AI88" s="12"/>
      <c r="AJ88" s="12"/>
      <c r="AK88" s="12"/>
      <c r="AL88" s="12"/>
      <c r="AM88" s="12"/>
      <c r="AN88" s="12"/>
      <c r="AO88" s="12"/>
      <c r="AP88" s="12"/>
      <c r="AQ88" s="12"/>
      <c r="AR88" s="12"/>
      <c r="AS88" s="12"/>
      <c r="AT88" s="12"/>
    </row>
    <row r="89" spans="1:46" s="32" customFormat="1" ht="26.25" customHeight="1" x14ac:dyDescent="0.55000000000000004">
      <c r="A89" s="17">
        <v>6</v>
      </c>
      <c r="B89" s="22" t="s">
        <v>34</v>
      </c>
      <c r="C89" s="25" t="str">
        <f t="shared" si="2"/>
        <v>土</v>
      </c>
      <c r="D89" s="85"/>
      <c r="E89" s="86"/>
      <c r="F89" s="205"/>
      <c r="G89" s="178"/>
      <c r="H89" s="18" t="s">
        <v>31</v>
      </c>
      <c r="I89" s="178"/>
      <c r="J89" s="178"/>
      <c r="K89" s="22" t="s">
        <v>32</v>
      </c>
      <c r="L89" s="89" t="str">
        <f t="shared" si="3"/>
        <v/>
      </c>
      <c r="M89" s="90"/>
      <c r="N89" s="22" t="s">
        <v>33</v>
      </c>
      <c r="O89" s="85"/>
      <c r="P89" s="86"/>
      <c r="Q89" s="85"/>
      <c r="R89" s="86"/>
      <c r="S89" s="85"/>
      <c r="T89" s="86"/>
      <c r="U89" s="85"/>
      <c r="V89" s="86"/>
      <c r="W89" s="120"/>
      <c r="X89" s="121"/>
      <c r="Y89" s="121"/>
      <c r="Z89" s="121"/>
      <c r="AA89" s="121"/>
      <c r="AB89" s="121"/>
      <c r="AC89" s="122"/>
      <c r="AI89" s="12"/>
      <c r="AJ89" s="12"/>
      <c r="AK89" s="12"/>
      <c r="AL89" s="12"/>
      <c r="AM89" s="12"/>
      <c r="AN89" s="12"/>
      <c r="AO89" s="12"/>
      <c r="AP89" s="12"/>
      <c r="AQ89" s="12"/>
      <c r="AR89" s="12"/>
      <c r="AS89" s="12"/>
      <c r="AT89" s="12"/>
    </row>
    <row r="90" spans="1:46" s="32" customFormat="1" ht="26.25" customHeight="1" x14ac:dyDescent="0.55000000000000004">
      <c r="A90" s="17">
        <v>7</v>
      </c>
      <c r="B90" s="22" t="s">
        <v>34</v>
      </c>
      <c r="C90" s="25" t="str">
        <f t="shared" si="2"/>
        <v>日</v>
      </c>
      <c r="D90" s="85"/>
      <c r="E90" s="86"/>
      <c r="F90" s="205"/>
      <c r="G90" s="178"/>
      <c r="H90" s="18" t="s">
        <v>31</v>
      </c>
      <c r="I90" s="178"/>
      <c r="J90" s="178"/>
      <c r="K90" s="22" t="s">
        <v>32</v>
      </c>
      <c r="L90" s="89" t="str">
        <f t="shared" si="3"/>
        <v/>
      </c>
      <c r="M90" s="90"/>
      <c r="N90" s="22" t="s">
        <v>33</v>
      </c>
      <c r="O90" s="85"/>
      <c r="P90" s="86"/>
      <c r="Q90" s="85"/>
      <c r="R90" s="86"/>
      <c r="S90" s="85"/>
      <c r="T90" s="86"/>
      <c r="U90" s="85"/>
      <c r="V90" s="86"/>
      <c r="W90" s="120"/>
      <c r="X90" s="121"/>
      <c r="Y90" s="121"/>
      <c r="Z90" s="121"/>
      <c r="AA90" s="121"/>
      <c r="AB90" s="121"/>
      <c r="AC90" s="122"/>
      <c r="AI90" s="12"/>
      <c r="AJ90" s="12"/>
      <c r="AK90" s="12"/>
      <c r="AL90" s="12"/>
      <c r="AM90" s="12"/>
      <c r="AN90" s="12"/>
      <c r="AO90" s="12"/>
      <c r="AP90" s="12"/>
      <c r="AQ90" s="12"/>
      <c r="AR90" s="12"/>
      <c r="AS90" s="12"/>
      <c r="AT90" s="12"/>
    </row>
    <row r="91" spans="1:46" s="32" customFormat="1" ht="26.25" customHeight="1" x14ac:dyDescent="0.55000000000000004">
      <c r="A91" s="17">
        <v>8</v>
      </c>
      <c r="B91" s="22" t="s">
        <v>34</v>
      </c>
      <c r="C91" s="25" t="str">
        <f t="shared" si="2"/>
        <v>月</v>
      </c>
      <c r="D91" s="85"/>
      <c r="E91" s="86"/>
      <c r="F91" s="205"/>
      <c r="G91" s="178"/>
      <c r="H91" s="18" t="s">
        <v>31</v>
      </c>
      <c r="I91" s="178"/>
      <c r="J91" s="178"/>
      <c r="K91" s="22" t="s">
        <v>32</v>
      </c>
      <c r="L91" s="89" t="str">
        <f t="shared" si="3"/>
        <v/>
      </c>
      <c r="M91" s="90"/>
      <c r="N91" s="22" t="s">
        <v>33</v>
      </c>
      <c r="O91" s="85"/>
      <c r="P91" s="86"/>
      <c r="Q91" s="85"/>
      <c r="R91" s="86"/>
      <c r="S91" s="85"/>
      <c r="T91" s="86"/>
      <c r="U91" s="85"/>
      <c r="V91" s="86"/>
      <c r="W91" s="120"/>
      <c r="X91" s="121"/>
      <c r="Y91" s="121"/>
      <c r="Z91" s="121"/>
      <c r="AA91" s="121"/>
      <c r="AB91" s="121"/>
      <c r="AC91" s="122"/>
      <c r="AI91" s="12"/>
      <c r="AJ91" s="12"/>
      <c r="AK91" s="12"/>
      <c r="AL91" s="12"/>
      <c r="AM91" s="12"/>
      <c r="AN91" s="12"/>
      <c r="AO91" s="12"/>
      <c r="AP91" s="12"/>
      <c r="AQ91" s="12"/>
      <c r="AR91" s="12"/>
      <c r="AS91" s="12"/>
      <c r="AT91" s="12"/>
    </row>
    <row r="92" spans="1:46" s="32" customFormat="1" ht="26.25" customHeight="1" x14ac:dyDescent="0.55000000000000004">
      <c r="A92" s="17">
        <v>9</v>
      </c>
      <c r="B92" s="22" t="s">
        <v>34</v>
      </c>
      <c r="C92" s="25" t="str">
        <f t="shared" si="2"/>
        <v>火</v>
      </c>
      <c r="D92" s="85"/>
      <c r="E92" s="86"/>
      <c r="F92" s="205"/>
      <c r="G92" s="178"/>
      <c r="H92" s="18" t="s">
        <v>31</v>
      </c>
      <c r="I92" s="178"/>
      <c r="J92" s="178"/>
      <c r="K92" s="22" t="s">
        <v>32</v>
      </c>
      <c r="L92" s="89" t="str">
        <f t="shared" si="3"/>
        <v/>
      </c>
      <c r="M92" s="90"/>
      <c r="N92" s="22" t="s">
        <v>33</v>
      </c>
      <c r="O92" s="85"/>
      <c r="P92" s="86"/>
      <c r="Q92" s="85"/>
      <c r="R92" s="86"/>
      <c r="S92" s="85"/>
      <c r="T92" s="86"/>
      <c r="U92" s="85"/>
      <c r="V92" s="86"/>
      <c r="W92" s="120"/>
      <c r="X92" s="121"/>
      <c r="Y92" s="121"/>
      <c r="Z92" s="121"/>
      <c r="AA92" s="121"/>
      <c r="AB92" s="121"/>
      <c r="AC92" s="122"/>
      <c r="AI92" s="12"/>
      <c r="AJ92" s="12"/>
      <c r="AK92" s="12"/>
      <c r="AL92" s="12"/>
      <c r="AM92" s="12"/>
      <c r="AN92" s="12"/>
      <c r="AO92" s="12"/>
      <c r="AP92" s="12"/>
      <c r="AQ92" s="12"/>
      <c r="AR92" s="12"/>
      <c r="AS92" s="12"/>
      <c r="AT92" s="12"/>
    </row>
    <row r="93" spans="1:46" s="32" customFormat="1" ht="26.25" customHeight="1" x14ac:dyDescent="0.55000000000000004">
      <c r="A93" s="17">
        <v>10</v>
      </c>
      <c r="B93" s="22" t="s">
        <v>34</v>
      </c>
      <c r="C93" s="25" t="str">
        <f t="shared" si="2"/>
        <v>水</v>
      </c>
      <c r="D93" s="85"/>
      <c r="E93" s="86"/>
      <c r="F93" s="205"/>
      <c r="G93" s="178"/>
      <c r="H93" s="18" t="s">
        <v>31</v>
      </c>
      <c r="I93" s="178"/>
      <c r="J93" s="178"/>
      <c r="K93" s="22" t="s">
        <v>32</v>
      </c>
      <c r="L93" s="89" t="str">
        <f t="shared" si="3"/>
        <v/>
      </c>
      <c r="M93" s="90"/>
      <c r="N93" s="22" t="s">
        <v>33</v>
      </c>
      <c r="O93" s="85"/>
      <c r="P93" s="86"/>
      <c r="Q93" s="85"/>
      <c r="R93" s="86"/>
      <c r="S93" s="85"/>
      <c r="T93" s="86"/>
      <c r="U93" s="85"/>
      <c r="V93" s="86"/>
      <c r="W93" s="120"/>
      <c r="X93" s="121"/>
      <c r="Y93" s="121"/>
      <c r="Z93" s="121"/>
      <c r="AA93" s="121"/>
      <c r="AB93" s="121"/>
      <c r="AC93" s="122"/>
      <c r="AI93" s="12"/>
      <c r="AJ93" s="12"/>
      <c r="AK93" s="12"/>
      <c r="AL93" s="12"/>
      <c r="AM93" s="12"/>
      <c r="AN93" s="12"/>
      <c r="AO93" s="12"/>
      <c r="AP93" s="12"/>
      <c r="AQ93" s="12"/>
      <c r="AR93" s="12"/>
      <c r="AS93" s="12"/>
      <c r="AT93" s="12"/>
    </row>
    <row r="94" spans="1:46" s="32" customFormat="1" ht="26.25" customHeight="1" x14ac:dyDescent="0.55000000000000004">
      <c r="A94" s="17">
        <v>11</v>
      </c>
      <c r="B94" s="22" t="s">
        <v>34</v>
      </c>
      <c r="C94" s="25" t="str">
        <f t="shared" si="2"/>
        <v>木</v>
      </c>
      <c r="D94" s="85"/>
      <c r="E94" s="86"/>
      <c r="F94" s="205"/>
      <c r="G94" s="178"/>
      <c r="H94" s="18" t="s">
        <v>31</v>
      </c>
      <c r="I94" s="178"/>
      <c r="J94" s="178"/>
      <c r="K94" s="22" t="s">
        <v>32</v>
      </c>
      <c r="L94" s="89" t="str">
        <f t="shared" si="3"/>
        <v/>
      </c>
      <c r="M94" s="90"/>
      <c r="N94" s="22" t="s">
        <v>33</v>
      </c>
      <c r="O94" s="85"/>
      <c r="P94" s="86"/>
      <c r="Q94" s="85"/>
      <c r="R94" s="86"/>
      <c r="S94" s="85"/>
      <c r="T94" s="86"/>
      <c r="U94" s="85"/>
      <c r="V94" s="86"/>
      <c r="W94" s="120"/>
      <c r="X94" s="121"/>
      <c r="Y94" s="121"/>
      <c r="Z94" s="121"/>
      <c r="AA94" s="121"/>
      <c r="AB94" s="121"/>
      <c r="AC94" s="122"/>
      <c r="AI94" s="12"/>
      <c r="AJ94" s="12"/>
      <c r="AK94" s="12"/>
      <c r="AL94" s="12"/>
      <c r="AM94" s="12"/>
      <c r="AN94" s="12"/>
      <c r="AO94" s="12"/>
      <c r="AP94" s="12"/>
      <c r="AQ94" s="12"/>
      <c r="AR94" s="12"/>
      <c r="AS94" s="12"/>
      <c r="AT94" s="12"/>
    </row>
    <row r="95" spans="1:46" s="32" customFormat="1" ht="26.25" customHeight="1" x14ac:dyDescent="0.55000000000000004">
      <c r="A95" s="17">
        <v>12</v>
      </c>
      <c r="B95" s="22" t="s">
        <v>34</v>
      </c>
      <c r="C95" s="25" t="str">
        <f t="shared" si="2"/>
        <v>金</v>
      </c>
      <c r="D95" s="85"/>
      <c r="E95" s="86"/>
      <c r="F95" s="205"/>
      <c r="G95" s="178"/>
      <c r="H95" s="18" t="s">
        <v>31</v>
      </c>
      <c r="I95" s="178"/>
      <c r="J95" s="178"/>
      <c r="K95" s="22" t="s">
        <v>32</v>
      </c>
      <c r="L95" s="89" t="str">
        <f t="shared" si="3"/>
        <v/>
      </c>
      <c r="M95" s="90"/>
      <c r="N95" s="22" t="s">
        <v>33</v>
      </c>
      <c r="O95" s="85"/>
      <c r="P95" s="86"/>
      <c r="Q95" s="85"/>
      <c r="R95" s="86"/>
      <c r="S95" s="85"/>
      <c r="T95" s="86"/>
      <c r="U95" s="85"/>
      <c r="V95" s="86"/>
      <c r="W95" s="120"/>
      <c r="X95" s="121"/>
      <c r="Y95" s="121"/>
      <c r="Z95" s="121"/>
      <c r="AA95" s="121"/>
      <c r="AB95" s="121"/>
      <c r="AC95" s="122"/>
      <c r="AI95" s="12"/>
      <c r="AJ95" s="12"/>
      <c r="AK95" s="12"/>
      <c r="AL95" s="12"/>
      <c r="AM95" s="12"/>
      <c r="AN95" s="12"/>
      <c r="AO95" s="12"/>
      <c r="AP95" s="12"/>
      <c r="AQ95" s="12"/>
      <c r="AR95" s="12"/>
      <c r="AS95" s="12"/>
      <c r="AT95" s="12"/>
    </row>
    <row r="96" spans="1:46" s="32" customFormat="1" ht="26.25" customHeight="1" x14ac:dyDescent="0.55000000000000004">
      <c r="A96" s="17">
        <v>13</v>
      </c>
      <c r="B96" s="22" t="s">
        <v>34</v>
      </c>
      <c r="C96" s="25" t="str">
        <f t="shared" si="2"/>
        <v>土</v>
      </c>
      <c r="D96" s="85"/>
      <c r="E96" s="86"/>
      <c r="F96" s="205"/>
      <c r="G96" s="178"/>
      <c r="H96" s="18" t="s">
        <v>31</v>
      </c>
      <c r="I96" s="178"/>
      <c r="J96" s="178"/>
      <c r="K96" s="22" t="s">
        <v>32</v>
      </c>
      <c r="L96" s="89" t="str">
        <f t="shared" si="3"/>
        <v/>
      </c>
      <c r="M96" s="90"/>
      <c r="N96" s="22" t="s">
        <v>33</v>
      </c>
      <c r="O96" s="85"/>
      <c r="P96" s="86"/>
      <c r="Q96" s="85"/>
      <c r="R96" s="86"/>
      <c r="S96" s="85"/>
      <c r="T96" s="86"/>
      <c r="U96" s="85"/>
      <c r="V96" s="86"/>
      <c r="W96" s="120"/>
      <c r="X96" s="121"/>
      <c r="Y96" s="121"/>
      <c r="Z96" s="121"/>
      <c r="AA96" s="121"/>
      <c r="AB96" s="121"/>
      <c r="AC96" s="122"/>
      <c r="AI96" s="12"/>
      <c r="AJ96" s="12"/>
      <c r="AK96" s="12"/>
      <c r="AL96" s="12"/>
      <c r="AM96" s="12"/>
      <c r="AN96" s="12"/>
      <c r="AO96" s="12"/>
      <c r="AP96" s="12"/>
      <c r="AQ96" s="12"/>
      <c r="AR96" s="12"/>
      <c r="AS96" s="12"/>
      <c r="AT96" s="12"/>
    </row>
    <row r="97" spans="1:46" s="32" customFormat="1" ht="26.25" customHeight="1" x14ac:dyDescent="0.55000000000000004">
      <c r="A97" s="17">
        <v>14</v>
      </c>
      <c r="B97" s="22" t="s">
        <v>34</v>
      </c>
      <c r="C97" s="25" t="str">
        <f t="shared" si="2"/>
        <v>日</v>
      </c>
      <c r="D97" s="85"/>
      <c r="E97" s="86"/>
      <c r="F97" s="205"/>
      <c r="G97" s="178"/>
      <c r="H97" s="18" t="s">
        <v>31</v>
      </c>
      <c r="I97" s="178"/>
      <c r="J97" s="178"/>
      <c r="K97" s="22" t="s">
        <v>32</v>
      </c>
      <c r="L97" s="89" t="str">
        <f t="shared" si="3"/>
        <v/>
      </c>
      <c r="M97" s="90"/>
      <c r="N97" s="22" t="s">
        <v>33</v>
      </c>
      <c r="O97" s="85"/>
      <c r="P97" s="86"/>
      <c r="Q97" s="85"/>
      <c r="R97" s="86"/>
      <c r="S97" s="85"/>
      <c r="T97" s="86"/>
      <c r="U97" s="85"/>
      <c r="V97" s="86"/>
      <c r="W97" s="120"/>
      <c r="X97" s="121"/>
      <c r="Y97" s="121"/>
      <c r="Z97" s="121"/>
      <c r="AA97" s="121"/>
      <c r="AB97" s="121"/>
      <c r="AC97" s="122"/>
      <c r="AI97" s="12"/>
      <c r="AJ97" s="12"/>
      <c r="AK97" s="12"/>
      <c r="AL97" s="12"/>
      <c r="AM97" s="12"/>
      <c r="AN97" s="12"/>
      <c r="AO97" s="12"/>
      <c r="AP97" s="12"/>
      <c r="AQ97" s="12"/>
      <c r="AR97" s="12"/>
      <c r="AS97" s="12"/>
      <c r="AT97" s="12"/>
    </row>
    <row r="98" spans="1:46" s="32" customFormat="1" ht="26.25" customHeight="1" x14ac:dyDescent="0.55000000000000004">
      <c r="A98" s="17">
        <v>15</v>
      </c>
      <c r="B98" s="22" t="s">
        <v>34</v>
      </c>
      <c r="C98" s="25" t="str">
        <f t="shared" si="2"/>
        <v>月</v>
      </c>
      <c r="D98" s="85"/>
      <c r="E98" s="86"/>
      <c r="F98" s="205"/>
      <c r="G98" s="178"/>
      <c r="H98" s="18" t="s">
        <v>31</v>
      </c>
      <c r="I98" s="178"/>
      <c r="J98" s="178"/>
      <c r="K98" s="22" t="s">
        <v>32</v>
      </c>
      <c r="L98" s="89" t="str">
        <f t="shared" si="3"/>
        <v/>
      </c>
      <c r="M98" s="90"/>
      <c r="N98" s="22" t="s">
        <v>33</v>
      </c>
      <c r="O98" s="85"/>
      <c r="P98" s="86"/>
      <c r="Q98" s="85"/>
      <c r="R98" s="86"/>
      <c r="S98" s="85"/>
      <c r="T98" s="86"/>
      <c r="U98" s="85"/>
      <c r="V98" s="86"/>
      <c r="W98" s="120"/>
      <c r="X98" s="121"/>
      <c r="Y98" s="121"/>
      <c r="Z98" s="121"/>
      <c r="AA98" s="121"/>
      <c r="AB98" s="121"/>
      <c r="AC98" s="122"/>
      <c r="AI98" s="12"/>
      <c r="AJ98" s="12"/>
      <c r="AK98" s="12"/>
      <c r="AL98" s="12"/>
      <c r="AM98" s="12"/>
      <c r="AN98" s="12"/>
      <c r="AO98" s="12"/>
      <c r="AP98" s="12"/>
      <c r="AQ98" s="12"/>
      <c r="AR98" s="12"/>
      <c r="AS98" s="12"/>
      <c r="AT98" s="12"/>
    </row>
    <row r="99" spans="1:46" s="32" customFormat="1" ht="26.25" customHeight="1" x14ac:dyDescent="0.55000000000000004">
      <c r="A99" s="17">
        <v>16</v>
      </c>
      <c r="B99" s="22" t="s">
        <v>34</v>
      </c>
      <c r="C99" s="25" t="str">
        <f t="shared" si="2"/>
        <v>火</v>
      </c>
      <c r="D99" s="85"/>
      <c r="E99" s="86"/>
      <c r="F99" s="205"/>
      <c r="G99" s="178"/>
      <c r="H99" s="18" t="s">
        <v>31</v>
      </c>
      <c r="I99" s="178"/>
      <c r="J99" s="178"/>
      <c r="K99" s="22" t="s">
        <v>32</v>
      </c>
      <c r="L99" s="89" t="str">
        <f t="shared" si="3"/>
        <v/>
      </c>
      <c r="M99" s="90"/>
      <c r="N99" s="22" t="s">
        <v>33</v>
      </c>
      <c r="O99" s="85"/>
      <c r="P99" s="86"/>
      <c r="Q99" s="85"/>
      <c r="R99" s="86"/>
      <c r="S99" s="85"/>
      <c r="T99" s="86"/>
      <c r="U99" s="85"/>
      <c r="V99" s="86"/>
      <c r="W99" s="120"/>
      <c r="X99" s="121"/>
      <c r="Y99" s="121"/>
      <c r="Z99" s="121"/>
      <c r="AA99" s="121"/>
      <c r="AB99" s="121"/>
      <c r="AC99" s="122"/>
      <c r="AI99" s="12"/>
      <c r="AJ99" s="12"/>
      <c r="AK99" s="12"/>
      <c r="AL99" s="12"/>
      <c r="AM99" s="12"/>
      <c r="AN99" s="12"/>
      <c r="AO99" s="12"/>
      <c r="AP99" s="12"/>
      <c r="AQ99" s="12"/>
      <c r="AR99" s="12"/>
      <c r="AS99" s="12"/>
      <c r="AT99" s="12"/>
    </row>
    <row r="100" spans="1:46" s="32" customFormat="1" ht="26.25" customHeight="1" x14ac:dyDescent="0.55000000000000004">
      <c r="A100" s="17">
        <v>17</v>
      </c>
      <c r="B100" s="22" t="s">
        <v>34</v>
      </c>
      <c r="C100" s="25" t="str">
        <f t="shared" si="2"/>
        <v>水</v>
      </c>
      <c r="D100" s="85"/>
      <c r="E100" s="86"/>
      <c r="F100" s="205"/>
      <c r="G100" s="178"/>
      <c r="H100" s="18" t="s">
        <v>31</v>
      </c>
      <c r="I100" s="178"/>
      <c r="J100" s="178"/>
      <c r="K100" s="22" t="s">
        <v>32</v>
      </c>
      <c r="L100" s="89" t="str">
        <f t="shared" si="3"/>
        <v/>
      </c>
      <c r="M100" s="90"/>
      <c r="N100" s="22" t="s">
        <v>33</v>
      </c>
      <c r="O100" s="85"/>
      <c r="P100" s="86"/>
      <c r="Q100" s="85"/>
      <c r="R100" s="86"/>
      <c r="S100" s="85"/>
      <c r="T100" s="86"/>
      <c r="U100" s="85"/>
      <c r="V100" s="86"/>
      <c r="W100" s="120"/>
      <c r="X100" s="121"/>
      <c r="Y100" s="121"/>
      <c r="Z100" s="121"/>
      <c r="AA100" s="121"/>
      <c r="AB100" s="121"/>
      <c r="AC100" s="122"/>
      <c r="AI100" s="12"/>
      <c r="AJ100" s="12"/>
      <c r="AK100" s="12"/>
      <c r="AL100" s="12"/>
      <c r="AM100" s="12"/>
      <c r="AN100" s="12"/>
      <c r="AO100" s="12"/>
      <c r="AP100" s="12"/>
      <c r="AQ100" s="12"/>
      <c r="AR100" s="12"/>
      <c r="AS100" s="12"/>
      <c r="AT100" s="12"/>
    </row>
    <row r="101" spans="1:46" s="32" customFormat="1" ht="26.25" customHeight="1" x14ac:dyDescent="0.55000000000000004">
      <c r="A101" s="17">
        <v>18</v>
      </c>
      <c r="B101" s="22" t="s">
        <v>34</v>
      </c>
      <c r="C101" s="25" t="str">
        <f t="shared" si="2"/>
        <v>木</v>
      </c>
      <c r="D101" s="85"/>
      <c r="E101" s="86"/>
      <c r="F101" s="205"/>
      <c r="G101" s="178"/>
      <c r="H101" s="18" t="s">
        <v>31</v>
      </c>
      <c r="I101" s="178"/>
      <c r="J101" s="178"/>
      <c r="K101" s="22" t="s">
        <v>32</v>
      </c>
      <c r="L101" s="89" t="str">
        <f t="shared" si="3"/>
        <v/>
      </c>
      <c r="M101" s="90"/>
      <c r="N101" s="22" t="s">
        <v>33</v>
      </c>
      <c r="O101" s="85"/>
      <c r="P101" s="86"/>
      <c r="Q101" s="85"/>
      <c r="R101" s="86"/>
      <c r="S101" s="85"/>
      <c r="T101" s="86"/>
      <c r="U101" s="85"/>
      <c r="V101" s="86"/>
      <c r="W101" s="120"/>
      <c r="X101" s="121"/>
      <c r="Y101" s="121"/>
      <c r="Z101" s="121"/>
      <c r="AA101" s="121"/>
      <c r="AB101" s="121"/>
      <c r="AC101" s="122"/>
      <c r="AI101" s="12"/>
      <c r="AJ101" s="12"/>
      <c r="AK101" s="12"/>
      <c r="AL101" s="12"/>
      <c r="AM101" s="12"/>
      <c r="AN101" s="12"/>
      <c r="AO101" s="12"/>
      <c r="AP101" s="12"/>
      <c r="AQ101" s="12"/>
      <c r="AR101" s="12"/>
      <c r="AS101" s="12"/>
      <c r="AT101" s="12"/>
    </row>
    <row r="102" spans="1:46" s="32" customFormat="1" ht="26.25" customHeight="1" x14ac:dyDescent="0.55000000000000004">
      <c r="A102" s="17">
        <v>19</v>
      </c>
      <c r="B102" s="22" t="s">
        <v>34</v>
      </c>
      <c r="C102" s="25" t="str">
        <f t="shared" si="2"/>
        <v>金</v>
      </c>
      <c r="D102" s="85"/>
      <c r="E102" s="86"/>
      <c r="F102" s="205"/>
      <c r="G102" s="178"/>
      <c r="H102" s="18" t="s">
        <v>31</v>
      </c>
      <c r="I102" s="178"/>
      <c r="J102" s="178"/>
      <c r="K102" s="22" t="s">
        <v>32</v>
      </c>
      <c r="L102" s="89" t="str">
        <f t="shared" si="3"/>
        <v/>
      </c>
      <c r="M102" s="90"/>
      <c r="N102" s="22" t="s">
        <v>33</v>
      </c>
      <c r="O102" s="85"/>
      <c r="P102" s="86"/>
      <c r="Q102" s="85"/>
      <c r="R102" s="86"/>
      <c r="S102" s="85"/>
      <c r="T102" s="86"/>
      <c r="U102" s="85"/>
      <c r="V102" s="86"/>
      <c r="W102" s="120"/>
      <c r="X102" s="121"/>
      <c r="Y102" s="121"/>
      <c r="Z102" s="121"/>
      <c r="AA102" s="121"/>
      <c r="AB102" s="121"/>
      <c r="AC102" s="122"/>
      <c r="AI102" s="12"/>
      <c r="AJ102" s="12"/>
      <c r="AK102" s="12"/>
      <c r="AL102" s="12"/>
      <c r="AM102" s="12"/>
      <c r="AN102" s="12"/>
      <c r="AO102" s="12"/>
      <c r="AP102" s="12"/>
      <c r="AQ102" s="12"/>
      <c r="AR102" s="12"/>
      <c r="AS102" s="12"/>
      <c r="AT102" s="12"/>
    </row>
    <row r="103" spans="1:46" s="32" customFormat="1" ht="26.25" customHeight="1" x14ac:dyDescent="0.55000000000000004">
      <c r="A103" s="17">
        <v>20</v>
      </c>
      <c r="B103" s="22" t="s">
        <v>34</v>
      </c>
      <c r="C103" s="25" t="str">
        <f t="shared" si="2"/>
        <v>土</v>
      </c>
      <c r="D103" s="85"/>
      <c r="E103" s="86"/>
      <c r="F103" s="205"/>
      <c r="G103" s="178"/>
      <c r="H103" s="18" t="s">
        <v>31</v>
      </c>
      <c r="I103" s="178"/>
      <c r="J103" s="178"/>
      <c r="K103" s="22" t="s">
        <v>32</v>
      </c>
      <c r="L103" s="89" t="str">
        <f t="shared" si="3"/>
        <v/>
      </c>
      <c r="M103" s="90"/>
      <c r="N103" s="22" t="s">
        <v>33</v>
      </c>
      <c r="O103" s="85"/>
      <c r="P103" s="86"/>
      <c r="Q103" s="85"/>
      <c r="R103" s="86"/>
      <c r="S103" s="85"/>
      <c r="T103" s="86"/>
      <c r="U103" s="85"/>
      <c r="V103" s="86"/>
      <c r="W103" s="120"/>
      <c r="X103" s="121"/>
      <c r="Y103" s="121"/>
      <c r="Z103" s="121"/>
      <c r="AA103" s="121"/>
      <c r="AB103" s="121"/>
      <c r="AC103" s="122"/>
      <c r="AI103" s="12"/>
      <c r="AJ103" s="12"/>
      <c r="AK103" s="12"/>
      <c r="AL103" s="12"/>
      <c r="AM103" s="12"/>
      <c r="AN103" s="12"/>
      <c r="AO103" s="12"/>
      <c r="AP103" s="12"/>
      <c r="AQ103" s="12"/>
      <c r="AR103" s="12"/>
      <c r="AS103" s="12"/>
      <c r="AT103" s="12"/>
    </row>
    <row r="104" spans="1:46" s="32" customFormat="1" ht="26.25" customHeight="1" x14ac:dyDescent="0.55000000000000004">
      <c r="A104" s="17">
        <v>21</v>
      </c>
      <c r="B104" s="22" t="s">
        <v>34</v>
      </c>
      <c r="C104" s="25" t="str">
        <f t="shared" si="2"/>
        <v>日</v>
      </c>
      <c r="D104" s="85"/>
      <c r="E104" s="86"/>
      <c r="F104" s="205"/>
      <c r="G104" s="178"/>
      <c r="H104" s="18" t="s">
        <v>31</v>
      </c>
      <c r="I104" s="178"/>
      <c r="J104" s="178"/>
      <c r="K104" s="22" t="s">
        <v>32</v>
      </c>
      <c r="L104" s="89" t="str">
        <f t="shared" si="3"/>
        <v/>
      </c>
      <c r="M104" s="90"/>
      <c r="N104" s="22" t="s">
        <v>33</v>
      </c>
      <c r="O104" s="85"/>
      <c r="P104" s="86"/>
      <c r="Q104" s="85"/>
      <c r="R104" s="86"/>
      <c r="S104" s="85"/>
      <c r="T104" s="86"/>
      <c r="U104" s="85"/>
      <c r="V104" s="86"/>
      <c r="W104" s="120"/>
      <c r="X104" s="121"/>
      <c r="Y104" s="121"/>
      <c r="Z104" s="121"/>
      <c r="AA104" s="121"/>
      <c r="AB104" s="121"/>
      <c r="AC104" s="122"/>
      <c r="AI104" s="12"/>
      <c r="AJ104" s="12"/>
      <c r="AK104" s="12"/>
      <c r="AL104" s="12"/>
      <c r="AM104" s="12"/>
      <c r="AN104" s="12"/>
      <c r="AO104" s="12"/>
      <c r="AP104" s="12"/>
      <c r="AQ104" s="12"/>
      <c r="AR104" s="12"/>
      <c r="AS104" s="12"/>
      <c r="AT104" s="12"/>
    </row>
    <row r="105" spans="1:46" s="32" customFormat="1" ht="26.25" customHeight="1" x14ac:dyDescent="0.55000000000000004">
      <c r="A105" s="17">
        <v>22</v>
      </c>
      <c r="B105" s="22" t="s">
        <v>34</v>
      </c>
      <c r="C105" s="25" t="str">
        <f t="shared" si="2"/>
        <v>月</v>
      </c>
      <c r="D105" s="85"/>
      <c r="E105" s="86"/>
      <c r="F105" s="205"/>
      <c r="G105" s="178"/>
      <c r="H105" s="18" t="s">
        <v>31</v>
      </c>
      <c r="I105" s="178"/>
      <c r="J105" s="178"/>
      <c r="K105" s="22" t="s">
        <v>32</v>
      </c>
      <c r="L105" s="89" t="str">
        <f t="shared" si="3"/>
        <v/>
      </c>
      <c r="M105" s="90"/>
      <c r="N105" s="22" t="s">
        <v>33</v>
      </c>
      <c r="O105" s="85"/>
      <c r="P105" s="86"/>
      <c r="Q105" s="85"/>
      <c r="R105" s="86"/>
      <c r="S105" s="85"/>
      <c r="T105" s="86"/>
      <c r="U105" s="85"/>
      <c r="V105" s="86"/>
      <c r="W105" s="120"/>
      <c r="X105" s="121"/>
      <c r="Y105" s="121"/>
      <c r="Z105" s="121"/>
      <c r="AA105" s="121"/>
      <c r="AB105" s="121"/>
      <c r="AC105" s="122"/>
      <c r="AI105" s="12"/>
      <c r="AJ105" s="12"/>
      <c r="AK105" s="12"/>
      <c r="AL105" s="12"/>
      <c r="AM105" s="12"/>
      <c r="AN105" s="12"/>
      <c r="AO105" s="12"/>
      <c r="AP105" s="12"/>
      <c r="AQ105" s="12"/>
      <c r="AR105" s="12"/>
      <c r="AS105" s="12"/>
      <c r="AT105" s="12"/>
    </row>
    <row r="106" spans="1:46" s="32" customFormat="1" ht="26.25" customHeight="1" x14ac:dyDescent="0.55000000000000004">
      <c r="A106" s="17">
        <v>23</v>
      </c>
      <c r="B106" s="22" t="s">
        <v>34</v>
      </c>
      <c r="C106" s="25" t="str">
        <f t="shared" si="2"/>
        <v>火</v>
      </c>
      <c r="D106" s="85"/>
      <c r="E106" s="86"/>
      <c r="F106" s="205"/>
      <c r="G106" s="178"/>
      <c r="H106" s="18" t="s">
        <v>31</v>
      </c>
      <c r="I106" s="178"/>
      <c r="J106" s="178"/>
      <c r="K106" s="22" t="s">
        <v>32</v>
      </c>
      <c r="L106" s="89" t="str">
        <f t="shared" si="3"/>
        <v/>
      </c>
      <c r="M106" s="90"/>
      <c r="N106" s="22" t="s">
        <v>33</v>
      </c>
      <c r="O106" s="85"/>
      <c r="P106" s="86"/>
      <c r="Q106" s="85"/>
      <c r="R106" s="86"/>
      <c r="S106" s="85"/>
      <c r="T106" s="86"/>
      <c r="U106" s="85"/>
      <c r="V106" s="86"/>
      <c r="W106" s="120"/>
      <c r="X106" s="121"/>
      <c r="Y106" s="121"/>
      <c r="Z106" s="121"/>
      <c r="AA106" s="121"/>
      <c r="AB106" s="121"/>
      <c r="AC106" s="122"/>
      <c r="AI106" s="12"/>
      <c r="AJ106" s="12"/>
      <c r="AK106" s="12"/>
      <c r="AL106" s="12"/>
      <c r="AM106" s="12"/>
      <c r="AN106" s="12"/>
      <c r="AO106" s="12"/>
      <c r="AP106" s="12"/>
      <c r="AQ106" s="12"/>
      <c r="AR106" s="12"/>
      <c r="AS106" s="12"/>
      <c r="AT106" s="12"/>
    </row>
    <row r="107" spans="1:46" s="32" customFormat="1" ht="26.25" customHeight="1" x14ac:dyDescent="0.55000000000000004">
      <c r="A107" s="17">
        <v>24</v>
      </c>
      <c r="B107" s="22" t="s">
        <v>34</v>
      </c>
      <c r="C107" s="25" t="str">
        <f t="shared" si="2"/>
        <v>水</v>
      </c>
      <c r="D107" s="85"/>
      <c r="E107" s="86"/>
      <c r="F107" s="205"/>
      <c r="G107" s="178"/>
      <c r="H107" s="18" t="s">
        <v>31</v>
      </c>
      <c r="I107" s="178"/>
      <c r="J107" s="178"/>
      <c r="K107" s="22" t="s">
        <v>32</v>
      </c>
      <c r="L107" s="89" t="str">
        <f t="shared" si="3"/>
        <v/>
      </c>
      <c r="M107" s="90"/>
      <c r="N107" s="22" t="s">
        <v>33</v>
      </c>
      <c r="O107" s="85"/>
      <c r="P107" s="86"/>
      <c r="Q107" s="85"/>
      <c r="R107" s="86"/>
      <c r="S107" s="85"/>
      <c r="T107" s="86"/>
      <c r="U107" s="85"/>
      <c r="V107" s="86"/>
      <c r="W107" s="120"/>
      <c r="X107" s="121"/>
      <c r="Y107" s="121"/>
      <c r="Z107" s="121"/>
      <c r="AA107" s="121"/>
      <c r="AB107" s="121"/>
      <c r="AC107" s="122"/>
      <c r="AI107" s="12"/>
      <c r="AJ107" s="12"/>
      <c r="AK107" s="12"/>
      <c r="AL107" s="12"/>
      <c r="AM107" s="12"/>
      <c r="AN107" s="12"/>
      <c r="AO107" s="12"/>
      <c r="AP107" s="12"/>
      <c r="AQ107" s="12"/>
      <c r="AR107" s="12"/>
      <c r="AS107" s="12"/>
      <c r="AT107" s="12"/>
    </row>
    <row r="108" spans="1:46" s="32" customFormat="1" ht="26.25" customHeight="1" x14ac:dyDescent="0.55000000000000004">
      <c r="A108" s="17">
        <v>25</v>
      </c>
      <c r="B108" s="22" t="s">
        <v>34</v>
      </c>
      <c r="C108" s="25" t="str">
        <f t="shared" si="2"/>
        <v>木</v>
      </c>
      <c r="D108" s="85"/>
      <c r="E108" s="86"/>
      <c r="F108" s="205"/>
      <c r="G108" s="178"/>
      <c r="H108" s="18" t="s">
        <v>31</v>
      </c>
      <c r="I108" s="178"/>
      <c r="J108" s="178"/>
      <c r="K108" s="22" t="s">
        <v>32</v>
      </c>
      <c r="L108" s="89" t="str">
        <f t="shared" si="3"/>
        <v/>
      </c>
      <c r="M108" s="90"/>
      <c r="N108" s="22" t="s">
        <v>33</v>
      </c>
      <c r="O108" s="85"/>
      <c r="P108" s="86"/>
      <c r="Q108" s="85"/>
      <c r="R108" s="86"/>
      <c r="S108" s="85"/>
      <c r="T108" s="86"/>
      <c r="U108" s="85"/>
      <c r="V108" s="86"/>
      <c r="W108" s="120"/>
      <c r="X108" s="121"/>
      <c r="Y108" s="121"/>
      <c r="Z108" s="121"/>
      <c r="AA108" s="121"/>
      <c r="AB108" s="121"/>
      <c r="AC108" s="122"/>
      <c r="AI108" s="12"/>
      <c r="AJ108" s="12"/>
      <c r="AK108" s="12"/>
      <c r="AL108" s="12"/>
      <c r="AM108" s="12"/>
      <c r="AN108" s="12"/>
      <c r="AO108" s="12"/>
      <c r="AP108" s="12"/>
      <c r="AQ108" s="12"/>
      <c r="AR108" s="12"/>
      <c r="AS108" s="12"/>
      <c r="AT108" s="12"/>
    </row>
    <row r="109" spans="1:46" s="32" customFormat="1" ht="26.25" customHeight="1" x14ac:dyDescent="0.55000000000000004">
      <c r="A109" s="17">
        <v>26</v>
      </c>
      <c r="B109" s="22" t="s">
        <v>34</v>
      </c>
      <c r="C109" s="25" t="str">
        <f t="shared" si="2"/>
        <v>金</v>
      </c>
      <c r="D109" s="85"/>
      <c r="E109" s="86"/>
      <c r="F109" s="205"/>
      <c r="G109" s="178"/>
      <c r="H109" s="18" t="s">
        <v>31</v>
      </c>
      <c r="I109" s="178"/>
      <c r="J109" s="178"/>
      <c r="K109" s="22" t="s">
        <v>32</v>
      </c>
      <c r="L109" s="89" t="str">
        <f t="shared" si="3"/>
        <v/>
      </c>
      <c r="M109" s="90"/>
      <c r="N109" s="22" t="s">
        <v>33</v>
      </c>
      <c r="O109" s="85"/>
      <c r="P109" s="86"/>
      <c r="Q109" s="85"/>
      <c r="R109" s="86"/>
      <c r="S109" s="85"/>
      <c r="T109" s="86"/>
      <c r="U109" s="85"/>
      <c r="V109" s="86"/>
      <c r="W109" s="120"/>
      <c r="X109" s="121"/>
      <c r="Y109" s="121"/>
      <c r="Z109" s="121"/>
      <c r="AA109" s="121"/>
      <c r="AB109" s="121"/>
      <c r="AC109" s="122"/>
      <c r="AI109" s="12"/>
      <c r="AJ109" s="12"/>
      <c r="AK109" s="12"/>
      <c r="AL109" s="12"/>
      <c r="AM109" s="12"/>
      <c r="AN109" s="12"/>
      <c r="AO109" s="12"/>
      <c r="AP109" s="12"/>
      <c r="AQ109" s="12"/>
      <c r="AR109" s="12"/>
      <c r="AS109" s="12"/>
      <c r="AT109" s="12"/>
    </row>
    <row r="110" spans="1:46" s="32" customFormat="1" ht="26.25" customHeight="1" x14ac:dyDescent="0.55000000000000004">
      <c r="A110" s="17">
        <v>27</v>
      </c>
      <c r="B110" s="22" t="s">
        <v>34</v>
      </c>
      <c r="C110" s="25" t="str">
        <f t="shared" si="2"/>
        <v>土</v>
      </c>
      <c r="D110" s="85"/>
      <c r="E110" s="86"/>
      <c r="F110" s="205"/>
      <c r="G110" s="178"/>
      <c r="H110" s="18" t="s">
        <v>31</v>
      </c>
      <c r="I110" s="178"/>
      <c r="J110" s="178"/>
      <c r="K110" s="22" t="s">
        <v>32</v>
      </c>
      <c r="L110" s="89" t="str">
        <f t="shared" si="3"/>
        <v/>
      </c>
      <c r="M110" s="90"/>
      <c r="N110" s="22" t="s">
        <v>33</v>
      </c>
      <c r="O110" s="85"/>
      <c r="P110" s="86"/>
      <c r="Q110" s="85"/>
      <c r="R110" s="86"/>
      <c r="S110" s="85"/>
      <c r="T110" s="86"/>
      <c r="U110" s="85"/>
      <c r="V110" s="86"/>
      <c r="W110" s="120"/>
      <c r="X110" s="121"/>
      <c r="Y110" s="121"/>
      <c r="Z110" s="121"/>
      <c r="AA110" s="121"/>
      <c r="AB110" s="121"/>
      <c r="AC110" s="122"/>
      <c r="AI110" s="12"/>
      <c r="AJ110" s="12"/>
      <c r="AK110" s="12"/>
      <c r="AL110" s="12"/>
      <c r="AM110" s="12"/>
      <c r="AN110" s="12"/>
      <c r="AO110" s="12"/>
      <c r="AP110" s="12"/>
      <c r="AQ110" s="12"/>
      <c r="AR110" s="12"/>
      <c r="AS110" s="12"/>
      <c r="AT110" s="12"/>
    </row>
    <row r="111" spans="1:46" s="32" customFormat="1" ht="26.25" customHeight="1" x14ac:dyDescent="0.55000000000000004">
      <c r="A111" s="17">
        <v>28</v>
      </c>
      <c r="B111" s="22" t="s">
        <v>34</v>
      </c>
      <c r="C111" s="25" t="str">
        <f t="shared" si="2"/>
        <v>日</v>
      </c>
      <c r="D111" s="85"/>
      <c r="E111" s="86"/>
      <c r="F111" s="205"/>
      <c r="G111" s="178"/>
      <c r="H111" s="18" t="s">
        <v>31</v>
      </c>
      <c r="I111" s="178"/>
      <c r="J111" s="178"/>
      <c r="K111" s="22" t="s">
        <v>32</v>
      </c>
      <c r="L111" s="89" t="str">
        <f t="shared" si="3"/>
        <v/>
      </c>
      <c r="M111" s="90"/>
      <c r="N111" s="22" t="s">
        <v>33</v>
      </c>
      <c r="O111" s="85"/>
      <c r="P111" s="86"/>
      <c r="Q111" s="85"/>
      <c r="R111" s="86"/>
      <c r="S111" s="85"/>
      <c r="T111" s="86"/>
      <c r="U111" s="85"/>
      <c r="V111" s="86"/>
      <c r="W111" s="120"/>
      <c r="X111" s="121"/>
      <c r="Y111" s="121"/>
      <c r="Z111" s="121"/>
      <c r="AA111" s="121"/>
      <c r="AB111" s="121"/>
      <c r="AC111" s="122"/>
      <c r="AI111" s="12"/>
      <c r="AJ111" s="12"/>
      <c r="AK111" s="12"/>
      <c r="AL111" s="12"/>
      <c r="AM111" s="12"/>
      <c r="AN111" s="12"/>
      <c r="AO111" s="12"/>
      <c r="AP111" s="12"/>
      <c r="AQ111" s="12"/>
      <c r="AR111" s="12"/>
      <c r="AS111" s="12"/>
      <c r="AT111" s="12"/>
    </row>
    <row r="112" spans="1:46" s="32" customFormat="1" ht="26.25" customHeight="1" x14ac:dyDescent="0.55000000000000004">
      <c r="A112" s="17">
        <v>29</v>
      </c>
      <c r="B112" s="22" t="s">
        <v>34</v>
      </c>
      <c r="C112" s="25" t="str">
        <f t="shared" si="2"/>
        <v>月</v>
      </c>
      <c r="D112" s="85"/>
      <c r="E112" s="86"/>
      <c r="F112" s="205"/>
      <c r="G112" s="178"/>
      <c r="H112" s="18" t="s">
        <v>31</v>
      </c>
      <c r="I112" s="178"/>
      <c r="J112" s="178"/>
      <c r="K112" s="22" t="s">
        <v>32</v>
      </c>
      <c r="L112" s="89" t="str">
        <f t="shared" si="3"/>
        <v/>
      </c>
      <c r="M112" s="90"/>
      <c r="N112" s="22" t="s">
        <v>33</v>
      </c>
      <c r="O112" s="85"/>
      <c r="P112" s="86"/>
      <c r="Q112" s="85"/>
      <c r="R112" s="86"/>
      <c r="S112" s="85"/>
      <c r="T112" s="86"/>
      <c r="U112" s="85"/>
      <c r="V112" s="86"/>
      <c r="W112" s="120"/>
      <c r="X112" s="121"/>
      <c r="Y112" s="121"/>
      <c r="Z112" s="121"/>
      <c r="AA112" s="121"/>
      <c r="AB112" s="121"/>
      <c r="AC112" s="122"/>
      <c r="AI112" s="12"/>
      <c r="AJ112" s="12"/>
      <c r="AK112" s="12"/>
      <c r="AL112" s="12"/>
      <c r="AM112" s="12"/>
      <c r="AN112" s="12"/>
      <c r="AO112" s="12"/>
      <c r="AP112" s="12"/>
      <c r="AQ112" s="12"/>
      <c r="AR112" s="12"/>
      <c r="AS112" s="12"/>
      <c r="AT112" s="12"/>
    </row>
    <row r="113" spans="1:46" s="32" customFormat="1" ht="26.25" customHeight="1" x14ac:dyDescent="0.55000000000000004">
      <c r="A113" s="17">
        <v>30</v>
      </c>
      <c r="B113" s="22" t="s">
        <v>34</v>
      </c>
      <c r="C113" s="25" t="str">
        <f t="shared" si="2"/>
        <v>火</v>
      </c>
      <c r="D113" s="85"/>
      <c r="E113" s="86"/>
      <c r="F113" s="205"/>
      <c r="G113" s="178"/>
      <c r="H113" s="18" t="s">
        <v>31</v>
      </c>
      <c r="I113" s="178"/>
      <c r="J113" s="178"/>
      <c r="K113" s="22" t="s">
        <v>32</v>
      </c>
      <c r="L113" s="89" t="str">
        <f t="shared" si="3"/>
        <v/>
      </c>
      <c r="M113" s="90"/>
      <c r="N113" s="22" t="s">
        <v>33</v>
      </c>
      <c r="O113" s="85"/>
      <c r="P113" s="86"/>
      <c r="Q113" s="85"/>
      <c r="R113" s="86"/>
      <c r="S113" s="85"/>
      <c r="T113" s="86"/>
      <c r="U113" s="85"/>
      <c r="V113" s="86"/>
      <c r="W113" s="120"/>
      <c r="X113" s="121"/>
      <c r="Y113" s="121"/>
      <c r="Z113" s="121"/>
      <c r="AA113" s="121"/>
      <c r="AB113" s="121"/>
      <c r="AC113" s="122"/>
      <c r="AI113" s="12"/>
      <c r="AJ113" s="12"/>
      <c r="AK113" s="12"/>
      <c r="AL113" s="12"/>
      <c r="AM113" s="12"/>
      <c r="AN113" s="12"/>
      <c r="AO113" s="12"/>
      <c r="AP113" s="12"/>
      <c r="AQ113" s="12"/>
      <c r="AR113" s="12"/>
      <c r="AS113" s="12"/>
      <c r="AT113" s="12"/>
    </row>
    <row r="114" spans="1:46" s="32" customFormat="1" ht="26.25" customHeight="1" x14ac:dyDescent="0.55000000000000004">
      <c r="A114" s="19">
        <v>31</v>
      </c>
      <c r="B114" s="23" t="s">
        <v>4</v>
      </c>
      <c r="C114" s="26" t="str">
        <f t="shared" si="2"/>
        <v>水</v>
      </c>
      <c r="D114" s="218"/>
      <c r="E114" s="219"/>
      <c r="F114" s="226"/>
      <c r="G114" s="227"/>
      <c r="H114" s="20" t="s">
        <v>31</v>
      </c>
      <c r="I114" s="227"/>
      <c r="J114" s="227"/>
      <c r="K114" s="23" t="s">
        <v>32</v>
      </c>
      <c r="L114" s="89" t="str">
        <f t="shared" ref="L114" si="4">IF(OR(F114="",I114=""),"",MIN(MAX(ROUNDDOWN((I114-F114)*24*2,0)/2,0),$E$81))</f>
        <v/>
      </c>
      <c r="M114" s="90"/>
      <c r="N114" s="23" t="s">
        <v>33</v>
      </c>
      <c r="O114" s="218"/>
      <c r="P114" s="219"/>
      <c r="Q114" s="218"/>
      <c r="R114" s="219"/>
      <c r="S114" s="218"/>
      <c r="T114" s="219"/>
      <c r="U114" s="218"/>
      <c r="V114" s="219"/>
      <c r="W114" s="208"/>
      <c r="X114" s="209"/>
      <c r="Y114" s="209"/>
      <c r="Z114" s="209"/>
      <c r="AA114" s="209"/>
      <c r="AB114" s="209"/>
      <c r="AC114" s="210"/>
      <c r="AI114" s="12"/>
      <c r="AJ114" s="12"/>
      <c r="AK114" s="12"/>
      <c r="AL114" s="12"/>
      <c r="AM114" s="12"/>
      <c r="AN114" s="12"/>
      <c r="AO114" s="12"/>
      <c r="AP114" s="12"/>
      <c r="AQ114" s="12"/>
      <c r="AR114" s="12"/>
      <c r="AS114" s="12"/>
      <c r="AT114" s="12"/>
    </row>
    <row r="115" spans="1:46" s="32" customFormat="1" ht="26.25" customHeight="1" x14ac:dyDescent="0.55000000000000004">
      <c r="A115" s="126" t="s">
        <v>35</v>
      </c>
      <c r="B115" s="127"/>
      <c r="C115" s="127"/>
      <c r="D115" s="27">
        <f>COUNTIF(L84:M114,"&gt;0")</f>
        <v>0</v>
      </c>
      <c r="E115" s="224" t="s">
        <v>36</v>
      </c>
      <c r="F115" s="224"/>
      <c r="G115" s="224"/>
      <c r="H115" s="224"/>
      <c r="I115" s="27">
        <f>COUNTIF(D84:E114,"○")</f>
        <v>0</v>
      </c>
      <c r="J115" s="28" t="s">
        <v>16</v>
      </c>
      <c r="K115" s="126" t="s">
        <v>101</v>
      </c>
      <c r="L115" s="127"/>
      <c r="M115" s="127"/>
      <c r="N115" s="27" t="s">
        <v>99</v>
      </c>
      <c r="O115" s="27">
        <f>COUNTIF(Q84:R114,"○")</f>
        <v>0</v>
      </c>
      <c r="P115" s="27" t="s">
        <v>38</v>
      </c>
      <c r="Q115" s="225" t="s">
        <v>100</v>
      </c>
      <c r="R115" s="225"/>
      <c r="S115" s="27">
        <f>COUNTIF(S84:T114,"○")</f>
        <v>0</v>
      </c>
      <c r="T115" s="27" t="s">
        <v>38</v>
      </c>
      <c r="U115" s="27"/>
      <c r="V115" s="27"/>
      <c r="W115" s="28"/>
      <c r="X115" s="212" t="s">
        <v>37</v>
      </c>
      <c r="Y115" s="213"/>
      <c r="Z115" s="213"/>
      <c r="AA115" s="44"/>
      <c r="AB115" s="44"/>
      <c r="AC115" s="216" t="str">
        <f>IF(W82="３．要支援家庭のこども加算","●","×")</f>
        <v>×</v>
      </c>
      <c r="AI115" s="12"/>
      <c r="AJ115" s="12"/>
      <c r="AK115" s="12"/>
      <c r="AL115" s="12"/>
      <c r="AM115" s="12"/>
      <c r="AN115" s="12"/>
      <c r="AO115" s="12"/>
      <c r="AP115" s="12"/>
      <c r="AQ115" s="12"/>
      <c r="AR115" s="12"/>
      <c r="AS115" s="12"/>
      <c r="AT115" s="12"/>
    </row>
    <row r="116" spans="1:46" s="32" customFormat="1" ht="26.25" customHeight="1" x14ac:dyDescent="0.55000000000000004">
      <c r="A116" s="126" t="s">
        <v>91</v>
      </c>
      <c r="B116" s="127"/>
      <c r="C116" s="27">
        <f>COUNTIF(O84:P114,"○")</f>
        <v>0</v>
      </c>
      <c r="D116" s="105" t="s">
        <v>38</v>
      </c>
      <c r="E116" s="105"/>
      <c r="F116" s="103" t="s">
        <v>107</v>
      </c>
      <c r="G116" s="104"/>
      <c r="H116" s="104"/>
      <c r="I116" s="27">
        <f>COUNTIF(U84:V114,"○")</f>
        <v>0</v>
      </c>
      <c r="J116" s="28" t="s">
        <v>38</v>
      </c>
      <c r="K116" s="211" t="s">
        <v>60</v>
      </c>
      <c r="L116" s="113"/>
      <c r="M116" s="113"/>
      <c r="N116" s="42">
        <f>IF(SUM(L84:M114)&gt;E81, E81, SUM(L84:M114))</f>
        <v>0</v>
      </c>
      <c r="O116" s="111" t="s">
        <v>58</v>
      </c>
      <c r="P116" s="111"/>
      <c r="Q116" s="111"/>
      <c r="R116" s="111"/>
      <c r="S116" s="42">
        <f>SUMIFS(L84:M114,D84:E114,"○")</f>
        <v>0</v>
      </c>
      <c r="T116" s="42" t="s">
        <v>59</v>
      </c>
      <c r="U116" s="115"/>
      <c r="V116" s="115"/>
      <c r="W116" s="45"/>
      <c r="X116" s="214"/>
      <c r="Y116" s="215"/>
      <c r="Z116" s="215"/>
      <c r="AA116" s="49"/>
      <c r="AB116" s="49"/>
      <c r="AC116" s="217"/>
      <c r="AI116" s="12"/>
      <c r="AJ116" s="12"/>
      <c r="AK116" s="12"/>
      <c r="AL116" s="12"/>
      <c r="AM116" s="12"/>
      <c r="AN116" s="12"/>
      <c r="AO116" s="12"/>
      <c r="AP116" s="12"/>
      <c r="AQ116" s="12"/>
      <c r="AR116" s="12"/>
      <c r="AS116" s="12"/>
      <c r="AT116" s="12"/>
    </row>
    <row r="117" spans="1:46" s="32" customFormat="1" ht="26.25" customHeight="1" x14ac:dyDescent="0.55000000000000004">
      <c r="A117" s="29"/>
      <c r="B117" s="29"/>
      <c r="C117" s="29"/>
      <c r="F117" s="29"/>
      <c r="G117" s="29"/>
      <c r="H117" s="29"/>
      <c r="K117" s="51"/>
      <c r="L117" s="51"/>
      <c r="M117" s="51"/>
      <c r="O117" s="52"/>
      <c r="P117" s="52"/>
      <c r="Q117" s="52"/>
      <c r="R117" s="52"/>
      <c r="U117" s="53"/>
      <c r="V117" s="53"/>
      <c r="X117" s="29"/>
      <c r="Y117" s="29"/>
      <c r="Z117" s="29"/>
      <c r="AA117" s="29"/>
      <c r="AB117" s="29"/>
      <c r="AC117" s="29"/>
      <c r="AI117" s="12"/>
      <c r="AJ117" s="12"/>
      <c r="AK117" s="12"/>
      <c r="AL117" s="12"/>
      <c r="AM117" s="12"/>
      <c r="AN117" s="12"/>
      <c r="AO117" s="12"/>
      <c r="AP117" s="12"/>
      <c r="AQ117" s="12"/>
      <c r="AR117" s="12"/>
      <c r="AS117" s="12"/>
      <c r="AT117" s="12"/>
    </row>
    <row r="118" spans="1:46" ht="26.25" customHeight="1" x14ac:dyDescent="0.55000000000000004">
      <c r="A118" s="100" t="str">
        <f>"（別紙）中野区乳児等通園支援事業　利用状況報告書（"&amp;$N$2&amp;"年"&amp;$P$2&amp;"月分）"</f>
        <v>（別紙）中野区乳児等通園支援事業　利用状況報告書（2027年3月分）</v>
      </c>
      <c r="B118" s="100"/>
      <c r="C118" s="100"/>
      <c r="D118" s="100"/>
      <c r="E118" s="100"/>
      <c r="F118" s="100"/>
      <c r="G118" s="100"/>
      <c r="H118" s="100"/>
      <c r="I118" s="100"/>
      <c r="J118" s="100"/>
      <c r="K118" s="100"/>
      <c r="L118" s="100"/>
      <c r="M118" s="100"/>
      <c r="N118" s="100"/>
      <c r="O118" s="100"/>
      <c r="P118" s="100"/>
      <c r="Q118" s="100"/>
      <c r="R118" s="100"/>
      <c r="S118" s="100"/>
      <c r="T118" s="100"/>
      <c r="U118" s="100"/>
      <c r="V118" s="100"/>
      <c r="W118" s="100"/>
      <c r="X118" s="100"/>
      <c r="Y118" s="100"/>
      <c r="Z118" s="100"/>
      <c r="AA118" s="100"/>
      <c r="AB118" s="100"/>
      <c r="AC118" s="100"/>
    </row>
    <row r="119" spans="1:46" ht="26.25" customHeight="1" x14ac:dyDescent="0.55000000000000004">
      <c r="A119" s="101" t="s">
        <v>23</v>
      </c>
      <c r="B119" s="101"/>
      <c r="C119" s="101"/>
      <c r="D119" s="110"/>
      <c r="E119" s="110"/>
      <c r="F119" s="110"/>
      <c r="G119" s="110"/>
      <c r="H119" s="110"/>
      <c r="I119" s="110"/>
      <c r="J119" s="114" t="s">
        <v>43</v>
      </c>
      <c r="K119" s="114"/>
      <c r="L119" s="114"/>
      <c r="O119" s="29" t="s">
        <v>0</v>
      </c>
      <c r="P119" s="13"/>
      <c r="Q119" s="29" t="s">
        <v>3</v>
      </c>
      <c r="S119" s="29" t="s">
        <v>4</v>
      </c>
      <c r="T119" s="29" t="s">
        <v>19</v>
      </c>
      <c r="U119" s="32" t="s">
        <v>40</v>
      </c>
      <c r="V119" s="32"/>
      <c r="W119" s="110"/>
      <c r="X119" s="110"/>
      <c r="Y119" s="110"/>
      <c r="Z119" s="110"/>
      <c r="AA119" s="110"/>
      <c r="AB119" s="110"/>
      <c r="AC119" s="32" t="s">
        <v>19</v>
      </c>
    </row>
    <row r="120" spans="1:46" ht="26.25" customHeight="1" x14ac:dyDescent="0.55000000000000004">
      <c r="A120" s="101" t="s">
        <v>24</v>
      </c>
      <c r="B120" s="101"/>
      <c r="C120" s="101"/>
      <c r="D120" s="32" t="s">
        <v>87</v>
      </c>
      <c r="E120" s="32" cm="1">
        <f t="array" ref="E120">_xlfn.IFS(W119="０歳児クラス相当",$L$12,W119="１歳児クラス相当",$L$13,W119="２歳児クラス相当（３歳未満）",$L$14,W119="２歳児クラス相当（３歳誕生月）",$L$14,W119="",0)</f>
        <v>0</v>
      </c>
      <c r="F120" s="114" t="s">
        <v>11</v>
      </c>
      <c r="G120" s="114"/>
      <c r="H120" s="29"/>
      <c r="I120" s="32"/>
      <c r="J120" s="114"/>
      <c r="K120" s="114"/>
      <c r="L120" s="32"/>
      <c r="M120" s="114"/>
      <c r="N120" s="114"/>
      <c r="O120" s="32"/>
      <c r="P120" s="157" t="s">
        <v>62</v>
      </c>
      <c r="Q120" s="157"/>
      <c r="R120" s="157"/>
      <c r="S120" s="110"/>
      <c r="T120" s="110"/>
      <c r="U120" s="110"/>
      <c r="V120" s="157" t="s">
        <v>65</v>
      </c>
      <c r="W120" s="157"/>
      <c r="X120" s="110"/>
      <c r="Y120" s="110"/>
      <c r="Z120" s="110"/>
      <c r="AA120" s="110"/>
      <c r="AB120" s="110"/>
      <c r="AC120" s="32" t="s">
        <v>19</v>
      </c>
    </row>
    <row r="121" spans="1:46" ht="26.25" customHeight="1" x14ac:dyDescent="0.55000000000000004">
      <c r="A121" s="32"/>
      <c r="B121" s="114" t="s">
        <v>66</v>
      </c>
      <c r="C121" s="114"/>
      <c r="D121" s="114"/>
      <c r="E121" s="114" t="s">
        <v>94</v>
      </c>
      <c r="F121" s="114"/>
      <c r="G121" s="114"/>
      <c r="H121" s="114"/>
      <c r="I121" s="29" t="s">
        <v>19</v>
      </c>
      <c r="J121" s="113" t="s">
        <v>93</v>
      </c>
      <c r="K121" s="113"/>
      <c r="L121" s="113"/>
      <c r="M121" s="113"/>
      <c r="N121" s="113"/>
      <c r="O121" s="110"/>
      <c r="P121" s="110"/>
      <c r="Q121" s="110"/>
      <c r="R121" s="110"/>
      <c r="S121" s="110"/>
      <c r="T121" s="32"/>
      <c r="U121" s="111" t="s">
        <v>86</v>
      </c>
      <c r="V121" s="111"/>
      <c r="W121" s="228"/>
      <c r="X121" s="228"/>
      <c r="Y121" s="228"/>
      <c r="Z121" s="228"/>
      <c r="AA121" s="228"/>
      <c r="AB121" s="228"/>
    </row>
    <row r="122" spans="1:46" ht="26.25" customHeight="1" x14ac:dyDescent="0.55000000000000004">
      <c r="A122" s="123" t="s">
        <v>25</v>
      </c>
      <c r="B122" s="123"/>
      <c r="C122" s="14" t="s">
        <v>26</v>
      </c>
      <c r="D122" s="123" t="s">
        <v>90</v>
      </c>
      <c r="E122" s="123"/>
      <c r="F122" s="123" t="s">
        <v>27</v>
      </c>
      <c r="G122" s="123"/>
      <c r="H122" s="123"/>
      <c r="I122" s="123"/>
      <c r="J122" s="123"/>
      <c r="K122" s="123"/>
      <c r="L122" s="177" t="s">
        <v>28</v>
      </c>
      <c r="M122" s="177"/>
      <c r="N122" s="177"/>
      <c r="O122" s="123" t="s">
        <v>29</v>
      </c>
      <c r="P122" s="123"/>
      <c r="Q122" s="116" t="s">
        <v>98</v>
      </c>
      <c r="R122" s="116"/>
      <c r="S122" s="116" t="s">
        <v>45</v>
      </c>
      <c r="T122" s="116"/>
      <c r="U122" s="124" t="s">
        <v>55</v>
      </c>
      <c r="V122" s="125"/>
      <c r="W122" s="126" t="s">
        <v>30</v>
      </c>
      <c r="X122" s="127"/>
      <c r="Y122" s="127"/>
      <c r="Z122" s="127"/>
      <c r="AA122" s="127"/>
      <c r="AB122" s="127"/>
      <c r="AC122" s="128"/>
    </row>
    <row r="123" spans="1:46" ht="26.25" customHeight="1" x14ac:dyDescent="0.55000000000000004">
      <c r="A123" s="15">
        <v>1</v>
      </c>
      <c r="B123" s="21" t="s">
        <v>4</v>
      </c>
      <c r="C123" s="24" t="str">
        <f>TEXT(DATE($N$2,$P$2,A123),"aaa")</f>
        <v>月</v>
      </c>
      <c r="D123" s="106"/>
      <c r="E123" s="107"/>
      <c r="F123" s="108"/>
      <c r="G123" s="109"/>
      <c r="H123" s="16" t="s">
        <v>31</v>
      </c>
      <c r="I123" s="109"/>
      <c r="J123" s="109"/>
      <c r="K123" s="21" t="s">
        <v>32</v>
      </c>
      <c r="L123" s="89" t="str">
        <f>IF(OR(F123="",I123=""),"",MIN(MAX(ROUNDDOWN((I123-F123)*24*2,0)/2,0),$E$120))</f>
        <v/>
      </c>
      <c r="M123" s="90"/>
      <c r="N123" s="43" t="s">
        <v>33</v>
      </c>
      <c r="O123" s="106"/>
      <c r="P123" s="107"/>
      <c r="Q123" s="106"/>
      <c r="R123" s="107"/>
      <c r="S123" s="106"/>
      <c r="T123" s="107"/>
      <c r="U123" s="106"/>
      <c r="V123" s="107"/>
      <c r="W123" s="231"/>
      <c r="X123" s="232"/>
      <c r="Y123" s="232"/>
      <c r="Z123" s="232"/>
      <c r="AA123" s="232"/>
      <c r="AB123" s="232"/>
      <c r="AC123" s="233"/>
    </row>
    <row r="124" spans="1:46" ht="26.25" customHeight="1" x14ac:dyDescent="0.55000000000000004">
      <c r="A124" s="17">
        <v>2</v>
      </c>
      <c r="B124" s="22" t="s">
        <v>4</v>
      </c>
      <c r="C124" s="25" t="str">
        <f>TEXT(DATE($N$2,$P$2,A124),"aaa")</f>
        <v>火</v>
      </c>
      <c r="D124" s="85"/>
      <c r="E124" s="86"/>
      <c r="F124" s="205"/>
      <c r="G124" s="178"/>
      <c r="H124" s="18" t="s">
        <v>31</v>
      </c>
      <c r="I124" s="178"/>
      <c r="J124" s="178"/>
      <c r="K124" s="22" t="s">
        <v>32</v>
      </c>
      <c r="L124" s="89" t="str">
        <f>IF(OR(F124="",I124=""),"",MIN(MAX(ROUNDDOWN((I124-F124)*24*2,0)/2,0),$E$120))</f>
        <v/>
      </c>
      <c r="M124" s="90"/>
      <c r="N124" s="22" t="s">
        <v>33</v>
      </c>
      <c r="O124" s="85"/>
      <c r="P124" s="86"/>
      <c r="Q124" s="85"/>
      <c r="R124" s="86"/>
      <c r="S124" s="85"/>
      <c r="T124" s="86"/>
      <c r="U124" s="85"/>
      <c r="V124" s="86"/>
      <c r="W124" s="120"/>
      <c r="X124" s="121"/>
      <c r="Y124" s="121"/>
      <c r="Z124" s="121"/>
      <c r="AA124" s="121"/>
      <c r="AB124" s="121"/>
      <c r="AC124" s="122"/>
    </row>
    <row r="125" spans="1:46" ht="26.25" customHeight="1" x14ac:dyDescent="0.55000000000000004">
      <c r="A125" s="17">
        <v>3</v>
      </c>
      <c r="B125" s="22" t="s">
        <v>34</v>
      </c>
      <c r="C125" s="25" t="str">
        <f t="shared" ref="C125:C153" si="5">TEXT(DATE($N$2,$P$2,A125),"aaa")</f>
        <v>水</v>
      </c>
      <c r="D125" s="85"/>
      <c r="E125" s="86"/>
      <c r="F125" s="205"/>
      <c r="G125" s="178"/>
      <c r="H125" s="18" t="s">
        <v>31</v>
      </c>
      <c r="I125" s="178"/>
      <c r="J125" s="178"/>
      <c r="K125" s="22" t="s">
        <v>32</v>
      </c>
      <c r="L125" s="89" t="str">
        <f t="shared" ref="L125:L152" si="6">IF(OR(F125="",I125=""),"",MIN(MAX(ROUNDDOWN((I125-F125)*24*2,0)/2,0),$E$120))</f>
        <v/>
      </c>
      <c r="M125" s="90"/>
      <c r="N125" s="22" t="s">
        <v>33</v>
      </c>
      <c r="O125" s="85"/>
      <c r="P125" s="86"/>
      <c r="Q125" s="85"/>
      <c r="R125" s="86"/>
      <c r="S125" s="85"/>
      <c r="T125" s="86"/>
      <c r="U125" s="85"/>
      <c r="V125" s="86"/>
      <c r="W125" s="234"/>
      <c r="X125" s="235"/>
      <c r="Y125" s="235"/>
      <c r="Z125" s="235"/>
      <c r="AA125" s="235"/>
      <c r="AB125" s="235"/>
      <c r="AC125" s="236"/>
    </row>
    <row r="126" spans="1:46" ht="26.25" customHeight="1" x14ac:dyDescent="0.55000000000000004">
      <c r="A126" s="17">
        <v>4</v>
      </c>
      <c r="B126" s="22" t="s">
        <v>34</v>
      </c>
      <c r="C126" s="25" t="str">
        <f t="shared" si="5"/>
        <v>木</v>
      </c>
      <c r="D126" s="85"/>
      <c r="E126" s="86"/>
      <c r="F126" s="205"/>
      <c r="G126" s="178"/>
      <c r="H126" s="18" t="s">
        <v>31</v>
      </c>
      <c r="I126" s="178"/>
      <c r="J126" s="178"/>
      <c r="K126" s="22" t="s">
        <v>32</v>
      </c>
      <c r="L126" s="89" t="str">
        <f t="shared" si="6"/>
        <v/>
      </c>
      <c r="M126" s="90"/>
      <c r="N126" s="22" t="s">
        <v>33</v>
      </c>
      <c r="O126" s="85"/>
      <c r="P126" s="86"/>
      <c r="Q126" s="85"/>
      <c r="R126" s="86"/>
      <c r="S126" s="85"/>
      <c r="T126" s="86"/>
      <c r="U126" s="85"/>
      <c r="V126" s="86"/>
      <c r="W126" s="120"/>
      <c r="X126" s="121"/>
      <c r="Y126" s="121"/>
      <c r="Z126" s="121"/>
      <c r="AA126" s="121"/>
      <c r="AB126" s="121"/>
      <c r="AC126" s="122"/>
    </row>
    <row r="127" spans="1:46" ht="26.25" customHeight="1" x14ac:dyDescent="0.55000000000000004">
      <c r="A127" s="17">
        <v>5</v>
      </c>
      <c r="B127" s="22" t="s">
        <v>34</v>
      </c>
      <c r="C127" s="25" t="str">
        <f t="shared" si="5"/>
        <v>金</v>
      </c>
      <c r="D127" s="85"/>
      <c r="E127" s="86"/>
      <c r="F127" s="205"/>
      <c r="G127" s="178"/>
      <c r="H127" s="18" t="s">
        <v>31</v>
      </c>
      <c r="I127" s="178"/>
      <c r="J127" s="178"/>
      <c r="K127" s="22" t="s">
        <v>32</v>
      </c>
      <c r="L127" s="89" t="str">
        <f t="shared" si="6"/>
        <v/>
      </c>
      <c r="M127" s="90"/>
      <c r="N127" s="22" t="s">
        <v>33</v>
      </c>
      <c r="O127" s="85"/>
      <c r="P127" s="86"/>
      <c r="Q127" s="85"/>
      <c r="R127" s="86"/>
      <c r="S127" s="85"/>
      <c r="T127" s="86"/>
      <c r="U127" s="85"/>
      <c r="V127" s="86"/>
      <c r="W127" s="120"/>
      <c r="X127" s="121"/>
      <c r="Y127" s="121"/>
      <c r="Z127" s="121"/>
      <c r="AA127" s="121"/>
      <c r="AB127" s="121"/>
      <c r="AC127" s="122"/>
    </row>
    <row r="128" spans="1:46" ht="26.25" customHeight="1" x14ac:dyDescent="0.55000000000000004">
      <c r="A128" s="17">
        <v>6</v>
      </c>
      <c r="B128" s="22" t="s">
        <v>34</v>
      </c>
      <c r="C128" s="25" t="str">
        <f t="shared" si="5"/>
        <v>土</v>
      </c>
      <c r="D128" s="85"/>
      <c r="E128" s="86"/>
      <c r="F128" s="205"/>
      <c r="G128" s="178"/>
      <c r="H128" s="18" t="s">
        <v>31</v>
      </c>
      <c r="I128" s="178"/>
      <c r="J128" s="178"/>
      <c r="K128" s="22" t="s">
        <v>32</v>
      </c>
      <c r="L128" s="89" t="str">
        <f t="shared" si="6"/>
        <v/>
      </c>
      <c r="M128" s="90"/>
      <c r="N128" s="22" t="s">
        <v>33</v>
      </c>
      <c r="O128" s="85"/>
      <c r="P128" s="86"/>
      <c r="Q128" s="85"/>
      <c r="R128" s="86"/>
      <c r="S128" s="85"/>
      <c r="T128" s="86"/>
      <c r="U128" s="85"/>
      <c r="V128" s="86"/>
      <c r="W128" s="120"/>
      <c r="X128" s="121"/>
      <c r="Y128" s="121"/>
      <c r="Z128" s="121"/>
      <c r="AA128" s="121"/>
      <c r="AB128" s="121"/>
      <c r="AC128" s="122"/>
    </row>
    <row r="129" spans="1:29" ht="26.25" customHeight="1" x14ac:dyDescent="0.55000000000000004">
      <c r="A129" s="17">
        <v>7</v>
      </c>
      <c r="B129" s="22" t="s">
        <v>34</v>
      </c>
      <c r="C129" s="25" t="str">
        <f t="shared" si="5"/>
        <v>日</v>
      </c>
      <c r="D129" s="85"/>
      <c r="E129" s="86"/>
      <c r="F129" s="205"/>
      <c r="G129" s="178"/>
      <c r="H129" s="18" t="s">
        <v>31</v>
      </c>
      <c r="I129" s="178"/>
      <c r="J129" s="178"/>
      <c r="K129" s="22" t="s">
        <v>32</v>
      </c>
      <c r="L129" s="89" t="str">
        <f t="shared" si="6"/>
        <v/>
      </c>
      <c r="M129" s="90"/>
      <c r="N129" s="22" t="s">
        <v>33</v>
      </c>
      <c r="O129" s="85"/>
      <c r="P129" s="86"/>
      <c r="Q129" s="85"/>
      <c r="R129" s="86"/>
      <c r="S129" s="85"/>
      <c r="T129" s="86"/>
      <c r="U129" s="85"/>
      <c r="V129" s="86"/>
      <c r="W129" s="120"/>
      <c r="X129" s="121"/>
      <c r="Y129" s="121"/>
      <c r="Z129" s="121"/>
      <c r="AA129" s="121"/>
      <c r="AB129" s="121"/>
      <c r="AC129" s="122"/>
    </row>
    <row r="130" spans="1:29" ht="26.25" customHeight="1" x14ac:dyDescent="0.55000000000000004">
      <c r="A130" s="17">
        <v>8</v>
      </c>
      <c r="B130" s="22" t="s">
        <v>34</v>
      </c>
      <c r="C130" s="25" t="str">
        <f t="shared" si="5"/>
        <v>月</v>
      </c>
      <c r="D130" s="85"/>
      <c r="E130" s="86"/>
      <c r="F130" s="205"/>
      <c r="G130" s="178"/>
      <c r="H130" s="18" t="s">
        <v>31</v>
      </c>
      <c r="I130" s="178"/>
      <c r="J130" s="178"/>
      <c r="K130" s="22" t="s">
        <v>32</v>
      </c>
      <c r="L130" s="89" t="str">
        <f t="shared" si="6"/>
        <v/>
      </c>
      <c r="M130" s="90"/>
      <c r="N130" s="22" t="s">
        <v>33</v>
      </c>
      <c r="O130" s="85"/>
      <c r="P130" s="86"/>
      <c r="Q130" s="85"/>
      <c r="R130" s="86"/>
      <c r="S130" s="85"/>
      <c r="T130" s="86"/>
      <c r="U130" s="85"/>
      <c r="V130" s="86"/>
      <c r="W130" s="120"/>
      <c r="X130" s="121"/>
      <c r="Y130" s="121"/>
      <c r="Z130" s="121"/>
      <c r="AA130" s="121"/>
      <c r="AB130" s="121"/>
      <c r="AC130" s="122"/>
    </row>
    <row r="131" spans="1:29" ht="26.25" customHeight="1" x14ac:dyDescent="0.55000000000000004">
      <c r="A131" s="17">
        <v>9</v>
      </c>
      <c r="B131" s="22" t="s">
        <v>34</v>
      </c>
      <c r="C131" s="25" t="str">
        <f t="shared" si="5"/>
        <v>火</v>
      </c>
      <c r="D131" s="85"/>
      <c r="E131" s="86"/>
      <c r="F131" s="205"/>
      <c r="G131" s="178"/>
      <c r="H131" s="18" t="s">
        <v>31</v>
      </c>
      <c r="I131" s="178"/>
      <c r="J131" s="178"/>
      <c r="K131" s="22" t="s">
        <v>32</v>
      </c>
      <c r="L131" s="89" t="str">
        <f t="shared" si="6"/>
        <v/>
      </c>
      <c r="M131" s="90"/>
      <c r="N131" s="22" t="s">
        <v>33</v>
      </c>
      <c r="O131" s="85"/>
      <c r="P131" s="86"/>
      <c r="Q131" s="85"/>
      <c r="R131" s="86"/>
      <c r="S131" s="85"/>
      <c r="T131" s="86"/>
      <c r="U131" s="85"/>
      <c r="V131" s="86"/>
      <c r="W131" s="120"/>
      <c r="X131" s="121"/>
      <c r="Y131" s="121"/>
      <c r="Z131" s="121"/>
      <c r="AA131" s="121"/>
      <c r="AB131" s="121"/>
      <c r="AC131" s="122"/>
    </row>
    <row r="132" spans="1:29" ht="26.25" customHeight="1" x14ac:dyDescent="0.55000000000000004">
      <c r="A132" s="17">
        <v>10</v>
      </c>
      <c r="B132" s="22" t="s">
        <v>34</v>
      </c>
      <c r="C132" s="25" t="str">
        <f t="shared" si="5"/>
        <v>水</v>
      </c>
      <c r="D132" s="85"/>
      <c r="E132" s="86"/>
      <c r="F132" s="205"/>
      <c r="G132" s="178"/>
      <c r="H132" s="18" t="s">
        <v>31</v>
      </c>
      <c r="I132" s="178"/>
      <c r="J132" s="178"/>
      <c r="K132" s="22" t="s">
        <v>32</v>
      </c>
      <c r="L132" s="89" t="str">
        <f t="shared" si="6"/>
        <v/>
      </c>
      <c r="M132" s="90"/>
      <c r="N132" s="22" t="s">
        <v>33</v>
      </c>
      <c r="O132" s="85"/>
      <c r="P132" s="86"/>
      <c r="Q132" s="85"/>
      <c r="R132" s="86"/>
      <c r="S132" s="85"/>
      <c r="T132" s="86"/>
      <c r="U132" s="85"/>
      <c r="V132" s="86"/>
      <c r="W132" s="120"/>
      <c r="X132" s="121"/>
      <c r="Y132" s="121"/>
      <c r="Z132" s="121"/>
      <c r="AA132" s="121"/>
      <c r="AB132" s="121"/>
      <c r="AC132" s="122"/>
    </row>
    <row r="133" spans="1:29" ht="26.25" customHeight="1" x14ac:dyDescent="0.55000000000000004">
      <c r="A133" s="17">
        <v>11</v>
      </c>
      <c r="B133" s="22" t="s">
        <v>34</v>
      </c>
      <c r="C133" s="25" t="str">
        <f t="shared" si="5"/>
        <v>木</v>
      </c>
      <c r="D133" s="85"/>
      <c r="E133" s="86"/>
      <c r="F133" s="205"/>
      <c r="G133" s="178"/>
      <c r="H133" s="18" t="s">
        <v>31</v>
      </c>
      <c r="I133" s="178"/>
      <c r="J133" s="178"/>
      <c r="K133" s="22" t="s">
        <v>32</v>
      </c>
      <c r="L133" s="89" t="str">
        <f t="shared" si="6"/>
        <v/>
      </c>
      <c r="M133" s="90"/>
      <c r="N133" s="22" t="s">
        <v>33</v>
      </c>
      <c r="O133" s="85"/>
      <c r="P133" s="86"/>
      <c r="Q133" s="85"/>
      <c r="R133" s="86"/>
      <c r="S133" s="85"/>
      <c r="T133" s="86"/>
      <c r="U133" s="85"/>
      <c r="V133" s="86"/>
      <c r="W133" s="120"/>
      <c r="X133" s="121"/>
      <c r="Y133" s="121"/>
      <c r="Z133" s="121"/>
      <c r="AA133" s="121"/>
      <c r="AB133" s="121"/>
      <c r="AC133" s="122"/>
    </row>
    <row r="134" spans="1:29" ht="26.25" customHeight="1" x14ac:dyDescent="0.55000000000000004">
      <c r="A134" s="17">
        <v>12</v>
      </c>
      <c r="B134" s="22" t="s">
        <v>34</v>
      </c>
      <c r="C134" s="25" t="str">
        <f t="shared" si="5"/>
        <v>金</v>
      </c>
      <c r="D134" s="85"/>
      <c r="E134" s="86"/>
      <c r="F134" s="205"/>
      <c r="G134" s="178"/>
      <c r="H134" s="18" t="s">
        <v>31</v>
      </c>
      <c r="I134" s="178"/>
      <c r="J134" s="178"/>
      <c r="K134" s="22" t="s">
        <v>32</v>
      </c>
      <c r="L134" s="89" t="str">
        <f t="shared" si="6"/>
        <v/>
      </c>
      <c r="M134" s="90"/>
      <c r="N134" s="22" t="s">
        <v>33</v>
      </c>
      <c r="O134" s="85"/>
      <c r="P134" s="86"/>
      <c r="Q134" s="85"/>
      <c r="R134" s="86"/>
      <c r="S134" s="85"/>
      <c r="T134" s="86"/>
      <c r="U134" s="85"/>
      <c r="V134" s="86"/>
      <c r="W134" s="120"/>
      <c r="X134" s="121"/>
      <c r="Y134" s="121"/>
      <c r="Z134" s="121"/>
      <c r="AA134" s="121"/>
      <c r="AB134" s="121"/>
      <c r="AC134" s="122"/>
    </row>
    <row r="135" spans="1:29" ht="26.25" customHeight="1" x14ac:dyDescent="0.55000000000000004">
      <c r="A135" s="17">
        <v>13</v>
      </c>
      <c r="B135" s="22" t="s">
        <v>34</v>
      </c>
      <c r="C135" s="25" t="str">
        <f t="shared" si="5"/>
        <v>土</v>
      </c>
      <c r="D135" s="85"/>
      <c r="E135" s="86"/>
      <c r="F135" s="205"/>
      <c r="G135" s="178"/>
      <c r="H135" s="18" t="s">
        <v>31</v>
      </c>
      <c r="I135" s="178"/>
      <c r="J135" s="178"/>
      <c r="K135" s="22" t="s">
        <v>32</v>
      </c>
      <c r="L135" s="89" t="str">
        <f t="shared" si="6"/>
        <v/>
      </c>
      <c r="M135" s="90"/>
      <c r="N135" s="22" t="s">
        <v>33</v>
      </c>
      <c r="O135" s="85"/>
      <c r="P135" s="86"/>
      <c r="Q135" s="85"/>
      <c r="R135" s="86"/>
      <c r="S135" s="85"/>
      <c r="T135" s="86"/>
      <c r="U135" s="85"/>
      <c r="V135" s="86"/>
      <c r="W135" s="120"/>
      <c r="X135" s="121"/>
      <c r="Y135" s="121"/>
      <c r="Z135" s="121"/>
      <c r="AA135" s="121"/>
      <c r="AB135" s="121"/>
      <c r="AC135" s="122"/>
    </row>
    <row r="136" spans="1:29" ht="26.25" customHeight="1" x14ac:dyDescent="0.55000000000000004">
      <c r="A136" s="17">
        <v>14</v>
      </c>
      <c r="B136" s="22" t="s">
        <v>34</v>
      </c>
      <c r="C136" s="25" t="str">
        <f t="shared" si="5"/>
        <v>日</v>
      </c>
      <c r="D136" s="85"/>
      <c r="E136" s="86"/>
      <c r="F136" s="205"/>
      <c r="G136" s="178"/>
      <c r="H136" s="18" t="s">
        <v>31</v>
      </c>
      <c r="I136" s="178"/>
      <c r="J136" s="178"/>
      <c r="K136" s="22" t="s">
        <v>32</v>
      </c>
      <c r="L136" s="89" t="str">
        <f t="shared" si="6"/>
        <v/>
      </c>
      <c r="M136" s="90"/>
      <c r="N136" s="22" t="s">
        <v>33</v>
      </c>
      <c r="O136" s="85"/>
      <c r="P136" s="86"/>
      <c r="Q136" s="85"/>
      <c r="R136" s="86"/>
      <c r="S136" s="85"/>
      <c r="T136" s="86"/>
      <c r="U136" s="85"/>
      <c r="V136" s="86"/>
      <c r="W136" s="120"/>
      <c r="X136" s="121"/>
      <c r="Y136" s="121"/>
      <c r="Z136" s="121"/>
      <c r="AA136" s="121"/>
      <c r="AB136" s="121"/>
      <c r="AC136" s="122"/>
    </row>
    <row r="137" spans="1:29" ht="26.25" customHeight="1" x14ac:dyDescent="0.55000000000000004">
      <c r="A137" s="17">
        <v>15</v>
      </c>
      <c r="B137" s="22" t="s">
        <v>34</v>
      </c>
      <c r="C137" s="25" t="str">
        <f t="shared" si="5"/>
        <v>月</v>
      </c>
      <c r="D137" s="85"/>
      <c r="E137" s="86"/>
      <c r="F137" s="205"/>
      <c r="G137" s="178"/>
      <c r="H137" s="18" t="s">
        <v>31</v>
      </c>
      <c r="I137" s="178"/>
      <c r="J137" s="178"/>
      <c r="K137" s="22" t="s">
        <v>32</v>
      </c>
      <c r="L137" s="89" t="str">
        <f t="shared" si="6"/>
        <v/>
      </c>
      <c r="M137" s="90"/>
      <c r="N137" s="22" t="s">
        <v>33</v>
      </c>
      <c r="O137" s="85"/>
      <c r="P137" s="86"/>
      <c r="Q137" s="85"/>
      <c r="R137" s="86"/>
      <c r="S137" s="85"/>
      <c r="T137" s="86"/>
      <c r="U137" s="85"/>
      <c r="V137" s="86"/>
      <c r="W137" s="120"/>
      <c r="X137" s="121"/>
      <c r="Y137" s="121"/>
      <c r="Z137" s="121"/>
      <c r="AA137" s="121"/>
      <c r="AB137" s="121"/>
      <c r="AC137" s="122"/>
    </row>
    <row r="138" spans="1:29" ht="26.25" customHeight="1" x14ac:dyDescent="0.55000000000000004">
      <c r="A138" s="17">
        <v>16</v>
      </c>
      <c r="B138" s="22" t="s">
        <v>34</v>
      </c>
      <c r="C138" s="25" t="str">
        <f t="shared" si="5"/>
        <v>火</v>
      </c>
      <c r="D138" s="85"/>
      <c r="E138" s="86"/>
      <c r="F138" s="205"/>
      <c r="G138" s="178"/>
      <c r="H138" s="18" t="s">
        <v>31</v>
      </c>
      <c r="I138" s="178"/>
      <c r="J138" s="178"/>
      <c r="K138" s="22" t="s">
        <v>32</v>
      </c>
      <c r="L138" s="89" t="str">
        <f t="shared" si="6"/>
        <v/>
      </c>
      <c r="M138" s="90"/>
      <c r="N138" s="22" t="s">
        <v>33</v>
      </c>
      <c r="O138" s="85"/>
      <c r="P138" s="86"/>
      <c r="Q138" s="85"/>
      <c r="R138" s="86"/>
      <c r="S138" s="85"/>
      <c r="T138" s="86"/>
      <c r="U138" s="85"/>
      <c r="V138" s="86"/>
      <c r="W138" s="120"/>
      <c r="X138" s="121"/>
      <c r="Y138" s="121"/>
      <c r="Z138" s="121"/>
      <c r="AA138" s="121"/>
      <c r="AB138" s="121"/>
      <c r="AC138" s="122"/>
    </row>
    <row r="139" spans="1:29" ht="26.25" customHeight="1" x14ac:dyDescent="0.55000000000000004">
      <c r="A139" s="17">
        <v>17</v>
      </c>
      <c r="B139" s="22" t="s">
        <v>34</v>
      </c>
      <c r="C139" s="25" t="str">
        <f t="shared" si="5"/>
        <v>水</v>
      </c>
      <c r="D139" s="85"/>
      <c r="E139" s="86"/>
      <c r="F139" s="205"/>
      <c r="G139" s="178"/>
      <c r="H139" s="18" t="s">
        <v>31</v>
      </c>
      <c r="I139" s="178"/>
      <c r="J139" s="178"/>
      <c r="K139" s="22" t="s">
        <v>32</v>
      </c>
      <c r="L139" s="89" t="str">
        <f t="shared" si="6"/>
        <v/>
      </c>
      <c r="M139" s="90"/>
      <c r="N139" s="22" t="s">
        <v>33</v>
      </c>
      <c r="O139" s="85"/>
      <c r="P139" s="86"/>
      <c r="Q139" s="85"/>
      <c r="R139" s="86"/>
      <c r="S139" s="85"/>
      <c r="T139" s="86"/>
      <c r="U139" s="85"/>
      <c r="V139" s="86"/>
      <c r="W139" s="120"/>
      <c r="X139" s="121"/>
      <c r="Y139" s="121"/>
      <c r="Z139" s="121"/>
      <c r="AA139" s="121"/>
      <c r="AB139" s="121"/>
      <c r="AC139" s="122"/>
    </row>
    <row r="140" spans="1:29" ht="26.25" customHeight="1" x14ac:dyDescent="0.55000000000000004">
      <c r="A140" s="17">
        <v>18</v>
      </c>
      <c r="B140" s="22" t="s">
        <v>34</v>
      </c>
      <c r="C140" s="25" t="str">
        <f t="shared" si="5"/>
        <v>木</v>
      </c>
      <c r="D140" s="85"/>
      <c r="E140" s="86"/>
      <c r="F140" s="205"/>
      <c r="G140" s="178"/>
      <c r="H140" s="18" t="s">
        <v>31</v>
      </c>
      <c r="I140" s="178"/>
      <c r="J140" s="178"/>
      <c r="K140" s="22" t="s">
        <v>32</v>
      </c>
      <c r="L140" s="89" t="str">
        <f t="shared" si="6"/>
        <v/>
      </c>
      <c r="M140" s="90"/>
      <c r="N140" s="22" t="s">
        <v>33</v>
      </c>
      <c r="O140" s="85"/>
      <c r="P140" s="86"/>
      <c r="Q140" s="85"/>
      <c r="R140" s="86"/>
      <c r="S140" s="85"/>
      <c r="T140" s="86"/>
      <c r="U140" s="85"/>
      <c r="V140" s="86"/>
      <c r="W140" s="120"/>
      <c r="X140" s="121"/>
      <c r="Y140" s="121"/>
      <c r="Z140" s="121"/>
      <c r="AA140" s="121"/>
      <c r="AB140" s="121"/>
      <c r="AC140" s="122"/>
    </row>
    <row r="141" spans="1:29" ht="26.25" customHeight="1" x14ac:dyDescent="0.55000000000000004">
      <c r="A141" s="17">
        <v>19</v>
      </c>
      <c r="B141" s="22" t="s">
        <v>34</v>
      </c>
      <c r="C141" s="25" t="str">
        <f t="shared" si="5"/>
        <v>金</v>
      </c>
      <c r="D141" s="85"/>
      <c r="E141" s="86"/>
      <c r="F141" s="205"/>
      <c r="G141" s="178"/>
      <c r="H141" s="18" t="s">
        <v>31</v>
      </c>
      <c r="I141" s="178"/>
      <c r="J141" s="178"/>
      <c r="K141" s="22" t="s">
        <v>32</v>
      </c>
      <c r="L141" s="89" t="str">
        <f t="shared" si="6"/>
        <v/>
      </c>
      <c r="M141" s="90"/>
      <c r="N141" s="22" t="s">
        <v>33</v>
      </c>
      <c r="O141" s="85"/>
      <c r="P141" s="86"/>
      <c r="Q141" s="85"/>
      <c r="R141" s="86"/>
      <c r="S141" s="85"/>
      <c r="T141" s="86"/>
      <c r="U141" s="85"/>
      <c r="V141" s="86"/>
      <c r="W141" s="120"/>
      <c r="X141" s="121"/>
      <c r="Y141" s="121"/>
      <c r="Z141" s="121"/>
      <c r="AA141" s="121"/>
      <c r="AB141" s="121"/>
      <c r="AC141" s="122"/>
    </row>
    <row r="142" spans="1:29" ht="26.25" customHeight="1" x14ac:dyDescent="0.55000000000000004">
      <c r="A142" s="17">
        <v>20</v>
      </c>
      <c r="B142" s="22" t="s">
        <v>34</v>
      </c>
      <c r="C142" s="25" t="str">
        <f t="shared" si="5"/>
        <v>土</v>
      </c>
      <c r="D142" s="85"/>
      <c r="E142" s="86"/>
      <c r="F142" s="205"/>
      <c r="G142" s="178"/>
      <c r="H142" s="18" t="s">
        <v>31</v>
      </c>
      <c r="I142" s="178"/>
      <c r="J142" s="178"/>
      <c r="K142" s="22" t="s">
        <v>32</v>
      </c>
      <c r="L142" s="89" t="str">
        <f t="shared" si="6"/>
        <v/>
      </c>
      <c r="M142" s="90"/>
      <c r="N142" s="22" t="s">
        <v>33</v>
      </c>
      <c r="O142" s="85"/>
      <c r="P142" s="86"/>
      <c r="Q142" s="85"/>
      <c r="R142" s="86"/>
      <c r="S142" s="85"/>
      <c r="T142" s="86"/>
      <c r="U142" s="85"/>
      <c r="V142" s="86"/>
      <c r="W142" s="120"/>
      <c r="X142" s="121"/>
      <c r="Y142" s="121"/>
      <c r="Z142" s="121"/>
      <c r="AA142" s="121"/>
      <c r="AB142" s="121"/>
      <c r="AC142" s="122"/>
    </row>
    <row r="143" spans="1:29" ht="26.25" customHeight="1" x14ac:dyDescent="0.55000000000000004">
      <c r="A143" s="17">
        <v>21</v>
      </c>
      <c r="B143" s="22" t="s">
        <v>34</v>
      </c>
      <c r="C143" s="25" t="str">
        <f t="shared" si="5"/>
        <v>日</v>
      </c>
      <c r="D143" s="85"/>
      <c r="E143" s="86"/>
      <c r="F143" s="205"/>
      <c r="G143" s="178"/>
      <c r="H143" s="18" t="s">
        <v>31</v>
      </c>
      <c r="I143" s="178"/>
      <c r="J143" s="178"/>
      <c r="K143" s="22" t="s">
        <v>32</v>
      </c>
      <c r="L143" s="89" t="str">
        <f t="shared" si="6"/>
        <v/>
      </c>
      <c r="M143" s="90"/>
      <c r="N143" s="22" t="s">
        <v>33</v>
      </c>
      <c r="O143" s="85"/>
      <c r="P143" s="86"/>
      <c r="Q143" s="85"/>
      <c r="R143" s="86"/>
      <c r="S143" s="85"/>
      <c r="T143" s="86"/>
      <c r="U143" s="85"/>
      <c r="V143" s="86"/>
      <c r="W143" s="120"/>
      <c r="X143" s="121"/>
      <c r="Y143" s="121"/>
      <c r="Z143" s="121"/>
      <c r="AA143" s="121"/>
      <c r="AB143" s="121"/>
      <c r="AC143" s="122"/>
    </row>
    <row r="144" spans="1:29" ht="26.25" customHeight="1" x14ac:dyDescent="0.55000000000000004">
      <c r="A144" s="17">
        <v>22</v>
      </c>
      <c r="B144" s="22" t="s">
        <v>34</v>
      </c>
      <c r="C144" s="25" t="str">
        <f t="shared" si="5"/>
        <v>月</v>
      </c>
      <c r="D144" s="85"/>
      <c r="E144" s="86"/>
      <c r="F144" s="205"/>
      <c r="G144" s="178"/>
      <c r="H144" s="18" t="s">
        <v>31</v>
      </c>
      <c r="I144" s="178"/>
      <c r="J144" s="178"/>
      <c r="K144" s="22" t="s">
        <v>32</v>
      </c>
      <c r="L144" s="89" t="str">
        <f t="shared" si="6"/>
        <v/>
      </c>
      <c r="M144" s="90"/>
      <c r="N144" s="22" t="s">
        <v>33</v>
      </c>
      <c r="O144" s="85"/>
      <c r="P144" s="86"/>
      <c r="Q144" s="85"/>
      <c r="R144" s="86"/>
      <c r="S144" s="85"/>
      <c r="T144" s="86"/>
      <c r="U144" s="85"/>
      <c r="V144" s="86"/>
      <c r="W144" s="120"/>
      <c r="X144" s="121"/>
      <c r="Y144" s="121"/>
      <c r="Z144" s="121"/>
      <c r="AA144" s="121"/>
      <c r="AB144" s="121"/>
      <c r="AC144" s="122"/>
    </row>
    <row r="145" spans="1:29" ht="26.25" customHeight="1" x14ac:dyDescent="0.55000000000000004">
      <c r="A145" s="17">
        <v>23</v>
      </c>
      <c r="B145" s="22" t="s">
        <v>34</v>
      </c>
      <c r="C145" s="25" t="str">
        <f t="shared" si="5"/>
        <v>火</v>
      </c>
      <c r="D145" s="85"/>
      <c r="E145" s="86"/>
      <c r="F145" s="205"/>
      <c r="G145" s="178"/>
      <c r="H145" s="18" t="s">
        <v>31</v>
      </c>
      <c r="I145" s="178"/>
      <c r="J145" s="178"/>
      <c r="K145" s="22" t="s">
        <v>32</v>
      </c>
      <c r="L145" s="89" t="str">
        <f t="shared" si="6"/>
        <v/>
      </c>
      <c r="M145" s="90"/>
      <c r="N145" s="22" t="s">
        <v>33</v>
      </c>
      <c r="O145" s="85"/>
      <c r="P145" s="86"/>
      <c r="Q145" s="85"/>
      <c r="R145" s="86"/>
      <c r="S145" s="85"/>
      <c r="T145" s="86"/>
      <c r="U145" s="85"/>
      <c r="V145" s="86"/>
      <c r="W145" s="120"/>
      <c r="X145" s="121"/>
      <c r="Y145" s="121"/>
      <c r="Z145" s="121"/>
      <c r="AA145" s="121"/>
      <c r="AB145" s="121"/>
      <c r="AC145" s="122"/>
    </row>
    <row r="146" spans="1:29" ht="26.25" customHeight="1" x14ac:dyDescent="0.55000000000000004">
      <c r="A146" s="17">
        <v>24</v>
      </c>
      <c r="B146" s="22" t="s">
        <v>34</v>
      </c>
      <c r="C146" s="25" t="str">
        <f t="shared" si="5"/>
        <v>水</v>
      </c>
      <c r="D146" s="85"/>
      <c r="E146" s="86"/>
      <c r="F146" s="205"/>
      <c r="G146" s="178"/>
      <c r="H146" s="18" t="s">
        <v>31</v>
      </c>
      <c r="I146" s="178"/>
      <c r="J146" s="178"/>
      <c r="K146" s="22" t="s">
        <v>32</v>
      </c>
      <c r="L146" s="89" t="str">
        <f t="shared" si="6"/>
        <v/>
      </c>
      <c r="M146" s="90"/>
      <c r="N146" s="22" t="s">
        <v>33</v>
      </c>
      <c r="O146" s="85"/>
      <c r="P146" s="86"/>
      <c r="Q146" s="85"/>
      <c r="R146" s="86"/>
      <c r="S146" s="85"/>
      <c r="T146" s="86"/>
      <c r="U146" s="85"/>
      <c r="V146" s="86"/>
      <c r="W146" s="120"/>
      <c r="X146" s="121"/>
      <c r="Y146" s="121"/>
      <c r="Z146" s="121"/>
      <c r="AA146" s="121"/>
      <c r="AB146" s="121"/>
      <c r="AC146" s="122"/>
    </row>
    <row r="147" spans="1:29" ht="26.25" customHeight="1" x14ac:dyDescent="0.55000000000000004">
      <c r="A147" s="17">
        <v>25</v>
      </c>
      <c r="B147" s="22" t="s">
        <v>34</v>
      </c>
      <c r="C147" s="25" t="str">
        <f t="shared" si="5"/>
        <v>木</v>
      </c>
      <c r="D147" s="85"/>
      <c r="E147" s="86"/>
      <c r="F147" s="205"/>
      <c r="G147" s="178"/>
      <c r="H147" s="18" t="s">
        <v>31</v>
      </c>
      <c r="I147" s="178"/>
      <c r="J147" s="178"/>
      <c r="K147" s="22" t="s">
        <v>32</v>
      </c>
      <c r="L147" s="89" t="str">
        <f t="shared" si="6"/>
        <v/>
      </c>
      <c r="M147" s="90"/>
      <c r="N147" s="22" t="s">
        <v>33</v>
      </c>
      <c r="O147" s="85"/>
      <c r="P147" s="86"/>
      <c r="Q147" s="85"/>
      <c r="R147" s="86"/>
      <c r="S147" s="85"/>
      <c r="T147" s="86"/>
      <c r="U147" s="85"/>
      <c r="V147" s="86"/>
      <c r="W147" s="120"/>
      <c r="X147" s="121"/>
      <c r="Y147" s="121"/>
      <c r="Z147" s="121"/>
      <c r="AA147" s="121"/>
      <c r="AB147" s="121"/>
      <c r="AC147" s="122"/>
    </row>
    <row r="148" spans="1:29" ht="26.25" customHeight="1" x14ac:dyDescent="0.55000000000000004">
      <c r="A148" s="17">
        <v>26</v>
      </c>
      <c r="B148" s="22" t="s">
        <v>34</v>
      </c>
      <c r="C148" s="25" t="str">
        <f t="shared" si="5"/>
        <v>金</v>
      </c>
      <c r="D148" s="85"/>
      <c r="E148" s="86"/>
      <c r="F148" s="205"/>
      <c r="G148" s="178"/>
      <c r="H148" s="18" t="s">
        <v>31</v>
      </c>
      <c r="I148" s="178"/>
      <c r="J148" s="178"/>
      <c r="K148" s="22" t="s">
        <v>32</v>
      </c>
      <c r="L148" s="89" t="str">
        <f t="shared" si="6"/>
        <v/>
      </c>
      <c r="M148" s="90"/>
      <c r="N148" s="22" t="s">
        <v>33</v>
      </c>
      <c r="O148" s="85"/>
      <c r="P148" s="86"/>
      <c r="Q148" s="85"/>
      <c r="R148" s="86"/>
      <c r="S148" s="85"/>
      <c r="T148" s="86"/>
      <c r="U148" s="85"/>
      <c r="V148" s="86"/>
      <c r="W148" s="120"/>
      <c r="X148" s="121"/>
      <c r="Y148" s="121"/>
      <c r="Z148" s="121"/>
      <c r="AA148" s="121"/>
      <c r="AB148" s="121"/>
      <c r="AC148" s="122"/>
    </row>
    <row r="149" spans="1:29" ht="26.25" customHeight="1" x14ac:dyDescent="0.55000000000000004">
      <c r="A149" s="17">
        <v>27</v>
      </c>
      <c r="B149" s="22" t="s">
        <v>34</v>
      </c>
      <c r="C149" s="25" t="str">
        <f t="shared" si="5"/>
        <v>土</v>
      </c>
      <c r="D149" s="85"/>
      <c r="E149" s="86"/>
      <c r="F149" s="205"/>
      <c r="G149" s="178"/>
      <c r="H149" s="18" t="s">
        <v>31</v>
      </c>
      <c r="I149" s="178"/>
      <c r="J149" s="178"/>
      <c r="K149" s="22" t="s">
        <v>32</v>
      </c>
      <c r="L149" s="89" t="str">
        <f t="shared" si="6"/>
        <v/>
      </c>
      <c r="M149" s="90"/>
      <c r="N149" s="22" t="s">
        <v>33</v>
      </c>
      <c r="O149" s="85"/>
      <c r="P149" s="86"/>
      <c r="Q149" s="85"/>
      <c r="R149" s="86"/>
      <c r="S149" s="85"/>
      <c r="T149" s="86"/>
      <c r="U149" s="85"/>
      <c r="V149" s="86"/>
      <c r="W149" s="120"/>
      <c r="X149" s="121"/>
      <c r="Y149" s="121"/>
      <c r="Z149" s="121"/>
      <c r="AA149" s="121"/>
      <c r="AB149" s="121"/>
      <c r="AC149" s="122"/>
    </row>
    <row r="150" spans="1:29" ht="26.25" customHeight="1" x14ac:dyDescent="0.55000000000000004">
      <c r="A150" s="17">
        <v>28</v>
      </c>
      <c r="B150" s="22" t="s">
        <v>34</v>
      </c>
      <c r="C150" s="25" t="str">
        <f t="shared" si="5"/>
        <v>日</v>
      </c>
      <c r="D150" s="85"/>
      <c r="E150" s="86"/>
      <c r="F150" s="205"/>
      <c r="G150" s="178"/>
      <c r="H150" s="18" t="s">
        <v>31</v>
      </c>
      <c r="I150" s="178"/>
      <c r="J150" s="178"/>
      <c r="K150" s="22" t="s">
        <v>32</v>
      </c>
      <c r="L150" s="89" t="str">
        <f t="shared" si="6"/>
        <v/>
      </c>
      <c r="M150" s="90"/>
      <c r="N150" s="22" t="s">
        <v>33</v>
      </c>
      <c r="O150" s="85"/>
      <c r="P150" s="86"/>
      <c r="Q150" s="85"/>
      <c r="R150" s="86"/>
      <c r="S150" s="85"/>
      <c r="T150" s="86"/>
      <c r="U150" s="85"/>
      <c r="V150" s="86"/>
      <c r="W150" s="120"/>
      <c r="X150" s="121"/>
      <c r="Y150" s="121"/>
      <c r="Z150" s="121"/>
      <c r="AA150" s="121"/>
      <c r="AB150" s="121"/>
      <c r="AC150" s="122"/>
    </row>
    <row r="151" spans="1:29" ht="26.25" customHeight="1" x14ac:dyDescent="0.55000000000000004">
      <c r="A151" s="17">
        <v>29</v>
      </c>
      <c r="B151" s="22" t="s">
        <v>34</v>
      </c>
      <c r="C151" s="25" t="str">
        <f t="shared" si="5"/>
        <v>月</v>
      </c>
      <c r="D151" s="85"/>
      <c r="E151" s="86"/>
      <c r="F151" s="205"/>
      <c r="G151" s="178"/>
      <c r="H151" s="18" t="s">
        <v>31</v>
      </c>
      <c r="I151" s="178"/>
      <c r="J151" s="178"/>
      <c r="K151" s="22" t="s">
        <v>32</v>
      </c>
      <c r="L151" s="89" t="str">
        <f t="shared" si="6"/>
        <v/>
      </c>
      <c r="M151" s="90"/>
      <c r="N151" s="22" t="s">
        <v>33</v>
      </c>
      <c r="O151" s="85"/>
      <c r="P151" s="86"/>
      <c r="Q151" s="85"/>
      <c r="R151" s="86"/>
      <c r="S151" s="85"/>
      <c r="T151" s="86"/>
      <c r="U151" s="85"/>
      <c r="V151" s="86"/>
      <c r="W151" s="120"/>
      <c r="X151" s="121"/>
      <c r="Y151" s="121"/>
      <c r="Z151" s="121"/>
      <c r="AA151" s="121"/>
      <c r="AB151" s="121"/>
      <c r="AC151" s="122"/>
    </row>
    <row r="152" spans="1:29" ht="26.25" customHeight="1" x14ac:dyDescent="0.55000000000000004">
      <c r="A152" s="17">
        <v>30</v>
      </c>
      <c r="B152" s="22" t="s">
        <v>34</v>
      </c>
      <c r="C152" s="25" t="str">
        <f t="shared" si="5"/>
        <v>火</v>
      </c>
      <c r="D152" s="85"/>
      <c r="E152" s="86"/>
      <c r="F152" s="205"/>
      <c r="G152" s="178"/>
      <c r="H152" s="18" t="s">
        <v>31</v>
      </c>
      <c r="I152" s="178"/>
      <c r="J152" s="178"/>
      <c r="K152" s="22" t="s">
        <v>32</v>
      </c>
      <c r="L152" s="89" t="str">
        <f t="shared" si="6"/>
        <v/>
      </c>
      <c r="M152" s="90"/>
      <c r="N152" s="22" t="s">
        <v>33</v>
      </c>
      <c r="O152" s="85"/>
      <c r="P152" s="86"/>
      <c r="Q152" s="85"/>
      <c r="R152" s="86"/>
      <c r="S152" s="85"/>
      <c r="T152" s="86"/>
      <c r="U152" s="85"/>
      <c r="V152" s="86"/>
      <c r="W152" s="120"/>
      <c r="X152" s="121"/>
      <c r="Y152" s="121"/>
      <c r="Z152" s="121"/>
      <c r="AA152" s="121"/>
      <c r="AB152" s="121"/>
      <c r="AC152" s="122"/>
    </row>
    <row r="153" spans="1:29" ht="26.25" customHeight="1" x14ac:dyDescent="0.55000000000000004">
      <c r="A153" s="19">
        <v>31</v>
      </c>
      <c r="B153" s="23" t="s">
        <v>4</v>
      </c>
      <c r="C153" s="26" t="str">
        <f t="shared" si="5"/>
        <v>水</v>
      </c>
      <c r="D153" s="218"/>
      <c r="E153" s="219"/>
      <c r="F153" s="226"/>
      <c r="G153" s="227"/>
      <c r="H153" s="20" t="s">
        <v>31</v>
      </c>
      <c r="I153" s="227"/>
      <c r="J153" s="227"/>
      <c r="K153" s="23" t="s">
        <v>32</v>
      </c>
      <c r="L153" s="89" t="str">
        <f t="shared" ref="L153" si="7">IF(OR(F153="",I153=""),"",MIN(MAX(ROUNDDOWN((I153-F153)*24*2,0)/2,0),$E$120))</f>
        <v/>
      </c>
      <c r="M153" s="90"/>
      <c r="N153" s="23" t="s">
        <v>33</v>
      </c>
      <c r="O153" s="218"/>
      <c r="P153" s="219"/>
      <c r="Q153" s="218"/>
      <c r="R153" s="219"/>
      <c r="S153" s="218"/>
      <c r="T153" s="219"/>
      <c r="U153" s="218"/>
      <c r="V153" s="219"/>
      <c r="W153" s="208"/>
      <c r="X153" s="209"/>
      <c r="Y153" s="209"/>
      <c r="Z153" s="209"/>
      <c r="AA153" s="209"/>
      <c r="AB153" s="209"/>
      <c r="AC153" s="210"/>
    </row>
    <row r="154" spans="1:29" ht="26.25" customHeight="1" x14ac:dyDescent="0.55000000000000004">
      <c r="A154" s="126" t="s">
        <v>35</v>
      </c>
      <c r="B154" s="127"/>
      <c r="C154" s="127"/>
      <c r="D154" s="27">
        <f>COUNTIF(L123:M153,"&gt;0")</f>
        <v>0</v>
      </c>
      <c r="E154" s="224" t="s">
        <v>36</v>
      </c>
      <c r="F154" s="224"/>
      <c r="G154" s="224"/>
      <c r="H154" s="224"/>
      <c r="I154" s="27">
        <f>COUNTIF(D123:E153,"○")</f>
        <v>0</v>
      </c>
      <c r="J154" s="28" t="s">
        <v>16</v>
      </c>
      <c r="K154" s="126" t="s">
        <v>101</v>
      </c>
      <c r="L154" s="127"/>
      <c r="M154" s="127"/>
      <c r="N154" s="27" t="s">
        <v>99</v>
      </c>
      <c r="O154" s="27">
        <f>COUNTIF(Q123:R153,"○")</f>
        <v>0</v>
      </c>
      <c r="P154" s="27" t="s">
        <v>38</v>
      </c>
      <c r="Q154" s="225" t="s">
        <v>100</v>
      </c>
      <c r="R154" s="225"/>
      <c r="S154" s="27">
        <f>COUNTIF(S123:T153,"○")</f>
        <v>0</v>
      </c>
      <c r="T154" s="27" t="s">
        <v>38</v>
      </c>
      <c r="U154" s="27"/>
      <c r="V154" s="27"/>
      <c r="W154" s="28"/>
      <c r="X154" s="212" t="s">
        <v>37</v>
      </c>
      <c r="Y154" s="213"/>
      <c r="Z154" s="213"/>
      <c r="AA154" s="44"/>
      <c r="AB154" s="44"/>
      <c r="AC154" s="216" t="str">
        <f>IF(W121="３．要支援家庭のこども加算","●","×")</f>
        <v>×</v>
      </c>
    </row>
    <row r="155" spans="1:29" ht="26.25" customHeight="1" x14ac:dyDescent="0.55000000000000004">
      <c r="A155" s="126" t="s">
        <v>91</v>
      </c>
      <c r="B155" s="127"/>
      <c r="C155" s="27">
        <f>COUNTIF(O123:P153,"○")</f>
        <v>0</v>
      </c>
      <c r="D155" s="105" t="s">
        <v>38</v>
      </c>
      <c r="E155" s="105"/>
      <c r="F155" s="103" t="s">
        <v>107</v>
      </c>
      <c r="G155" s="104"/>
      <c r="H155" s="104"/>
      <c r="I155" s="27">
        <f>COUNTIF(U123:V153,"○")</f>
        <v>0</v>
      </c>
      <c r="J155" s="28" t="s">
        <v>38</v>
      </c>
      <c r="K155" s="211" t="s">
        <v>60</v>
      </c>
      <c r="L155" s="113"/>
      <c r="M155" s="113"/>
      <c r="N155" s="42">
        <f>IF(SUM(L123:M153)&gt;E120, E120, SUM(L123:M153))</f>
        <v>0</v>
      </c>
      <c r="O155" s="111" t="s">
        <v>58</v>
      </c>
      <c r="P155" s="111"/>
      <c r="Q155" s="111"/>
      <c r="R155" s="111"/>
      <c r="S155" s="42">
        <f>SUMIFS(L123:M153,D123:E153,"○")</f>
        <v>0</v>
      </c>
      <c r="T155" s="42" t="s">
        <v>59</v>
      </c>
      <c r="U155" s="115"/>
      <c r="V155" s="115"/>
      <c r="W155" s="45"/>
      <c r="X155" s="214"/>
      <c r="Y155" s="215"/>
      <c r="Z155" s="215"/>
      <c r="AA155" s="49"/>
      <c r="AB155" s="49"/>
      <c r="AC155" s="217"/>
    </row>
    <row r="156" spans="1:29" ht="26.25" customHeight="1" x14ac:dyDescent="0.55000000000000004">
      <c r="A156" s="29"/>
      <c r="B156" s="29"/>
      <c r="C156" s="29"/>
      <c r="D156" s="32"/>
      <c r="E156" s="32"/>
      <c r="F156" s="29"/>
      <c r="G156" s="29"/>
      <c r="H156" s="29"/>
      <c r="I156" s="32"/>
      <c r="J156" s="32"/>
      <c r="K156" s="51"/>
      <c r="L156" s="51"/>
      <c r="M156" s="51"/>
      <c r="N156" s="32"/>
      <c r="O156" s="52"/>
      <c r="P156" s="52"/>
      <c r="Q156" s="52"/>
      <c r="R156" s="52"/>
      <c r="S156" s="32"/>
      <c r="T156" s="32"/>
      <c r="U156" s="53"/>
      <c r="V156" s="53"/>
      <c r="W156" s="32"/>
      <c r="X156" s="29"/>
      <c r="Y156" s="29"/>
      <c r="Z156" s="29"/>
      <c r="AA156" s="29"/>
      <c r="AB156" s="29"/>
      <c r="AC156" s="29"/>
    </row>
    <row r="157" spans="1:29" ht="26.25" customHeight="1" x14ac:dyDescent="0.55000000000000004">
      <c r="A157" s="100" t="str">
        <f>"（別紙）中野区乳児等通園支援事業　利用状況報告書（"&amp;$N$2&amp;"年"&amp;$P$2&amp;"月分）"</f>
        <v>（別紙）中野区乳児等通園支援事業　利用状況報告書（2027年3月分）</v>
      </c>
      <c r="B157" s="100"/>
      <c r="C157" s="100"/>
      <c r="D157" s="100"/>
      <c r="E157" s="100"/>
      <c r="F157" s="100"/>
      <c r="G157" s="100"/>
      <c r="H157" s="100"/>
      <c r="I157" s="100"/>
      <c r="J157" s="100"/>
      <c r="K157" s="100"/>
      <c r="L157" s="100"/>
      <c r="M157" s="100"/>
      <c r="N157" s="100"/>
      <c r="O157" s="100"/>
      <c r="P157" s="100"/>
      <c r="Q157" s="100"/>
      <c r="R157" s="100"/>
      <c r="S157" s="100"/>
      <c r="T157" s="100"/>
      <c r="U157" s="100"/>
      <c r="V157" s="100"/>
      <c r="W157" s="100"/>
      <c r="X157" s="100"/>
      <c r="Y157" s="100"/>
      <c r="Z157" s="100"/>
      <c r="AA157" s="100"/>
      <c r="AB157" s="100"/>
      <c r="AC157" s="100"/>
    </row>
    <row r="158" spans="1:29" ht="26.25" customHeight="1" x14ac:dyDescent="0.55000000000000004">
      <c r="A158" s="101" t="s">
        <v>23</v>
      </c>
      <c r="B158" s="101"/>
      <c r="C158" s="101"/>
      <c r="D158" s="110"/>
      <c r="E158" s="110"/>
      <c r="F158" s="110"/>
      <c r="G158" s="110"/>
      <c r="H158" s="110"/>
      <c r="I158" s="110"/>
      <c r="J158" s="114" t="s">
        <v>43</v>
      </c>
      <c r="K158" s="114"/>
      <c r="L158" s="114"/>
      <c r="O158" s="29" t="s">
        <v>0</v>
      </c>
      <c r="P158" s="13"/>
      <c r="Q158" s="29" t="s">
        <v>3</v>
      </c>
      <c r="S158" s="29" t="s">
        <v>4</v>
      </c>
      <c r="T158" s="29" t="s">
        <v>19</v>
      </c>
      <c r="U158" s="32" t="s">
        <v>40</v>
      </c>
      <c r="V158" s="32"/>
      <c r="W158" s="110"/>
      <c r="X158" s="110"/>
      <c r="Y158" s="110"/>
      <c r="Z158" s="110"/>
      <c r="AA158" s="110"/>
      <c r="AB158" s="110"/>
      <c r="AC158" s="32" t="s">
        <v>19</v>
      </c>
    </row>
    <row r="159" spans="1:29" ht="26.25" customHeight="1" x14ac:dyDescent="0.55000000000000004">
      <c r="A159" s="101" t="s">
        <v>24</v>
      </c>
      <c r="B159" s="101"/>
      <c r="C159" s="101"/>
      <c r="D159" s="32" t="s">
        <v>87</v>
      </c>
      <c r="E159" s="32" cm="1">
        <f t="array" ref="E159">_xlfn.IFS(W158="０歳児クラス相当",$L$12,W158="１歳児クラス相当",$L$13,W158="２歳児クラス相当（３歳未満）",$L$14,W158="２歳児クラス相当（３歳誕生月）",$L$14,W158="",0)</f>
        <v>0</v>
      </c>
      <c r="F159" s="114" t="s">
        <v>11</v>
      </c>
      <c r="G159" s="114"/>
      <c r="H159" s="29"/>
      <c r="I159" s="32"/>
      <c r="J159" s="114"/>
      <c r="K159" s="114"/>
      <c r="L159" s="32"/>
      <c r="M159" s="114"/>
      <c r="N159" s="114"/>
      <c r="O159" s="32"/>
      <c r="P159" s="157" t="s">
        <v>62</v>
      </c>
      <c r="Q159" s="157"/>
      <c r="R159" s="157"/>
      <c r="S159" s="110"/>
      <c r="T159" s="110"/>
      <c r="U159" s="110"/>
      <c r="V159" s="157" t="s">
        <v>65</v>
      </c>
      <c r="W159" s="157"/>
      <c r="X159" s="110"/>
      <c r="Y159" s="110"/>
      <c r="Z159" s="110"/>
      <c r="AA159" s="110"/>
      <c r="AB159" s="110"/>
      <c r="AC159" s="32" t="s">
        <v>19</v>
      </c>
    </row>
    <row r="160" spans="1:29" ht="26.25" customHeight="1" x14ac:dyDescent="0.55000000000000004">
      <c r="A160" s="32"/>
      <c r="B160" s="114" t="s">
        <v>66</v>
      </c>
      <c r="C160" s="114"/>
      <c r="D160" s="114"/>
      <c r="E160" s="114" t="s">
        <v>94</v>
      </c>
      <c r="F160" s="114"/>
      <c r="G160" s="114"/>
      <c r="H160" s="114"/>
      <c r="I160" s="29" t="s">
        <v>19</v>
      </c>
      <c r="J160" s="113" t="s">
        <v>93</v>
      </c>
      <c r="K160" s="113"/>
      <c r="L160" s="113"/>
      <c r="M160" s="113"/>
      <c r="N160" s="113"/>
      <c r="O160" s="110"/>
      <c r="P160" s="110"/>
      <c r="Q160" s="110"/>
      <c r="R160" s="110"/>
      <c r="S160" s="110"/>
      <c r="T160" s="32"/>
      <c r="U160" s="111" t="s">
        <v>86</v>
      </c>
      <c r="V160" s="111"/>
      <c r="W160" s="228"/>
      <c r="X160" s="228"/>
      <c r="Y160" s="228"/>
      <c r="Z160" s="228"/>
      <c r="AA160" s="228"/>
      <c r="AB160" s="228"/>
    </row>
    <row r="161" spans="1:29" ht="26.25" customHeight="1" x14ac:dyDescent="0.55000000000000004">
      <c r="A161" s="123" t="s">
        <v>25</v>
      </c>
      <c r="B161" s="123"/>
      <c r="C161" s="14" t="s">
        <v>26</v>
      </c>
      <c r="D161" s="123" t="s">
        <v>90</v>
      </c>
      <c r="E161" s="123"/>
      <c r="F161" s="123" t="s">
        <v>27</v>
      </c>
      <c r="G161" s="123"/>
      <c r="H161" s="123"/>
      <c r="I161" s="123"/>
      <c r="J161" s="123"/>
      <c r="K161" s="123"/>
      <c r="L161" s="177" t="s">
        <v>28</v>
      </c>
      <c r="M161" s="177"/>
      <c r="N161" s="177"/>
      <c r="O161" s="123" t="s">
        <v>29</v>
      </c>
      <c r="P161" s="123"/>
      <c r="Q161" s="116" t="s">
        <v>98</v>
      </c>
      <c r="R161" s="116"/>
      <c r="S161" s="116" t="s">
        <v>45</v>
      </c>
      <c r="T161" s="116"/>
      <c r="U161" s="124" t="s">
        <v>55</v>
      </c>
      <c r="V161" s="125"/>
      <c r="W161" s="126" t="s">
        <v>30</v>
      </c>
      <c r="X161" s="127"/>
      <c r="Y161" s="127"/>
      <c r="Z161" s="127"/>
      <c r="AA161" s="127"/>
      <c r="AB161" s="127"/>
      <c r="AC161" s="128"/>
    </row>
    <row r="162" spans="1:29" ht="26.25" customHeight="1" x14ac:dyDescent="0.55000000000000004">
      <c r="A162" s="15">
        <v>1</v>
      </c>
      <c r="B162" s="21" t="s">
        <v>4</v>
      </c>
      <c r="C162" s="24" t="str">
        <f>TEXT(DATE($N$2,$P$2,A162),"aaa")</f>
        <v>月</v>
      </c>
      <c r="D162" s="106"/>
      <c r="E162" s="107"/>
      <c r="F162" s="108"/>
      <c r="G162" s="109"/>
      <c r="H162" s="16" t="s">
        <v>31</v>
      </c>
      <c r="I162" s="109"/>
      <c r="J162" s="109"/>
      <c r="K162" s="21" t="s">
        <v>32</v>
      </c>
      <c r="L162" s="89" t="str">
        <f>IF(OR(F162="",I162=""),"",MIN(MAX(ROUNDDOWN((I162-F162)*24*2,0)/2,0),$E$159))</f>
        <v/>
      </c>
      <c r="M162" s="90"/>
      <c r="N162" s="43" t="s">
        <v>33</v>
      </c>
      <c r="O162" s="106"/>
      <c r="P162" s="107"/>
      <c r="Q162" s="106"/>
      <c r="R162" s="107"/>
      <c r="S162" s="106"/>
      <c r="T162" s="107"/>
      <c r="U162" s="106"/>
      <c r="V162" s="107"/>
      <c r="W162" s="231"/>
      <c r="X162" s="232"/>
      <c r="Y162" s="232"/>
      <c r="Z162" s="232"/>
      <c r="AA162" s="232"/>
      <c r="AB162" s="232"/>
      <c r="AC162" s="233"/>
    </row>
    <row r="163" spans="1:29" ht="26.25" customHeight="1" x14ac:dyDescent="0.55000000000000004">
      <c r="A163" s="17">
        <v>2</v>
      </c>
      <c r="B163" s="22" t="s">
        <v>4</v>
      </c>
      <c r="C163" s="25" t="str">
        <f>TEXT(DATE($N$2,$P$2,A163),"aaa")</f>
        <v>火</v>
      </c>
      <c r="D163" s="85"/>
      <c r="E163" s="86"/>
      <c r="F163" s="205"/>
      <c r="G163" s="178"/>
      <c r="H163" s="18" t="s">
        <v>31</v>
      </c>
      <c r="I163" s="178"/>
      <c r="J163" s="178"/>
      <c r="K163" s="22" t="s">
        <v>32</v>
      </c>
      <c r="L163" s="89" t="str">
        <f>IF(OR(F163="",I163=""),"",MIN(MAX(ROUNDDOWN((I163-F163)*24*2,0)/2,0),$E$159))</f>
        <v/>
      </c>
      <c r="M163" s="90"/>
      <c r="N163" s="22" t="s">
        <v>33</v>
      </c>
      <c r="O163" s="85"/>
      <c r="P163" s="86"/>
      <c r="Q163" s="85"/>
      <c r="R163" s="86"/>
      <c r="S163" s="85"/>
      <c r="T163" s="86"/>
      <c r="U163" s="85"/>
      <c r="V163" s="86"/>
      <c r="W163" s="120"/>
      <c r="X163" s="121"/>
      <c r="Y163" s="121"/>
      <c r="Z163" s="121"/>
      <c r="AA163" s="121"/>
      <c r="AB163" s="121"/>
      <c r="AC163" s="122"/>
    </row>
    <row r="164" spans="1:29" ht="26.25" customHeight="1" x14ac:dyDescent="0.55000000000000004">
      <c r="A164" s="17">
        <v>3</v>
      </c>
      <c r="B164" s="22" t="s">
        <v>34</v>
      </c>
      <c r="C164" s="25" t="str">
        <f t="shared" ref="C164:C192" si="8">TEXT(DATE($N$2,$P$2,A164),"aaa")</f>
        <v>水</v>
      </c>
      <c r="D164" s="85"/>
      <c r="E164" s="86"/>
      <c r="F164" s="205"/>
      <c r="G164" s="178"/>
      <c r="H164" s="18" t="s">
        <v>31</v>
      </c>
      <c r="I164" s="178"/>
      <c r="J164" s="178"/>
      <c r="K164" s="22" t="s">
        <v>32</v>
      </c>
      <c r="L164" s="89" t="str">
        <f t="shared" ref="L164:L191" si="9">IF(OR(F164="",I164=""),"",MIN(MAX(ROUNDDOWN((I164-F164)*24*2,0)/2,0),$E$159))</f>
        <v/>
      </c>
      <c r="M164" s="90"/>
      <c r="N164" s="22" t="s">
        <v>33</v>
      </c>
      <c r="O164" s="85"/>
      <c r="P164" s="86"/>
      <c r="Q164" s="85"/>
      <c r="R164" s="86"/>
      <c r="S164" s="85"/>
      <c r="T164" s="86"/>
      <c r="U164" s="85"/>
      <c r="V164" s="86"/>
      <c r="W164" s="234"/>
      <c r="X164" s="235"/>
      <c r="Y164" s="235"/>
      <c r="Z164" s="235"/>
      <c r="AA164" s="235"/>
      <c r="AB164" s="235"/>
      <c r="AC164" s="236"/>
    </row>
    <row r="165" spans="1:29" ht="26.25" customHeight="1" x14ac:dyDescent="0.55000000000000004">
      <c r="A165" s="17">
        <v>4</v>
      </c>
      <c r="B165" s="22" t="s">
        <v>34</v>
      </c>
      <c r="C165" s="25" t="str">
        <f t="shared" si="8"/>
        <v>木</v>
      </c>
      <c r="D165" s="85"/>
      <c r="E165" s="86"/>
      <c r="F165" s="205"/>
      <c r="G165" s="178"/>
      <c r="H165" s="18" t="s">
        <v>31</v>
      </c>
      <c r="I165" s="178"/>
      <c r="J165" s="178"/>
      <c r="K165" s="22" t="s">
        <v>32</v>
      </c>
      <c r="L165" s="89" t="str">
        <f t="shared" si="9"/>
        <v/>
      </c>
      <c r="M165" s="90"/>
      <c r="N165" s="22" t="s">
        <v>33</v>
      </c>
      <c r="O165" s="85"/>
      <c r="P165" s="86"/>
      <c r="Q165" s="85"/>
      <c r="R165" s="86"/>
      <c r="S165" s="85"/>
      <c r="T165" s="86"/>
      <c r="U165" s="85"/>
      <c r="V165" s="86"/>
      <c r="W165" s="120"/>
      <c r="X165" s="121"/>
      <c r="Y165" s="121"/>
      <c r="Z165" s="121"/>
      <c r="AA165" s="121"/>
      <c r="AB165" s="121"/>
      <c r="AC165" s="122"/>
    </row>
    <row r="166" spans="1:29" ht="26.25" customHeight="1" x14ac:dyDescent="0.55000000000000004">
      <c r="A166" s="17">
        <v>5</v>
      </c>
      <c r="B166" s="22" t="s">
        <v>34</v>
      </c>
      <c r="C166" s="25" t="str">
        <f t="shared" si="8"/>
        <v>金</v>
      </c>
      <c r="D166" s="85"/>
      <c r="E166" s="86"/>
      <c r="F166" s="205"/>
      <c r="G166" s="178"/>
      <c r="H166" s="18" t="s">
        <v>31</v>
      </c>
      <c r="I166" s="178"/>
      <c r="J166" s="178"/>
      <c r="K166" s="22" t="s">
        <v>32</v>
      </c>
      <c r="L166" s="89" t="str">
        <f t="shared" si="9"/>
        <v/>
      </c>
      <c r="M166" s="90"/>
      <c r="N166" s="22" t="s">
        <v>33</v>
      </c>
      <c r="O166" s="85"/>
      <c r="P166" s="86"/>
      <c r="Q166" s="85"/>
      <c r="R166" s="86"/>
      <c r="S166" s="85"/>
      <c r="T166" s="86"/>
      <c r="U166" s="85"/>
      <c r="V166" s="86"/>
      <c r="W166" s="120"/>
      <c r="X166" s="121"/>
      <c r="Y166" s="121"/>
      <c r="Z166" s="121"/>
      <c r="AA166" s="121"/>
      <c r="AB166" s="121"/>
      <c r="AC166" s="122"/>
    </row>
    <row r="167" spans="1:29" ht="26.25" customHeight="1" x14ac:dyDescent="0.55000000000000004">
      <c r="A167" s="17">
        <v>6</v>
      </c>
      <c r="B167" s="22" t="s">
        <v>34</v>
      </c>
      <c r="C167" s="25" t="str">
        <f t="shared" si="8"/>
        <v>土</v>
      </c>
      <c r="D167" s="85"/>
      <c r="E167" s="86"/>
      <c r="F167" s="205"/>
      <c r="G167" s="178"/>
      <c r="H167" s="18" t="s">
        <v>31</v>
      </c>
      <c r="I167" s="178"/>
      <c r="J167" s="178"/>
      <c r="K167" s="22" t="s">
        <v>32</v>
      </c>
      <c r="L167" s="89" t="str">
        <f t="shared" si="9"/>
        <v/>
      </c>
      <c r="M167" s="90"/>
      <c r="N167" s="22" t="s">
        <v>33</v>
      </c>
      <c r="O167" s="85"/>
      <c r="P167" s="86"/>
      <c r="Q167" s="85"/>
      <c r="R167" s="86"/>
      <c r="S167" s="85"/>
      <c r="T167" s="86"/>
      <c r="U167" s="85"/>
      <c r="V167" s="86"/>
      <c r="W167" s="120"/>
      <c r="X167" s="121"/>
      <c r="Y167" s="121"/>
      <c r="Z167" s="121"/>
      <c r="AA167" s="121"/>
      <c r="AB167" s="121"/>
      <c r="AC167" s="122"/>
    </row>
    <row r="168" spans="1:29" ht="26.25" customHeight="1" x14ac:dyDescent="0.55000000000000004">
      <c r="A168" s="17">
        <v>7</v>
      </c>
      <c r="B168" s="22" t="s">
        <v>34</v>
      </c>
      <c r="C168" s="25" t="str">
        <f t="shared" si="8"/>
        <v>日</v>
      </c>
      <c r="D168" s="85"/>
      <c r="E168" s="86"/>
      <c r="F168" s="205"/>
      <c r="G168" s="178"/>
      <c r="H168" s="18" t="s">
        <v>31</v>
      </c>
      <c r="I168" s="178"/>
      <c r="J168" s="178"/>
      <c r="K168" s="22" t="s">
        <v>32</v>
      </c>
      <c r="L168" s="89" t="str">
        <f t="shared" si="9"/>
        <v/>
      </c>
      <c r="M168" s="90"/>
      <c r="N168" s="22" t="s">
        <v>33</v>
      </c>
      <c r="O168" s="85"/>
      <c r="P168" s="86"/>
      <c r="Q168" s="85"/>
      <c r="R168" s="86"/>
      <c r="S168" s="85"/>
      <c r="T168" s="86"/>
      <c r="U168" s="85"/>
      <c r="V168" s="86"/>
      <c r="W168" s="120"/>
      <c r="X168" s="121"/>
      <c r="Y168" s="121"/>
      <c r="Z168" s="121"/>
      <c r="AA168" s="121"/>
      <c r="AB168" s="121"/>
      <c r="AC168" s="122"/>
    </row>
    <row r="169" spans="1:29" ht="26.25" customHeight="1" x14ac:dyDescent="0.55000000000000004">
      <c r="A169" s="17">
        <v>8</v>
      </c>
      <c r="B169" s="22" t="s">
        <v>34</v>
      </c>
      <c r="C169" s="25" t="str">
        <f t="shared" si="8"/>
        <v>月</v>
      </c>
      <c r="D169" s="85"/>
      <c r="E169" s="86"/>
      <c r="F169" s="205"/>
      <c r="G169" s="178"/>
      <c r="H169" s="18" t="s">
        <v>31</v>
      </c>
      <c r="I169" s="178"/>
      <c r="J169" s="178"/>
      <c r="K169" s="22" t="s">
        <v>32</v>
      </c>
      <c r="L169" s="89" t="str">
        <f t="shared" si="9"/>
        <v/>
      </c>
      <c r="M169" s="90"/>
      <c r="N169" s="22" t="s">
        <v>33</v>
      </c>
      <c r="O169" s="85"/>
      <c r="P169" s="86"/>
      <c r="Q169" s="85"/>
      <c r="R169" s="86"/>
      <c r="S169" s="85"/>
      <c r="T169" s="86"/>
      <c r="U169" s="85"/>
      <c r="V169" s="86"/>
      <c r="W169" s="120"/>
      <c r="X169" s="121"/>
      <c r="Y169" s="121"/>
      <c r="Z169" s="121"/>
      <c r="AA169" s="121"/>
      <c r="AB169" s="121"/>
      <c r="AC169" s="122"/>
    </row>
    <row r="170" spans="1:29" ht="26.25" customHeight="1" x14ac:dyDescent="0.55000000000000004">
      <c r="A170" s="17">
        <v>9</v>
      </c>
      <c r="B170" s="22" t="s">
        <v>34</v>
      </c>
      <c r="C170" s="25" t="str">
        <f t="shared" si="8"/>
        <v>火</v>
      </c>
      <c r="D170" s="85"/>
      <c r="E170" s="86"/>
      <c r="F170" s="205"/>
      <c r="G170" s="178"/>
      <c r="H170" s="18" t="s">
        <v>31</v>
      </c>
      <c r="I170" s="178"/>
      <c r="J170" s="178"/>
      <c r="K170" s="22" t="s">
        <v>32</v>
      </c>
      <c r="L170" s="89" t="str">
        <f t="shared" si="9"/>
        <v/>
      </c>
      <c r="M170" s="90"/>
      <c r="N170" s="22" t="s">
        <v>33</v>
      </c>
      <c r="O170" s="85"/>
      <c r="P170" s="86"/>
      <c r="Q170" s="85"/>
      <c r="R170" s="86"/>
      <c r="S170" s="85"/>
      <c r="T170" s="86"/>
      <c r="U170" s="85"/>
      <c r="V170" s="86"/>
      <c r="W170" s="120"/>
      <c r="X170" s="121"/>
      <c r="Y170" s="121"/>
      <c r="Z170" s="121"/>
      <c r="AA170" s="121"/>
      <c r="AB170" s="121"/>
      <c r="AC170" s="122"/>
    </row>
    <row r="171" spans="1:29" ht="26.25" customHeight="1" x14ac:dyDescent="0.55000000000000004">
      <c r="A171" s="17">
        <v>10</v>
      </c>
      <c r="B171" s="22" t="s">
        <v>34</v>
      </c>
      <c r="C171" s="25" t="str">
        <f t="shared" si="8"/>
        <v>水</v>
      </c>
      <c r="D171" s="85"/>
      <c r="E171" s="86"/>
      <c r="F171" s="205"/>
      <c r="G171" s="178"/>
      <c r="H171" s="18" t="s">
        <v>31</v>
      </c>
      <c r="I171" s="178"/>
      <c r="J171" s="178"/>
      <c r="K171" s="22" t="s">
        <v>32</v>
      </c>
      <c r="L171" s="89" t="str">
        <f t="shared" si="9"/>
        <v/>
      </c>
      <c r="M171" s="90"/>
      <c r="N171" s="22" t="s">
        <v>33</v>
      </c>
      <c r="O171" s="85"/>
      <c r="P171" s="86"/>
      <c r="Q171" s="85"/>
      <c r="R171" s="86"/>
      <c r="S171" s="85"/>
      <c r="T171" s="86"/>
      <c r="U171" s="85"/>
      <c r="V171" s="86"/>
      <c r="W171" s="120"/>
      <c r="X171" s="121"/>
      <c r="Y171" s="121"/>
      <c r="Z171" s="121"/>
      <c r="AA171" s="121"/>
      <c r="AB171" s="121"/>
      <c r="AC171" s="122"/>
    </row>
    <row r="172" spans="1:29" ht="26.25" customHeight="1" x14ac:dyDescent="0.55000000000000004">
      <c r="A172" s="17">
        <v>11</v>
      </c>
      <c r="B172" s="22" t="s">
        <v>34</v>
      </c>
      <c r="C172" s="25" t="str">
        <f t="shared" si="8"/>
        <v>木</v>
      </c>
      <c r="D172" s="85"/>
      <c r="E172" s="86"/>
      <c r="F172" s="205"/>
      <c r="G172" s="178"/>
      <c r="H172" s="18" t="s">
        <v>31</v>
      </c>
      <c r="I172" s="178"/>
      <c r="J172" s="178"/>
      <c r="K172" s="22" t="s">
        <v>32</v>
      </c>
      <c r="L172" s="89" t="str">
        <f t="shared" si="9"/>
        <v/>
      </c>
      <c r="M172" s="90"/>
      <c r="N172" s="22" t="s">
        <v>33</v>
      </c>
      <c r="O172" s="85"/>
      <c r="P172" s="86"/>
      <c r="Q172" s="85"/>
      <c r="R172" s="86"/>
      <c r="S172" s="85"/>
      <c r="T172" s="86"/>
      <c r="U172" s="85"/>
      <c r="V172" s="86"/>
      <c r="W172" s="120"/>
      <c r="X172" s="121"/>
      <c r="Y172" s="121"/>
      <c r="Z172" s="121"/>
      <c r="AA172" s="121"/>
      <c r="AB172" s="121"/>
      <c r="AC172" s="122"/>
    </row>
    <row r="173" spans="1:29" ht="26.25" customHeight="1" x14ac:dyDescent="0.55000000000000004">
      <c r="A173" s="17">
        <v>12</v>
      </c>
      <c r="B173" s="22" t="s">
        <v>34</v>
      </c>
      <c r="C173" s="25" t="str">
        <f t="shared" si="8"/>
        <v>金</v>
      </c>
      <c r="D173" s="85"/>
      <c r="E173" s="86"/>
      <c r="F173" s="205"/>
      <c r="G173" s="178"/>
      <c r="H173" s="18" t="s">
        <v>31</v>
      </c>
      <c r="I173" s="178"/>
      <c r="J173" s="178"/>
      <c r="K173" s="22" t="s">
        <v>32</v>
      </c>
      <c r="L173" s="89" t="str">
        <f t="shared" si="9"/>
        <v/>
      </c>
      <c r="M173" s="90"/>
      <c r="N173" s="22" t="s">
        <v>33</v>
      </c>
      <c r="O173" s="85"/>
      <c r="P173" s="86"/>
      <c r="Q173" s="85"/>
      <c r="R173" s="86"/>
      <c r="S173" s="85"/>
      <c r="T173" s="86"/>
      <c r="U173" s="85"/>
      <c r="V173" s="86"/>
      <c r="W173" s="120"/>
      <c r="X173" s="121"/>
      <c r="Y173" s="121"/>
      <c r="Z173" s="121"/>
      <c r="AA173" s="121"/>
      <c r="AB173" s="121"/>
      <c r="AC173" s="122"/>
    </row>
    <row r="174" spans="1:29" ht="26.25" customHeight="1" x14ac:dyDescent="0.55000000000000004">
      <c r="A174" s="17">
        <v>13</v>
      </c>
      <c r="B174" s="22" t="s">
        <v>34</v>
      </c>
      <c r="C174" s="25" t="str">
        <f t="shared" si="8"/>
        <v>土</v>
      </c>
      <c r="D174" s="85"/>
      <c r="E174" s="86"/>
      <c r="F174" s="205"/>
      <c r="G174" s="178"/>
      <c r="H174" s="18" t="s">
        <v>31</v>
      </c>
      <c r="I174" s="178"/>
      <c r="J174" s="178"/>
      <c r="K174" s="22" t="s">
        <v>32</v>
      </c>
      <c r="L174" s="89" t="str">
        <f t="shared" si="9"/>
        <v/>
      </c>
      <c r="M174" s="90"/>
      <c r="N174" s="22" t="s">
        <v>33</v>
      </c>
      <c r="O174" s="85"/>
      <c r="P174" s="86"/>
      <c r="Q174" s="85"/>
      <c r="R174" s="86"/>
      <c r="S174" s="85"/>
      <c r="T174" s="86"/>
      <c r="U174" s="85"/>
      <c r="V174" s="86"/>
      <c r="W174" s="120"/>
      <c r="X174" s="121"/>
      <c r="Y174" s="121"/>
      <c r="Z174" s="121"/>
      <c r="AA174" s="121"/>
      <c r="AB174" s="121"/>
      <c r="AC174" s="122"/>
    </row>
    <row r="175" spans="1:29" ht="26.25" customHeight="1" x14ac:dyDescent="0.55000000000000004">
      <c r="A175" s="17">
        <v>14</v>
      </c>
      <c r="B175" s="22" t="s">
        <v>34</v>
      </c>
      <c r="C175" s="25" t="str">
        <f t="shared" si="8"/>
        <v>日</v>
      </c>
      <c r="D175" s="85"/>
      <c r="E175" s="86"/>
      <c r="F175" s="205"/>
      <c r="G175" s="178"/>
      <c r="H175" s="18" t="s">
        <v>31</v>
      </c>
      <c r="I175" s="178"/>
      <c r="J175" s="178"/>
      <c r="K175" s="22" t="s">
        <v>32</v>
      </c>
      <c r="L175" s="89" t="str">
        <f t="shared" si="9"/>
        <v/>
      </c>
      <c r="M175" s="90"/>
      <c r="N175" s="22" t="s">
        <v>33</v>
      </c>
      <c r="O175" s="85"/>
      <c r="P175" s="86"/>
      <c r="Q175" s="85"/>
      <c r="R175" s="86"/>
      <c r="S175" s="85"/>
      <c r="T175" s="86"/>
      <c r="U175" s="85"/>
      <c r="V175" s="86"/>
      <c r="W175" s="120"/>
      <c r="X175" s="121"/>
      <c r="Y175" s="121"/>
      <c r="Z175" s="121"/>
      <c r="AA175" s="121"/>
      <c r="AB175" s="121"/>
      <c r="AC175" s="122"/>
    </row>
    <row r="176" spans="1:29" ht="26.25" customHeight="1" x14ac:dyDescent="0.55000000000000004">
      <c r="A176" s="17">
        <v>15</v>
      </c>
      <c r="B176" s="22" t="s">
        <v>34</v>
      </c>
      <c r="C176" s="25" t="str">
        <f t="shared" si="8"/>
        <v>月</v>
      </c>
      <c r="D176" s="85"/>
      <c r="E176" s="86"/>
      <c r="F176" s="205"/>
      <c r="G176" s="178"/>
      <c r="H176" s="18" t="s">
        <v>31</v>
      </c>
      <c r="I176" s="178"/>
      <c r="J176" s="178"/>
      <c r="K176" s="22" t="s">
        <v>32</v>
      </c>
      <c r="L176" s="89" t="str">
        <f t="shared" si="9"/>
        <v/>
      </c>
      <c r="M176" s="90"/>
      <c r="N176" s="22" t="s">
        <v>33</v>
      </c>
      <c r="O176" s="85"/>
      <c r="P176" s="86"/>
      <c r="Q176" s="85"/>
      <c r="R176" s="86"/>
      <c r="S176" s="85"/>
      <c r="T176" s="86"/>
      <c r="U176" s="85"/>
      <c r="V176" s="86"/>
      <c r="W176" s="120"/>
      <c r="X176" s="121"/>
      <c r="Y176" s="121"/>
      <c r="Z176" s="121"/>
      <c r="AA176" s="121"/>
      <c r="AB176" s="121"/>
      <c r="AC176" s="122"/>
    </row>
    <row r="177" spans="1:29" ht="26.25" customHeight="1" x14ac:dyDescent="0.55000000000000004">
      <c r="A177" s="17">
        <v>16</v>
      </c>
      <c r="B177" s="22" t="s">
        <v>34</v>
      </c>
      <c r="C177" s="25" t="str">
        <f t="shared" si="8"/>
        <v>火</v>
      </c>
      <c r="D177" s="85"/>
      <c r="E177" s="86"/>
      <c r="F177" s="205"/>
      <c r="G177" s="178"/>
      <c r="H177" s="18" t="s">
        <v>31</v>
      </c>
      <c r="I177" s="178"/>
      <c r="J177" s="178"/>
      <c r="K177" s="22" t="s">
        <v>32</v>
      </c>
      <c r="L177" s="89" t="str">
        <f t="shared" si="9"/>
        <v/>
      </c>
      <c r="M177" s="90"/>
      <c r="N177" s="22" t="s">
        <v>33</v>
      </c>
      <c r="O177" s="85"/>
      <c r="P177" s="86"/>
      <c r="Q177" s="85"/>
      <c r="R177" s="86"/>
      <c r="S177" s="85"/>
      <c r="T177" s="86"/>
      <c r="U177" s="85"/>
      <c r="V177" s="86"/>
      <c r="W177" s="120"/>
      <c r="X177" s="121"/>
      <c r="Y177" s="121"/>
      <c r="Z177" s="121"/>
      <c r="AA177" s="121"/>
      <c r="AB177" s="121"/>
      <c r="AC177" s="122"/>
    </row>
    <row r="178" spans="1:29" ht="26.25" customHeight="1" x14ac:dyDescent="0.55000000000000004">
      <c r="A178" s="17">
        <v>17</v>
      </c>
      <c r="B178" s="22" t="s">
        <v>34</v>
      </c>
      <c r="C178" s="25" t="str">
        <f t="shared" si="8"/>
        <v>水</v>
      </c>
      <c r="D178" s="85"/>
      <c r="E178" s="86"/>
      <c r="F178" s="205"/>
      <c r="G178" s="178"/>
      <c r="H178" s="18" t="s">
        <v>31</v>
      </c>
      <c r="I178" s="178"/>
      <c r="J178" s="178"/>
      <c r="K178" s="22" t="s">
        <v>32</v>
      </c>
      <c r="L178" s="89" t="str">
        <f t="shared" si="9"/>
        <v/>
      </c>
      <c r="M178" s="90"/>
      <c r="N178" s="22" t="s">
        <v>33</v>
      </c>
      <c r="O178" s="85"/>
      <c r="P178" s="86"/>
      <c r="Q178" s="85"/>
      <c r="R178" s="86"/>
      <c r="S178" s="85"/>
      <c r="T178" s="86"/>
      <c r="U178" s="85"/>
      <c r="V178" s="86"/>
      <c r="W178" s="120"/>
      <c r="X178" s="121"/>
      <c r="Y178" s="121"/>
      <c r="Z178" s="121"/>
      <c r="AA178" s="121"/>
      <c r="AB178" s="121"/>
      <c r="AC178" s="122"/>
    </row>
    <row r="179" spans="1:29" ht="26.25" customHeight="1" x14ac:dyDescent="0.55000000000000004">
      <c r="A179" s="17">
        <v>18</v>
      </c>
      <c r="B179" s="22" t="s">
        <v>34</v>
      </c>
      <c r="C179" s="25" t="str">
        <f t="shared" si="8"/>
        <v>木</v>
      </c>
      <c r="D179" s="85"/>
      <c r="E179" s="86"/>
      <c r="F179" s="205"/>
      <c r="G179" s="178"/>
      <c r="H179" s="18" t="s">
        <v>31</v>
      </c>
      <c r="I179" s="178"/>
      <c r="J179" s="178"/>
      <c r="K179" s="22" t="s">
        <v>32</v>
      </c>
      <c r="L179" s="89" t="str">
        <f t="shared" si="9"/>
        <v/>
      </c>
      <c r="M179" s="90"/>
      <c r="N179" s="22" t="s">
        <v>33</v>
      </c>
      <c r="O179" s="85"/>
      <c r="P179" s="86"/>
      <c r="Q179" s="85"/>
      <c r="R179" s="86"/>
      <c r="S179" s="85"/>
      <c r="T179" s="86"/>
      <c r="U179" s="85"/>
      <c r="V179" s="86"/>
      <c r="W179" s="120"/>
      <c r="X179" s="121"/>
      <c r="Y179" s="121"/>
      <c r="Z179" s="121"/>
      <c r="AA179" s="121"/>
      <c r="AB179" s="121"/>
      <c r="AC179" s="122"/>
    </row>
    <row r="180" spans="1:29" ht="26.25" customHeight="1" x14ac:dyDescent="0.55000000000000004">
      <c r="A180" s="17">
        <v>19</v>
      </c>
      <c r="B180" s="22" t="s">
        <v>34</v>
      </c>
      <c r="C180" s="25" t="str">
        <f t="shared" si="8"/>
        <v>金</v>
      </c>
      <c r="D180" s="85"/>
      <c r="E180" s="86"/>
      <c r="F180" s="205"/>
      <c r="G180" s="178"/>
      <c r="H180" s="18" t="s">
        <v>31</v>
      </c>
      <c r="I180" s="178"/>
      <c r="J180" s="178"/>
      <c r="K180" s="22" t="s">
        <v>32</v>
      </c>
      <c r="L180" s="89" t="str">
        <f t="shared" si="9"/>
        <v/>
      </c>
      <c r="M180" s="90"/>
      <c r="N180" s="22" t="s">
        <v>33</v>
      </c>
      <c r="O180" s="85"/>
      <c r="P180" s="86"/>
      <c r="Q180" s="85"/>
      <c r="R180" s="86"/>
      <c r="S180" s="85"/>
      <c r="T180" s="86"/>
      <c r="U180" s="85"/>
      <c r="V180" s="86"/>
      <c r="W180" s="120"/>
      <c r="X180" s="121"/>
      <c r="Y180" s="121"/>
      <c r="Z180" s="121"/>
      <c r="AA180" s="121"/>
      <c r="AB180" s="121"/>
      <c r="AC180" s="122"/>
    </row>
    <row r="181" spans="1:29" ht="26.25" customHeight="1" x14ac:dyDescent="0.55000000000000004">
      <c r="A181" s="17">
        <v>20</v>
      </c>
      <c r="B181" s="22" t="s">
        <v>34</v>
      </c>
      <c r="C181" s="25" t="str">
        <f t="shared" si="8"/>
        <v>土</v>
      </c>
      <c r="D181" s="85"/>
      <c r="E181" s="86"/>
      <c r="F181" s="205"/>
      <c r="G181" s="178"/>
      <c r="H181" s="18" t="s">
        <v>31</v>
      </c>
      <c r="I181" s="178"/>
      <c r="J181" s="178"/>
      <c r="K181" s="22" t="s">
        <v>32</v>
      </c>
      <c r="L181" s="89" t="str">
        <f t="shared" si="9"/>
        <v/>
      </c>
      <c r="M181" s="90"/>
      <c r="N181" s="22" t="s">
        <v>33</v>
      </c>
      <c r="O181" s="85"/>
      <c r="P181" s="86"/>
      <c r="Q181" s="85"/>
      <c r="R181" s="86"/>
      <c r="S181" s="85"/>
      <c r="T181" s="86"/>
      <c r="U181" s="85"/>
      <c r="V181" s="86"/>
      <c r="W181" s="120"/>
      <c r="X181" s="121"/>
      <c r="Y181" s="121"/>
      <c r="Z181" s="121"/>
      <c r="AA181" s="121"/>
      <c r="AB181" s="121"/>
      <c r="AC181" s="122"/>
    </row>
    <row r="182" spans="1:29" ht="26.25" customHeight="1" x14ac:dyDescent="0.55000000000000004">
      <c r="A182" s="17">
        <v>21</v>
      </c>
      <c r="B182" s="22" t="s">
        <v>34</v>
      </c>
      <c r="C182" s="25" t="str">
        <f t="shared" si="8"/>
        <v>日</v>
      </c>
      <c r="D182" s="85"/>
      <c r="E182" s="86"/>
      <c r="F182" s="205"/>
      <c r="G182" s="178"/>
      <c r="H182" s="18" t="s">
        <v>31</v>
      </c>
      <c r="I182" s="178"/>
      <c r="J182" s="178"/>
      <c r="K182" s="22" t="s">
        <v>32</v>
      </c>
      <c r="L182" s="89" t="str">
        <f t="shared" si="9"/>
        <v/>
      </c>
      <c r="M182" s="90"/>
      <c r="N182" s="22" t="s">
        <v>33</v>
      </c>
      <c r="O182" s="85"/>
      <c r="P182" s="86"/>
      <c r="Q182" s="85"/>
      <c r="R182" s="86"/>
      <c r="S182" s="85"/>
      <c r="T182" s="86"/>
      <c r="U182" s="85"/>
      <c r="V182" s="86"/>
      <c r="W182" s="120"/>
      <c r="X182" s="121"/>
      <c r="Y182" s="121"/>
      <c r="Z182" s="121"/>
      <c r="AA182" s="121"/>
      <c r="AB182" s="121"/>
      <c r="AC182" s="122"/>
    </row>
    <row r="183" spans="1:29" ht="26.25" customHeight="1" x14ac:dyDescent="0.55000000000000004">
      <c r="A183" s="17">
        <v>22</v>
      </c>
      <c r="B183" s="22" t="s">
        <v>34</v>
      </c>
      <c r="C183" s="25" t="str">
        <f t="shared" si="8"/>
        <v>月</v>
      </c>
      <c r="D183" s="85"/>
      <c r="E183" s="86"/>
      <c r="F183" s="205"/>
      <c r="G183" s="178"/>
      <c r="H183" s="18" t="s">
        <v>31</v>
      </c>
      <c r="I183" s="178"/>
      <c r="J183" s="178"/>
      <c r="K183" s="22" t="s">
        <v>32</v>
      </c>
      <c r="L183" s="89" t="str">
        <f t="shared" si="9"/>
        <v/>
      </c>
      <c r="M183" s="90"/>
      <c r="N183" s="22" t="s">
        <v>33</v>
      </c>
      <c r="O183" s="85"/>
      <c r="P183" s="86"/>
      <c r="Q183" s="85"/>
      <c r="R183" s="86"/>
      <c r="S183" s="85"/>
      <c r="T183" s="86"/>
      <c r="U183" s="85"/>
      <c r="V183" s="86"/>
      <c r="W183" s="120"/>
      <c r="X183" s="121"/>
      <c r="Y183" s="121"/>
      <c r="Z183" s="121"/>
      <c r="AA183" s="121"/>
      <c r="AB183" s="121"/>
      <c r="AC183" s="122"/>
    </row>
    <row r="184" spans="1:29" ht="26.25" customHeight="1" x14ac:dyDescent="0.55000000000000004">
      <c r="A184" s="17">
        <v>23</v>
      </c>
      <c r="B184" s="22" t="s">
        <v>34</v>
      </c>
      <c r="C184" s="25" t="str">
        <f t="shared" si="8"/>
        <v>火</v>
      </c>
      <c r="D184" s="85"/>
      <c r="E184" s="86"/>
      <c r="F184" s="205"/>
      <c r="G184" s="178"/>
      <c r="H184" s="18" t="s">
        <v>31</v>
      </c>
      <c r="I184" s="178"/>
      <c r="J184" s="178"/>
      <c r="K184" s="22" t="s">
        <v>32</v>
      </c>
      <c r="L184" s="89" t="str">
        <f t="shared" si="9"/>
        <v/>
      </c>
      <c r="M184" s="90"/>
      <c r="N184" s="22" t="s">
        <v>33</v>
      </c>
      <c r="O184" s="85"/>
      <c r="P184" s="86"/>
      <c r="Q184" s="85"/>
      <c r="R184" s="86"/>
      <c r="S184" s="85"/>
      <c r="T184" s="86"/>
      <c r="U184" s="85"/>
      <c r="V184" s="86"/>
      <c r="W184" s="120"/>
      <c r="X184" s="121"/>
      <c r="Y184" s="121"/>
      <c r="Z184" s="121"/>
      <c r="AA184" s="121"/>
      <c r="AB184" s="121"/>
      <c r="AC184" s="122"/>
    </row>
    <row r="185" spans="1:29" ht="26.25" customHeight="1" x14ac:dyDescent="0.55000000000000004">
      <c r="A185" s="17">
        <v>24</v>
      </c>
      <c r="B185" s="22" t="s">
        <v>34</v>
      </c>
      <c r="C185" s="25" t="str">
        <f t="shared" si="8"/>
        <v>水</v>
      </c>
      <c r="D185" s="85"/>
      <c r="E185" s="86"/>
      <c r="F185" s="205"/>
      <c r="G185" s="178"/>
      <c r="H185" s="18" t="s">
        <v>31</v>
      </c>
      <c r="I185" s="178"/>
      <c r="J185" s="178"/>
      <c r="K185" s="22" t="s">
        <v>32</v>
      </c>
      <c r="L185" s="89" t="str">
        <f t="shared" si="9"/>
        <v/>
      </c>
      <c r="M185" s="90"/>
      <c r="N185" s="22" t="s">
        <v>33</v>
      </c>
      <c r="O185" s="85"/>
      <c r="P185" s="86"/>
      <c r="Q185" s="85"/>
      <c r="R185" s="86"/>
      <c r="S185" s="85"/>
      <c r="T185" s="86"/>
      <c r="U185" s="85"/>
      <c r="V185" s="86"/>
      <c r="W185" s="120"/>
      <c r="X185" s="121"/>
      <c r="Y185" s="121"/>
      <c r="Z185" s="121"/>
      <c r="AA185" s="121"/>
      <c r="AB185" s="121"/>
      <c r="AC185" s="122"/>
    </row>
    <row r="186" spans="1:29" ht="26.25" customHeight="1" x14ac:dyDescent="0.55000000000000004">
      <c r="A186" s="17">
        <v>25</v>
      </c>
      <c r="B186" s="22" t="s">
        <v>34</v>
      </c>
      <c r="C186" s="25" t="str">
        <f t="shared" si="8"/>
        <v>木</v>
      </c>
      <c r="D186" s="85"/>
      <c r="E186" s="86"/>
      <c r="F186" s="205"/>
      <c r="G186" s="178"/>
      <c r="H186" s="18" t="s">
        <v>31</v>
      </c>
      <c r="I186" s="178"/>
      <c r="J186" s="178"/>
      <c r="K186" s="22" t="s">
        <v>32</v>
      </c>
      <c r="L186" s="89" t="str">
        <f t="shared" si="9"/>
        <v/>
      </c>
      <c r="M186" s="90"/>
      <c r="N186" s="22" t="s">
        <v>33</v>
      </c>
      <c r="O186" s="85"/>
      <c r="P186" s="86"/>
      <c r="Q186" s="85"/>
      <c r="R186" s="86"/>
      <c r="S186" s="85"/>
      <c r="T186" s="86"/>
      <c r="U186" s="85"/>
      <c r="V186" s="86"/>
      <c r="W186" s="120"/>
      <c r="X186" s="121"/>
      <c r="Y186" s="121"/>
      <c r="Z186" s="121"/>
      <c r="AA186" s="121"/>
      <c r="AB186" s="121"/>
      <c r="AC186" s="122"/>
    </row>
    <row r="187" spans="1:29" ht="26.25" customHeight="1" x14ac:dyDescent="0.55000000000000004">
      <c r="A187" s="17">
        <v>26</v>
      </c>
      <c r="B187" s="22" t="s">
        <v>34</v>
      </c>
      <c r="C187" s="25" t="str">
        <f t="shared" si="8"/>
        <v>金</v>
      </c>
      <c r="D187" s="85"/>
      <c r="E187" s="86"/>
      <c r="F187" s="205"/>
      <c r="G187" s="178"/>
      <c r="H187" s="18" t="s">
        <v>31</v>
      </c>
      <c r="I187" s="178"/>
      <c r="J187" s="178"/>
      <c r="K187" s="22" t="s">
        <v>32</v>
      </c>
      <c r="L187" s="89" t="str">
        <f t="shared" si="9"/>
        <v/>
      </c>
      <c r="M187" s="90"/>
      <c r="N187" s="22" t="s">
        <v>33</v>
      </c>
      <c r="O187" s="85"/>
      <c r="P187" s="86"/>
      <c r="Q187" s="85"/>
      <c r="R187" s="86"/>
      <c r="S187" s="85"/>
      <c r="T187" s="86"/>
      <c r="U187" s="85"/>
      <c r="V187" s="86"/>
      <c r="W187" s="120"/>
      <c r="X187" s="121"/>
      <c r="Y187" s="121"/>
      <c r="Z187" s="121"/>
      <c r="AA187" s="121"/>
      <c r="AB187" s="121"/>
      <c r="AC187" s="122"/>
    </row>
    <row r="188" spans="1:29" ht="26.25" customHeight="1" x14ac:dyDescent="0.55000000000000004">
      <c r="A188" s="17">
        <v>27</v>
      </c>
      <c r="B188" s="22" t="s">
        <v>34</v>
      </c>
      <c r="C188" s="25" t="str">
        <f t="shared" si="8"/>
        <v>土</v>
      </c>
      <c r="D188" s="85"/>
      <c r="E188" s="86"/>
      <c r="F188" s="205"/>
      <c r="G188" s="178"/>
      <c r="H188" s="18" t="s">
        <v>31</v>
      </c>
      <c r="I188" s="178"/>
      <c r="J188" s="178"/>
      <c r="K188" s="22" t="s">
        <v>32</v>
      </c>
      <c r="L188" s="89" t="str">
        <f t="shared" si="9"/>
        <v/>
      </c>
      <c r="M188" s="90"/>
      <c r="N188" s="22" t="s">
        <v>33</v>
      </c>
      <c r="O188" s="85"/>
      <c r="P188" s="86"/>
      <c r="Q188" s="85"/>
      <c r="R188" s="86"/>
      <c r="S188" s="85"/>
      <c r="T188" s="86"/>
      <c r="U188" s="85"/>
      <c r="V188" s="86"/>
      <c r="W188" s="120"/>
      <c r="X188" s="121"/>
      <c r="Y188" s="121"/>
      <c r="Z188" s="121"/>
      <c r="AA188" s="121"/>
      <c r="AB188" s="121"/>
      <c r="AC188" s="122"/>
    </row>
    <row r="189" spans="1:29" ht="26.25" customHeight="1" x14ac:dyDescent="0.55000000000000004">
      <c r="A189" s="17">
        <v>28</v>
      </c>
      <c r="B189" s="22" t="s">
        <v>34</v>
      </c>
      <c r="C189" s="25" t="str">
        <f t="shared" si="8"/>
        <v>日</v>
      </c>
      <c r="D189" s="85"/>
      <c r="E189" s="86"/>
      <c r="F189" s="205"/>
      <c r="G189" s="178"/>
      <c r="H189" s="18" t="s">
        <v>31</v>
      </c>
      <c r="I189" s="178"/>
      <c r="J189" s="178"/>
      <c r="K189" s="22" t="s">
        <v>32</v>
      </c>
      <c r="L189" s="89" t="str">
        <f t="shared" si="9"/>
        <v/>
      </c>
      <c r="M189" s="90"/>
      <c r="N189" s="22" t="s">
        <v>33</v>
      </c>
      <c r="O189" s="85"/>
      <c r="P189" s="86"/>
      <c r="Q189" s="85"/>
      <c r="R189" s="86"/>
      <c r="S189" s="85"/>
      <c r="T189" s="86"/>
      <c r="U189" s="85"/>
      <c r="V189" s="86"/>
      <c r="W189" s="120"/>
      <c r="X189" s="121"/>
      <c r="Y189" s="121"/>
      <c r="Z189" s="121"/>
      <c r="AA189" s="121"/>
      <c r="AB189" s="121"/>
      <c r="AC189" s="122"/>
    </row>
    <row r="190" spans="1:29" ht="26.25" customHeight="1" x14ac:dyDescent="0.55000000000000004">
      <c r="A190" s="17">
        <v>29</v>
      </c>
      <c r="B190" s="22" t="s">
        <v>34</v>
      </c>
      <c r="C190" s="25" t="str">
        <f t="shared" si="8"/>
        <v>月</v>
      </c>
      <c r="D190" s="85"/>
      <c r="E190" s="86"/>
      <c r="F190" s="205"/>
      <c r="G190" s="178"/>
      <c r="H190" s="18" t="s">
        <v>31</v>
      </c>
      <c r="I190" s="178"/>
      <c r="J190" s="178"/>
      <c r="K190" s="22" t="s">
        <v>32</v>
      </c>
      <c r="L190" s="89" t="str">
        <f t="shared" si="9"/>
        <v/>
      </c>
      <c r="M190" s="90"/>
      <c r="N190" s="22" t="s">
        <v>33</v>
      </c>
      <c r="O190" s="85"/>
      <c r="P190" s="86"/>
      <c r="Q190" s="85"/>
      <c r="R190" s="86"/>
      <c r="S190" s="85"/>
      <c r="T190" s="86"/>
      <c r="U190" s="85"/>
      <c r="V190" s="86"/>
      <c r="W190" s="120"/>
      <c r="X190" s="121"/>
      <c r="Y190" s="121"/>
      <c r="Z190" s="121"/>
      <c r="AA190" s="121"/>
      <c r="AB190" s="121"/>
      <c r="AC190" s="122"/>
    </row>
    <row r="191" spans="1:29" ht="26.25" customHeight="1" x14ac:dyDescent="0.55000000000000004">
      <c r="A191" s="17">
        <v>30</v>
      </c>
      <c r="B191" s="22" t="s">
        <v>34</v>
      </c>
      <c r="C191" s="25" t="str">
        <f t="shared" si="8"/>
        <v>火</v>
      </c>
      <c r="D191" s="85"/>
      <c r="E191" s="86"/>
      <c r="F191" s="205"/>
      <c r="G191" s="178"/>
      <c r="H191" s="18" t="s">
        <v>31</v>
      </c>
      <c r="I191" s="178"/>
      <c r="J191" s="178"/>
      <c r="K191" s="22" t="s">
        <v>32</v>
      </c>
      <c r="L191" s="89" t="str">
        <f t="shared" si="9"/>
        <v/>
      </c>
      <c r="M191" s="90"/>
      <c r="N191" s="22" t="s">
        <v>33</v>
      </c>
      <c r="O191" s="85"/>
      <c r="P191" s="86"/>
      <c r="Q191" s="85"/>
      <c r="R191" s="86"/>
      <c r="S191" s="85"/>
      <c r="T191" s="86"/>
      <c r="U191" s="85"/>
      <c r="V191" s="86"/>
      <c r="W191" s="120"/>
      <c r="X191" s="121"/>
      <c r="Y191" s="121"/>
      <c r="Z191" s="121"/>
      <c r="AA191" s="121"/>
      <c r="AB191" s="121"/>
      <c r="AC191" s="122"/>
    </row>
    <row r="192" spans="1:29" ht="26.25" customHeight="1" x14ac:dyDescent="0.55000000000000004">
      <c r="A192" s="19">
        <v>31</v>
      </c>
      <c r="B192" s="23" t="s">
        <v>4</v>
      </c>
      <c r="C192" s="26" t="str">
        <f t="shared" si="8"/>
        <v>水</v>
      </c>
      <c r="D192" s="218"/>
      <c r="E192" s="219"/>
      <c r="F192" s="226"/>
      <c r="G192" s="227"/>
      <c r="H192" s="20" t="s">
        <v>31</v>
      </c>
      <c r="I192" s="227"/>
      <c r="J192" s="227"/>
      <c r="K192" s="23" t="s">
        <v>32</v>
      </c>
      <c r="L192" s="89" t="str">
        <f t="shared" ref="L192" si="10">IF(OR(F192="",I192=""),"",MIN(MAX(ROUNDDOWN((I192-F192)*24*2,0)/2,0),$E$159))</f>
        <v/>
      </c>
      <c r="M192" s="90"/>
      <c r="N192" s="23" t="s">
        <v>33</v>
      </c>
      <c r="O192" s="218"/>
      <c r="P192" s="219"/>
      <c r="Q192" s="218"/>
      <c r="R192" s="219"/>
      <c r="S192" s="218"/>
      <c r="T192" s="219"/>
      <c r="U192" s="218"/>
      <c r="V192" s="219"/>
      <c r="W192" s="208"/>
      <c r="X192" s="209"/>
      <c r="Y192" s="209"/>
      <c r="Z192" s="209"/>
      <c r="AA192" s="209"/>
      <c r="AB192" s="209"/>
      <c r="AC192" s="210"/>
    </row>
    <row r="193" spans="1:29" ht="26.25" customHeight="1" x14ac:dyDescent="0.55000000000000004">
      <c r="A193" s="126" t="s">
        <v>35</v>
      </c>
      <c r="B193" s="127"/>
      <c r="C193" s="127"/>
      <c r="D193" s="27">
        <f>COUNTIF(L162:M192,"&gt;0")</f>
        <v>0</v>
      </c>
      <c r="E193" s="224" t="s">
        <v>36</v>
      </c>
      <c r="F193" s="224"/>
      <c r="G193" s="224"/>
      <c r="H193" s="224"/>
      <c r="I193" s="27">
        <f>COUNTIF(D162:E192,"○")</f>
        <v>0</v>
      </c>
      <c r="J193" s="28" t="s">
        <v>16</v>
      </c>
      <c r="K193" s="126" t="s">
        <v>101</v>
      </c>
      <c r="L193" s="127"/>
      <c r="M193" s="127"/>
      <c r="N193" s="27" t="s">
        <v>99</v>
      </c>
      <c r="O193" s="27">
        <f>COUNTIF(Q162:R192,"○")</f>
        <v>0</v>
      </c>
      <c r="P193" s="27" t="s">
        <v>38</v>
      </c>
      <c r="Q193" s="225" t="s">
        <v>100</v>
      </c>
      <c r="R193" s="225"/>
      <c r="S193" s="27">
        <f>COUNTIF(S162:T192,"○")</f>
        <v>0</v>
      </c>
      <c r="T193" s="27" t="s">
        <v>38</v>
      </c>
      <c r="U193" s="27"/>
      <c r="V193" s="27"/>
      <c r="W193" s="28"/>
      <c r="X193" s="212" t="s">
        <v>37</v>
      </c>
      <c r="Y193" s="213"/>
      <c r="Z193" s="213"/>
      <c r="AA193" s="44"/>
      <c r="AB193" s="44"/>
      <c r="AC193" s="216" t="str">
        <f>IF(W160="３．要支援家庭のこども加算","●","×")</f>
        <v>×</v>
      </c>
    </row>
    <row r="194" spans="1:29" ht="26.25" customHeight="1" x14ac:dyDescent="0.55000000000000004">
      <c r="A194" s="126" t="s">
        <v>91</v>
      </c>
      <c r="B194" s="127"/>
      <c r="C194" s="27">
        <f>COUNTIF(O162:P192,"○")</f>
        <v>0</v>
      </c>
      <c r="D194" s="105" t="s">
        <v>38</v>
      </c>
      <c r="E194" s="105"/>
      <c r="F194" s="103" t="s">
        <v>107</v>
      </c>
      <c r="G194" s="104"/>
      <c r="H194" s="104"/>
      <c r="I194" s="27">
        <f>COUNTIF(U162:V192,"○")</f>
        <v>0</v>
      </c>
      <c r="J194" s="28" t="s">
        <v>38</v>
      </c>
      <c r="K194" s="211" t="s">
        <v>60</v>
      </c>
      <c r="L194" s="113"/>
      <c r="M194" s="113"/>
      <c r="N194" s="42">
        <f>IF(SUM(L162:M192)&gt;E159, E159, SUM(L162:M192))</f>
        <v>0</v>
      </c>
      <c r="O194" s="111" t="s">
        <v>58</v>
      </c>
      <c r="P194" s="111"/>
      <c r="Q194" s="111"/>
      <c r="R194" s="111"/>
      <c r="S194" s="42">
        <f>SUMIFS(L162:M192,D162:E192,"○")</f>
        <v>0</v>
      </c>
      <c r="T194" s="42" t="s">
        <v>59</v>
      </c>
      <c r="U194" s="115"/>
      <c r="V194" s="115"/>
      <c r="W194" s="45"/>
      <c r="X194" s="214"/>
      <c r="Y194" s="215"/>
      <c r="Z194" s="215"/>
      <c r="AA194" s="49"/>
      <c r="AB194" s="49"/>
      <c r="AC194" s="217"/>
    </row>
    <row r="195" spans="1:29" ht="26.25" customHeight="1" x14ac:dyDescent="0.55000000000000004">
      <c r="A195" s="29"/>
      <c r="B195" s="29"/>
      <c r="C195" s="29"/>
      <c r="D195" s="32"/>
      <c r="E195" s="32"/>
      <c r="F195" s="29"/>
      <c r="G195" s="29"/>
      <c r="H195" s="29"/>
      <c r="I195" s="32"/>
      <c r="J195" s="32"/>
      <c r="K195" s="51"/>
      <c r="L195" s="51"/>
      <c r="M195" s="51"/>
      <c r="N195" s="32"/>
      <c r="O195" s="52"/>
      <c r="P195" s="52"/>
      <c r="Q195" s="52"/>
      <c r="R195" s="52"/>
      <c r="S195" s="32"/>
      <c r="T195" s="32"/>
      <c r="U195" s="53"/>
      <c r="V195" s="53"/>
      <c r="W195" s="32"/>
      <c r="X195" s="29"/>
      <c r="Y195" s="29"/>
      <c r="Z195" s="29"/>
      <c r="AA195" s="29"/>
      <c r="AB195" s="29"/>
      <c r="AC195" s="29"/>
    </row>
    <row r="196" spans="1:29" ht="26.25" customHeight="1" x14ac:dyDescent="0.55000000000000004">
      <c r="A196" s="100" t="str">
        <f>"（別紙）中野区乳児等通園支援事業　利用状況報告書（"&amp;$N$2&amp;"年"&amp;$P$2&amp;"月分）"</f>
        <v>（別紙）中野区乳児等通園支援事業　利用状況報告書（2027年3月分）</v>
      </c>
      <c r="B196" s="100"/>
      <c r="C196" s="100"/>
      <c r="D196" s="100"/>
      <c r="E196" s="100"/>
      <c r="F196" s="100"/>
      <c r="G196" s="100"/>
      <c r="H196" s="100"/>
      <c r="I196" s="100"/>
      <c r="J196" s="100"/>
      <c r="K196" s="100"/>
      <c r="L196" s="100"/>
      <c r="M196" s="100"/>
      <c r="N196" s="100"/>
      <c r="O196" s="100"/>
      <c r="P196" s="100"/>
      <c r="Q196" s="100"/>
      <c r="R196" s="100"/>
      <c r="S196" s="100"/>
      <c r="T196" s="100"/>
      <c r="U196" s="100"/>
      <c r="V196" s="100"/>
      <c r="W196" s="100"/>
      <c r="X196" s="100"/>
      <c r="Y196" s="100"/>
      <c r="Z196" s="100"/>
      <c r="AA196" s="100"/>
      <c r="AB196" s="100"/>
      <c r="AC196" s="100"/>
    </row>
    <row r="197" spans="1:29" ht="26.25" customHeight="1" x14ac:dyDescent="0.55000000000000004">
      <c r="A197" s="101" t="s">
        <v>23</v>
      </c>
      <c r="B197" s="101"/>
      <c r="C197" s="101"/>
      <c r="D197" s="110"/>
      <c r="E197" s="110"/>
      <c r="F197" s="110"/>
      <c r="G197" s="110"/>
      <c r="H197" s="110"/>
      <c r="I197" s="110"/>
      <c r="J197" s="114" t="s">
        <v>43</v>
      </c>
      <c r="K197" s="114"/>
      <c r="L197" s="114"/>
      <c r="O197" s="29" t="s">
        <v>0</v>
      </c>
      <c r="P197" s="13"/>
      <c r="Q197" s="29" t="s">
        <v>3</v>
      </c>
      <c r="S197" s="29" t="s">
        <v>4</v>
      </c>
      <c r="T197" s="29" t="s">
        <v>19</v>
      </c>
      <c r="U197" s="32" t="s">
        <v>40</v>
      </c>
      <c r="V197" s="32"/>
      <c r="W197" s="110"/>
      <c r="X197" s="110"/>
      <c r="Y197" s="110"/>
      <c r="Z197" s="110"/>
      <c r="AA197" s="110"/>
      <c r="AB197" s="110"/>
      <c r="AC197" s="32" t="s">
        <v>19</v>
      </c>
    </row>
    <row r="198" spans="1:29" ht="26.25" customHeight="1" x14ac:dyDescent="0.55000000000000004">
      <c r="A198" s="101" t="s">
        <v>24</v>
      </c>
      <c r="B198" s="101"/>
      <c r="C198" s="101"/>
      <c r="D198" s="32" t="s">
        <v>87</v>
      </c>
      <c r="E198" s="32" cm="1">
        <f t="array" ref="E198">_xlfn.IFS(W197="０歳児クラス相当",$L$12,W197="１歳児クラス相当",$L$13,W197="２歳児クラス相当（３歳未満）",$L$14,W197="２歳児クラス相当（３歳誕生月）",$L$14,W197="",0)</f>
        <v>0</v>
      </c>
      <c r="F198" s="114" t="s">
        <v>11</v>
      </c>
      <c r="G198" s="114"/>
      <c r="H198" s="29"/>
      <c r="I198" s="32"/>
      <c r="J198" s="114"/>
      <c r="K198" s="114"/>
      <c r="L198" s="32"/>
      <c r="M198" s="114"/>
      <c r="N198" s="114"/>
      <c r="O198" s="32"/>
      <c r="P198" s="157" t="s">
        <v>62</v>
      </c>
      <c r="Q198" s="157"/>
      <c r="R198" s="157"/>
      <c r="S198" s="110"/>
      <c r="T198" s="110"/>
      <c r="U198" s="110"/>
      <c r="V198" s="157" t="s">
        <v>65</v>
      </c>
      <c r="W198" s="157"/>
      <c r="X198" s="110"/>
      <c r="Y198" s="110"/>
      <c r="Z198" s="110"/>
      <c r="AA198" s="110"/>
      <c r="AB198" s="110"/>
      <c r="AC198" s="32" t="s">
        <v>19</v>
      </c>
    </row>
    <row r="199" spans="1:29" ht="26.25" customHeight="1" x14ac:dyDescent="0.55000000000000004">
      <c r="A199" s="32"/>
      <c r="B199" s="114" t="s">
        <v>66</v>
      </c>
      <c r="C199" s="114"/>
      <c r="D199" s="114"/>
      <c r="E199" s="114" t="s">
        <v>94</v>
      </c>
      <c r="F199" s="114"/>
      <c r="G199" s="114"/>
      <c r="H199" s="114"/>
      <c r="I199" s="29" t="s">
        <v>19</v>
      </c>
      <c r="J199" s="113" t="s">
        <v>93</v>
      </c>
      <c r="K199" s="113"/>
      <c r="L199" s="113"/>
      <c r="M199" s="113"/>
      <c r="N199" s="113"/>
      <c r="O199" s="110"/>
      <c r="P199" s="110"/>
      <c r="Q199" s="110"/>
      <c r="R199" s="110"/>
      <c r="S199" s="110"/>
      <c r="T199" s="32"/>
      <c r="U199" s="111" t="s">
        <v>86</v>
      </c>
      <c r="V199" s="111"/>
      <c r="W199" s="228"/>
      <c r="X199" s="228"/>
      <c r="Y199" s="228"/>
      <c r="Z199" s="228"/>
      <c r="AA199" s="228"/>
      <c r="AB199" s="228"/>
    </row>
    <row r="200" spans="1:29" ht="26.25" customHeight="1" x14ac:dyDescent="0.55000000000000004">
      <c r="A200" s="123" t="s">
        <v>25</v>
      </c>
      <c r="B200" s="123"/>
      <c r="C200" s="14" t="s">
        <v>26</v>
      </c>
      <c r="D200" s="123" t="s">
        <v>90</v>
      </c>
      <c r="E200" s="123"/>
      <c r="F200" s="123" t="s">
        <v>27</v>
      </c>
      <c r="G200" s="123"/>
      <c r="H200" s="123"/>
      <c r="I200" s="123"/>
      <c r="J200" s="123"/>
      <c r="K200" s="123"/>
      <c r="L200" s="177" t="s">
        <v>28</v>
      </c>
      <c r="M200" s="177"/>
      <c r="N200" s="177"/>
      <c r="O200" s="123" t="s">
        <v>29</v>
      </c>
      <c r="P200" s="123"/>
      <c r="Q200" s="116" t="s">
        <v>98</v>
      </c>
      <c r="R200" s="116"/>
      <c r="S200" s="116" t="s">
        <v>45</v>
      </c>
      <c r="T200" s="116"/>
      <c r="U200" s="124" t="s">
        <v>55</v>
      </c>
      <c r="V200" s="125"/>
      <c r="W200" s="126" t="s">
        <v>30</v>
      </c>
      <c r="X200" s="127"/>
      <c r="Y200" s="127"/>
      <c r="Z200" s="127"/>
      <c r="AA200" s="127"/>
      <c r="AB200" s="127"/>
      <c r="AC200" s="128"/>
    </row>
    <row r="201" spans="1:29" ht="26.25" customHeight="1" x14ac:dyDescent="0.55000000000000004">
      <c r="A201" s="15">
        <v>1</v>
      </c>
      <c r="B201" s="21" t="s">
        <v>4</v>
      </c>
      <c r="C201" s="24" t="str">
        <f>TEXT(DATE($N$2,$P$2,A201),"aaa")</f>
        <v>月</v>
      </c>
      <c r="D201" s="106"/>
      <c r="E201" s="107"/>
      <c r="F201" s="108"/>
      <c r="G201" s="109"/>
      <c r="H201" s="16" t="s">
        <v>31</v>
      </c>
      <c r="I201" s="109"/>
      <c r="J201" s="109"/>
      <c r="K201" s="21" t="s">
        <v>32</v>
      </c>
      <c r="L201" s="89" t="str">
        <f>IF(OR(F201="",I201=""),"",MIN(MAX(ROUNDDOWN((I201-F201)*24*2,0)/2,0),$E$198))</f>
        <v/>
      </c>
      <c r="M201" s="90"/>
      <c r="N201" s="43" t="s">
        <v>33</v>
      </c>
      <c r="O201" s="106"/>
      <c r="P201" s="107"/>
      <c r="Q201" s="106"/>
      <c r="R201" s="107"/>
      <c r="S201" s="106"/>
      <c r="T201" s="107"/>
      <c r="U201" s="106"/>
      <c r="V201" s="107"/>
      <c r="W201" s="231"/>
      <c r="X201" s="232"/>
      <c r="Y201" s="232"/>
      <c r="Z201" s="232"/>
      <c r="AA201" s="232"/>
      <c r="AB201" s="232"/>
      <c r="AC201" s="233"/>
    </row>
    <row r="202" spans="1:29" ht="26.25" customHeight="1" x14ac:dyDescent="0.55000000000000004">
      <c r="A202" s="17">
        <v>2</v>
      </c>
      <c r="B202" s="22" t="s">
        <v>4</v>
      </c>
      <c r="C202" s="25" t="str">
        <f>TEXT(DATE($N$2,$P$2,A202),"aaa")</f>
        <v>火</v>
      </c>
      <c r="D202" s="85"/>
      <c r="E202" s="86"/>
      <c r="F202" s="205"/>
      <c r="G202" s="178"/>
      <c r="H202" s="18" t="s">
        <v>31</v>
      </c>
      <c r="I202" s="178"/>
      <c r="J202" s="178"/>
      <c r="K202" s="22" t="s">
        <v>32</v>
      </c>
      <c r="L202" s="89" t="str">
        <f>IF(OR(F202="",I202=""),"",MIN(MAX(ROUNDDOWN((I202-F202)*24*2,0)/2,0),$E$198))</f>
        <v/>
      </c>
      <c r="M202" s="90"/>
      <c r="N202" s="22" t="s">
        <v>33</v>
      </c>
      <c r="O202" s="85"/>
      <c r="P202" s="86"/>
      <c r="Q202" s="85"/>
      <c r="R202" s="86"/>
      <c r="S202" s="85"/>
      <c r="T202" s="86"/>
      <c r="U202" s="85"/>
      <c r="V202" s="86"/>
      <c r="W202" s="120"/>
      <c r="X202" s="121"/>
      <c r="Y202" s="121"/>
      <c r="Z202" s="121"/>
      <c r="AA202" s="121"/>
      <c r="AB202" s="121"/>
      <c r="AC202" s="122"/>
    </row>
    <row r="203" spans="1:29" ht="26.25" customHeight="1" x14ac:dyDescent="0.55000000000000004">
      <c r="A203" s="17">
        <v>3</v>
      </c>
      <c r="B203" s="22" t="s">
        <v>34</v>
      </c>
      <c r="C203" s="25" t="str">
        <f t="shared" ref="C203:C231" si="11">TEXT(DATE($N$2,$P$2,A203),"aaa")</f>
        <v>水</v>
      </c>
      <c r="D203" s="85"/>
      <c r="E203" s="86"/>
      <c r="F203" s="205"/>
      <c r="G203" s="178"/>
      <c r="H203" s="18" t="s">
        <v>31</v>
      </c>
      <c r="I203" s="178"/>
      <c r="J203" s="178"/>
      <c r="K203" s="22" t="s">
        <v>32</v>
      </c>
      <c r="L203" s="89" t="str">
        <f t="shared" ref="L203:L230" si="12">IF(OR(F203="",I203=""),"",MIN(MAX(ROUNDDOWN((I203-F203)*24*2,0)/2,0),$E$198))</f>
        <v/>
      </c>
      <c r="M203" s="90"/>
      <c r="N203" s="22" t="s">
        <v>33</v>
      </c>
      <c r="O203" s="85"/>
      <c r="P203" s="86"/>
      <c r="Q203" s="85"/>
      <c r="R203" s="86"/>
      <c r="S203" s="85"/>
      <c r="T203" s="86"/>
      <c r="U203" s="85"/>
      <c r="V203" s="86"/>
      <c r="W203" s="234"/>
      <c r="X203" s="235"/>
      <c r="Y203" s="235"/>
      <c r="Z203" s="235"/>
      <c r="AA203" s="235"/>
      <c r="AB203" s="235"/>
      <c r="AC203" s="236"/>
    </row>
    <row r="204" spans="1:29" ht="26.25" customHeight="1" x14ac:dyDescent="0.55000000000000004">
      <c r="A204" s="17">
        <v>4</v>
      </c>
      <c r="B204" s="22" t="s">
        <v>34</v>
      </c>
      <c r="C204" s="25" t="str">
        <f t="shared" si="11"/>
        <v>木</v>
      </c>
      <c r="D204" s="85"/>
      <c r="E204" s="86"/>
      <c r="F204" s="205"/>
      <c r="G204" s="178"/>
      <c r="H204" s="18" t="s">
        <v>31</v>
      </c>
      <c r="I204" s="178"/>
      <c r="J204" s="178"/>
      <c r="K204" s="22" t="s">
        <v>32</v>
      </c>
      <c r="L204" s="89" t="str">
        <f t="shared" si="12"/>
        <v/>
      </c>
      <c r="M204" s="90"/>
      <c r="N204" s="22" t="s">
        <v>33</v>
      </c>
      <c r="O204" s="85"/>
      <c r="P204" s="86"/>
      <c r="Q204" s="85"/>
      <c r="R204" s="86"/>
      <c r="S204" s="85"/>
      <c r="T204" s="86"/>
      <c r="U204" s="85"/>
      <c r="V204" s="86"/>
      <c r="W204" s="120"/>
      <c r="X204" s="121"/>
      <c r="Y204" s="121"/>
      <c r="Z204" s="121"/>
      <c r="AA204" s="121"/>
      <c r="AB204" s="121"/>
      <c r="AC204" s="122"/>
    </row>
    <row r="205" spans="1:29" ht="26.25" customHeight="1" x14ac:dyDescent="0.55000000000000004">
      <c r="A205" s="17">
        <v>5</v>
      </c>
      <c r="B205" s="22" t="s">
        <v>34</v>
      </c>
      <c r="C205" s="25" t="str">
        <f t="shared" si="11"/>
        <v>金</v>
      </c>
      <c r="D205" s="85"/>
      <c r="E205" s="86"/>
      <c r="F205" s="205"/>
      <c r="G205" s="178"/>
      <c r="H205" s="18" t="s">
        <v>31</v>
      </c>
      <c r="I205" s="178"/>
      <c r="J205" s="178"/>
      <c r="K205" s="22" t="s">
        <v>32</v>
      </c>
      <c r="L205" s="89" t="str">
        <f t="shared" si="12"/>
        <v/>
      </c>
      <c r="M205" s="90"/>
      <c r="N205" s="22" t="s">
        <v>33</v>
      </c>
      <c r="O205" s="85"/>
      <c r="P205" s="86"/>
      <c r="Q205" s="85"/>
      <c r="R205" s="86"/>
      <c r="S205" s="85"/>
      <c r="T205" s="86"/>
      <c r="U205" s="85"/>
      <c r="V205" s="86"/>
      <c r="W205" s="120"/>
      <c r="X205" s="121"/>
      <c r="Y205" s="121"/>
      <c r="Z205" s="121"/>
      <c r="AA205" s="121"/>
      <c r="AB205" s="121"/>
      <c r="AC205" s="122"/>
    </row>
    <row r="206" spans="1:29" ht="26.25" customHeight="1" x14ac:dyDescent="0.55000000000000004">
      <c r="A206" s="17">
        <v>6</v>
      </c>
      <c r="B206" s="22" t="s">
        <v>34</v>
      </c>
      <c r="C206" s="25" t="str">
        <f t="shared" si="11"/>
        <v>土</v>
      </c>
      <c r="D206" s="85"/>
      <c r="E206" s="86"/>
      <c r="F206" s="205"/>
      <c r="G206" s="178"/>
      <c r="H206" s="18" t="s">
        <v>31</v>
      </c>
      <c r="I206" s="178"/>
      <c r="J206" s="178"/>
      <c r="K206" s="22" t="s">
        <v>32</v>
      </c>
      <c r="L206" s="89" t="str">
        <f t="shared" si="12"/>
        <v/>
      </c>
      <c r="M206" s="90"/>
      <c r="N206" s="22" t="s">
        <v>33</v>
      </c>
      <c r="O206" s="85"/>
      <c r="P206" s="86"/>
      <c r="Q206" s="85"/>
      <c r="R206" s="86"/>
      <c r="S206" s="85"/>
      <c r="T206" s="86"/>
      <c r="U206" s="85"/>
      <c r="V206" s="86"/>
      <c r="W206" s="120"/>
      <c r="X206" s="121"/>
      <c r="Y206" s="121"/>
      <c r="Z206" s="121"/>
      <c r="AA206" s="121"/>
      <c r="AB206" s="121"/>
      <c r="AC206" s="122"/>
    </row>
    <row r="207" spans="1:29" ht="26.25" customHeight="1" x14ac:dyDescent="0.55000000000000004">
      <c r="A207" s="17">
        <v>7</v>
      </c>
      <c r="B207" s="22" t="s">
        <v>34</v>
      </c>
      <c r="C207" s="25" t="str">
        <f t="shared" si="11"/>
        <v>日</v>
      </c>
      <c r="D207" s="85"/>
      <c r="E207" s="86"/>
      <c r="F207" s="205"/>
      <c r="G207" s="178"/>
      <c r="H207" s="18" t="s">
        <v>31</v>
      </c>
      <c r="I207" s="178"/>
      <c r="J207" s="178"/>
      <c r="K207" s="22" t="s">
        <v>32</v>
      </c>
      <c r="L207" s="89" t="str">
        <f t="shared" si="12"/>
        <v/>
      </c>
      <c r="M207" s="90"/>
      <c r="N207" s="22" t="s">
        <v>33</v>
      </c>
      <c r="O207" s="85"/>
      <c r="P207" s="86"/>
      <c r="Q207" s="85"/>
      <c r="R207" s="86"/>
      <c r="S207" s="85"/>
      <c r="T207" s="86"/>
      <c r="U207" s="85"/>
      <c r="V207" s="86"/>
      <c r="W207" s="120"/>
      <c r="X207" s="121"/>
      <c r="Y207" s="121"/>
      <c r="Z207" s="121"/>
      <c r="AA207" s="121"/>
      <c r="AB207" s="121"/>
      <c r="AC207" s="122"/>
    </row>
    <row r="208" spans="1:29" ht="26.25" customHeight="1" x14ac:dyDescent="0.55000000000000004">
      <c r="A208" s="17">
        <v>8</v>
      </c>
      <c r="B208" s="22" t="s">
        <v>34</v>
      </c>
      <c r="C208" s="25" t="str">
        <f t="shared" si="11"/>
        <v>月</v>
      </c>
      <c r="D208" s="85"/>
      <c r="E208" s="86"/>
      <c r="F208" s="205"/>
      <c r="G208" s="178"/>
      <c r="H208" s="18" t="s">
        <v>31</v>
      </c>
      <c r="I208" s="178"/>
      <c r="J208" s="178"/>
      <c r="K208" s="22" t="s">
        <v>32</v>
      </c>
      <c r="L208" s="89" t="str">
        <f t="shared" si="12"/>
        <v/>
      </c>
      <c r="M208" s="90"/>
      <c r="N208" s="22" t="s">
        <v>33</v>
      </c>
      <c r="O208" s="85"/>
      <c r="P208" s="86"/>
      <c r="Q208" s="85"/>
      <c r="R208" s="86"/>
      <c r="S208" s="85"/>
      <c r="T208" s="86"/>
      <c r="U208" s="85"/>
      <c r="V208" s="86"/>
      <c r="W208" s="120"/>
      <c r="X208" s="121"/>
      <c r="Y208" s="121"/>
      <c r="Z208" s="121"/>
      <c r="AA208" s="121"/>
      <c r="AB208" s="121"/>
      <c r="AC208" s="122"/>
    </row>
    <row r="209" spans="1:29" ht="26.25" customHeight="1" x14ac:dyDescent="0.55000000000000004">
      <c r="A209" s="17">
        <v>9</v>
      </c>
      <c r="B209" s="22" t="s">
        <v>34</v>
      </c>
      <c r="C209" s="25" t="str">
        <f t="shared" si="11"/>
        <v>火</v>
      </c>
      <c r="D209" s="85"/>
      <c r="E209" s="86"/>
      <c r="F209" s="205"/>
      <c r="G209" s="178"/>
      <c r="H209" s="18" t="s">
        <v>31</v>
      </c>
      <c r="I209" s="178"/>
      <c r="J209" s="178"/>
      <c r="K209" s="22" t="s">
        <v>32</v>
      </c>
      <c r="L209" s="89" t="str">
        <f t="shared" si="12"/>
        <v/>
      </c>
      <c r="M209" s="90"/>
      <c r="N209" s="22" t="s">
        <v>33</v>
      </c>
      <c r="O209" s="85"/>
      <c r="P209" s="86"/>
      <c r="Q209" s="85"/>
      <c r="R209" s="86"/>
      <c r="S209" s="85"/>
      <c r="T209" s="86"/>
      <c r="U209" s="85"/>
      <c r="V209" s="86"/>
      <c r="W209" s="120"/>
      <c r="X209" s="121"/>
      <c r="Y209" s="121"/>
      <c r="Z209" s="121"/>
      <c r="AA209" s="121"/>
      <c r="AB209" s="121"/>
      <c r="AC209" s="122"/>
    </row>
    <row r="210" spans="1:29" ht="26.25" customHeight="1" x14ac:dyDescent="0.55000000000000004">
      <c r="A210" s="17">
        <v>10</v>
      </c>
      <c r="B210" s="22" t="s">
        <v>34</v>
      </c>
      <c r="C210" s="25" t="str">
        <f t="shared" si="11"/>
        <v>水</v>
      </c>
      <c r="D210" s="85"/>
      <c r="E210" s="86"/>
      <c r="F210" s="205"/>
      <c r="G210" s="178"/>
      <c r="H210" s="18" t="s">
        <v>31</v>
      </c>
      <c r="I210" s="178"/>
      <c r="J210" s="178"/>
      <c r="K210" s="22" t="s">
        <v>32</v>
      </c>
      <c r="L210" s="89" t="str">
        <f t="shared" si="12"/>
        <v/>
      </c>
      <c r="M210" s="90"/>
      <c r="N210" s="22" t="s">
        <v>33</v>
      </c>
      <c r="O210" s="85"/>
      <c r="P210" s="86"/>
      <c r="Q210" s="85"/>
      <c r="R210" s="86"/>
      <c r="S210" s="85"/>
      <c r="T210" s="86"/>
      <c r="U210" s="85"/>
      <c r="V210" s="86"/>
      <c r="W210" s="120"/>
      <c r="X210" s="121"/>
      <c r="Y210" s="121"/>
      <c r="Z210" s="121"/>
      <c r="AA210" s="121"/>
      <c r="AB210" s="121"/>
      <c r="AC210" s="122"/>
    </row>
    <row r="211" spans="1:29" ht="26.25" customHeight="1" x14ac:dyDescent="0.55000000000000004">
      <c r="A211" s="17">
        <v>11</v>
      </c>
      <c r="B211" s="22" t="s">
        <v>34</v>
      </c>
      <c r="C211" s="25" t="str">
        <f t="shared" si="11"/>
        <v>木</v>
      </c>
      <c r="D211" s="85"/>
      <c r="E211" s="86"/>
      <c r="F211" s="205"/>
      <c r="G211" s="178"/>
      <c r="H211" s="18" t="s">
        <v>31</v>
      </c>
      <c r="I211" s="178"/>
      <c r="J211" s="178"/>
      <c r="K211" s="22" t="s">
        <v>32</v>
      </c>
      <c r="L211" s="89" t="str">
        <f t="shared" si="12"/>
        <v/>
      </c>
      <c r="M211" s="90"/>
      <c r="N211" s="22" t="s">
        <v>33</v>
      </c>
      <c r="O211" s="85"/>
      <c r="P211" s="86"/>
      <c r="Q211" s="85"/>
      <c r="R211" s="86"/>
      <c r="S211" s="85"/>
      <c r="T211" s="86"/>
      <c r="U211" s="85"/>
      <c r="V211" s="86"/>
      <c r="W211" s="120"/>
      <c r="X211" s="121"/>
      <c r="Y211" s="121"/>
      <c r="Z211" s="121"/>
      <c r="AA211" s="121"/>
      <c r="AB211" s="121"/>
      <c r="AC211" s="122"/>
    </row>
    <row r="212" spans="1:29" ht="26.25" customHeight="1" x14ac:dyDescent="0.55000000000000004">
      <c r="A212" s="17">
        <v>12</v>
      </c>
      <c r="B212" s="22" t="s">
        <v>34</v>
      </c>
      <c r="C212" s="25" t="str">
        <f t="shared" si="11"/>
        <v>金</v>
      </c>
      <c r="D212" s="85"/>
      <c r="E212" s="86"/>
      <c r="F212" s="205"/>
      <c r="G212" s="178"/>
      <c r="H212" s="18" t="s">
        <v>31</v>
      </c>
      <c r="I212" s="178"/>
      <c r="J212" s="178"/>
      <c r="K212" s="22" t="s">
        <v>32</v>
      </c>
      <c r="L212" s="89" t="str">
        <f t="shared" si="12"/>
        <v/>
      </c>
      <c r="M212" s="90"/>
      <c r="N212" s="22" t="s">
        <v>33</v>
      </c>
      <c r="O212" s="85"/>
      <c r="P212" s="86"/>
      <c r="Q212" s="85"/>
      <c r="R212" s="86"/>
      <c r="S212" s="85"/>
      <c r="T212" s="86"/>
      <c r="U212" s="85"/>
      <c r="V212" s="86"/>
      <c r="W212" s="120"/>
      <c r="X212" s="121"/>
      <c r="Y212" s="121"/>
      <c r="Z212" s="121"/>
      <c r="AA212" s="121"/>
      <c r="AB212" s="121"/>
      <c r="AC212" s="122"/>
    </row>
    <row r="213" spans="1:29" ht="26.25" customHeight="1" x14ac:dyDescent="0.55000000000000004">
      <c r="A213" s="17">
        <v>13</v>
      </c>
      <c r="B213" s="22" t="s">
        <v>34</v>
      </c>
      <c r="C213" s="25" t="str">
        <f t="shared" si="11"/>
        <v>土</v>
      </c>
      <c r="D213" s="85"/>
      <c r="E213" s="86"/>
      <c r="F213" s="205"/>
      <c r="G213" s="178"/>
      <c r="H213" s="18" t="s">
        <v>31</v>
      </c>
      <c r="I213" s="178"/>
      <c r="J213" s="178"/>
      <c r="K213" s="22" t="s">
        <v>32</v>
      </c>
      <c r="L213" s="89" t="str">
        <f t="shared" si="12"/>
        <v/>
      </c>
      <c r="M213" s="90"/>
      <c r="N213" s="22" t="s">
        <v>33</v>
      </c>
      <c r="O213" s="85"/>
      <c r="P213" s="86"/>
      <c r="Q213" s="85"/>
      <c r="R213" s="86"/>
      <c r="S213" s="85"/>
      <c r="T213" s="86"/>
      <c r="U213" s="85"/>
      <c r="V213" s="86"/>
      <c r="W213" s="120"/>
      <c r="X213" s="121"/>
      <c r="Y213" s="121"/>
      <c r="Z213" s="121"/>
      <c r="AA213" s="121"/>
      <c r="AB213" s="121"/>
      <c r="AC213" s="122"/>
    </row>
    <row r="214" spans="1:29" ht="26.25" customHeight="1" x14ac:dyDescent="0.55000000000000004">
      <c r="A214" s="17">
        <v>14</v>
      </c>
      <c r="B214" s="22" t="s">
        <v>34</v>
      </c>
      <c r="C214" s="25" t="str">
        <f t="shared" si="11"/>
        <v>日</v>
      </c>
      <c r="D214" s="85"/>
      <c r="E214" s="86"/>
      <c r="F214" s="205"/>
      <c r="G214" s="178"/>
      <c r="H214" s="18" t="s">
        <v>31</v>
      </c>
      <c r="I214" s="178"/>
      <c r="J214" s="178"/>
      <c r="K214" s="22" t="s">
        <v>32</v>
      </c>
      <c r="L214" s="89" t="str">
        <f t="shared" si="12"/>
        <v/>
      </c>
      <c r="M214" s="90"/>
      <c r="N214" s="22" t="s">
        <v>33</v>
      </c>
      <c r="O214" s="85"/>
      <c r="P214" s="86"/>
      <c r="Q214" s="85"/>
      <c r="R214" s="86"/>
      <c r="S214" s="85"/>
      <c r="T214" s="86"/>
      <c r="U214" s="85"/>
      <c r="V214" s="86"/>
      <c r="W214" s="120"/>
      <c r="X214" s="121"/>
      <c r="Y214" s="121"/>
      <c r="Z214" s="121"/>
      <c r="AA214" s="121"/>
      <c r="AB214" s="121"/>
      <c r="AC214" s="122"/>
    </row>
    <row r="215" spans="1:29" ht="26.25" customHeight="1" x14ac:dyDescent="0.55000000000000004">
      <c r="A215" s="17">
        <v>15</v>
      </c>
      <c r="B215" s="22" t="s">
        <v>34</v>
      </c>
      <c r="C215" s="25" t="str">
        <f t="shared" si="11"/>
        <v>月</v>
      </c>
      <c r="D215" s="85"/>
      <c r="E215" s="86"/>
      <c r="F215" s="205"/>
      <c r="G215" s="178"/>
      <c r="H215" s="18" t="s">
        <v>31</v>
      </c>
      <c r="I215" s="178"/>
      <c r="J215" s="178"/>
      <c r="K215" s="22" t="s">
        <v>32</v>
      </c>
      <c r="L215" s="89" t="str">
        <f t="shared" si="12"/>
        <v/>
      </c>
      <c r="M215" s="90"/>
      <c r="N215" s="22" t="s">
        <v>33</v>
      </c>
      <c r="O215" s="85"/>
      <c r="P215" s="86"/>
      <c r="Q215" s="85"/>
      <c r="R215" s="86"/>
      <c r="S215" s="85"/>
      <c r="T215" s="86"/>
      <c r="U215" s="85"/>
      <c r="V215" s="86"/>
      <c r="W215" s="120"/>
      <c r="X215" s="121"/>
      <c r="Y215" s="121"/>
      <c r="Z215" s="121"/>
      <c r="AA215" s="121"/>
      <c r="AB215" s="121"/>
      <c r="AC215" s="122"/>
    </row>
    <row r="216" spans="1:29" ht="26.25" customHeight="1" x14ac:dyDescent="0.55000000000000004">
      <c r="A216" s="17">
        <v>16</v>
      </c>
      <c r="B216" s="22" t="s">
        <v>34</v>
      </c>
      <c r="C216" s="25" t="str">
        <f t="shared" si="11"/>
        <v>火</v>
      </c>
      <c r="D216" s="85"/>
      <c r="E216" s="86"/>
      <c r="F216" s="205"/>
      <c r="G216" s="178"/>
      <c r="H216" s="18" t="s">
        <v>31</v>
      </c>
      <c r="I216" s="178"/>
      <c r="J216" s="178"/>
      <c r="K216" s="22" t="s">
        <v>32</v>
      </c>
      <c r="L216" s="89" t="str">
        <f t="shared" si="12"/>
        <v/>
      </c>
      <c r="M216" s="90"/>
      <c r="N216" s="22" t="s">
        <v>33</v>
      </c>
      <c r="O216" s="85"/>
      <c r="P216" s="86"/>
      <c r="Q216" s="85"/>
      <c r="R216" s="86"/>
      <c r="S216" s="85"/>
      <c r="T216" s="86"/>
      <c r="U216" s="85"/>
      <c r="V216" s="86"/>
      <c r="W216" s="120"/>
      <c r="X216" s="121"/>
      <c r="Y216" s="121"/>
      <c r="Z216" s="121"/>
      <c r="AA216" s="121"/>
      <c r="AB216" s="121"/>
      <c r="AC216" s="122"/>
    </row>
    <row r="217" spans="1:29" ht="26.25" customHeight="1" x14ac:dyDescent="0.55000000000000004">
      <c r="A217" s="17">
        <v>17</v>
      </c>
      <c r="B217" s="22" t="s">
        <v>34</v>
      </c>
      <c r="C217" s="25" t="str">
        <f t="shared" si="11"/>
        <v>水</v>
      </c>
      <c r="D217" s="85"/>
      <c r="E217" s="86"/>
      <c r="F217" s="205"/>
      <c r="G217" s="178"/>
      <c r="H217" s="18" t="s">
        <v>31</v>
      </c>
      <c r="I217" s="178"/>
      <c r="J217" s="178"/>
      <c r="K217" s="22" t="s">
        <v>32</v>
      </c>
      <c r="L217" s="89" t="str">
        <f t="shared" si="12"/>
        <v/>
      </c>
      <c r="M217" s="90"/>
      <c r="N217" s="22" t="s">
        <v>33</v>
      </c>
      <c r="O217" s="85"/>
      <c r="P217" s="86"/>
      <c r="Q217" s="85"/>
      <c r="R217" s="86"/>
      <c r="S217" s="85"/>
      <c r="T217" s="86"/>
      <c r="U217" s="85"/>
      <c r="V217" s="86"/>
      <c r="W217" s="120"/>
      <c r="X217" s="121"/>
      <c r="Y217" s="121"/>
      <c r="Z217" s="121"/>
      <c r="AA217" s="121"/>
      <c r="AB217" s="121"/>
      <c r="AC217" s="122"/>
    </row>
    <row r="218" spans="1:29" ht="26.25" customHeight="1" x14ac:dyDescent="0.55000000000000004">
      <c r="A218" s="17">
        <v>18</v>
      </c>
      <c r="B218" s="22" t="s">
        <v>34</v>
      </c>
      <c r="C218" s="25" t="str">
        <f t="shared" si="11"/>
        <v>木</v>
      </c>
      <c r="D218" s="85"/>
      <c r="E218" s="86"/>
      <c r="F218" s="205"/>
      <c r="G218" s="178"/>
      <c r="H218" s="18" t="s">
        <v>31</v>
      </c>
      <c r="I218" s="178"/>
      <c r="J218" s="178"/>
      <c r="K218" s="22" t="s">
        <v>32</v>
      </c>
      <c r="L218" s="89" t="str">
        <f t="shared" si="12"/>
        <v/>
      </c>
      <c r="M218" s="90"/>
      <c r="N218" s="22" t="s">
        <v>33</v>
      </c>
      <c r="O218" s="85"/>
      <c r="P218" s="86"/>
      <c r="Q218" s="85"/>
      <c r="R218" s="86"/>
      <c r="S218" s="85"/>
      <c r="T218" s="86"/>
      <c r="U218" s="85"/>
      <c r="V218" s="86"/>
      <c r="W218" s="120"/>
      <c r="X218" s="121"/>
      <c r="Y218" s="121"/>
      <c r="Z218" s="121"/>
      <c r="AA218" s="121"/>
      <c r="AB218" s="121"/>
      <c r="AC218" s="122"/>
    </row>
    <row r="219" spans="1:29" ht="26.25" customHeight="1" x14ac:dyDescent="0.55000000000000004">
      <c r="A219" s="17">
        <v>19</v>
      </c>
      <c r="B219" s="22" t="s">
        <v>34</v>
      </c>
      <c r="C219" s="25" t="str">
        <f t="shared" si="11"/>
        <v>金</v>
      </c>
      <c r="D219" s="85"/>
      <c r="E219" s="86"/>
      <c r="F219" s="205"/>
      <c r="G219" s="178"/>
      <c r="H219" s="18" t="s">
        <v>31</v>
      </c>
      <c r="I219" s="178"/>
      <c r="J219" s="178"/>
      <c r="K219" s="22" t="s">
        <v>32</v>
      </c>
      <c r="L219" s="89" t="str">
        <f t="shared" si="12"/>
        <v/>
      </c>
      <c r="M219" s="90"/>
      <c r="N219" s="22" t="s">
        <v>33</v>
      </c>
      <c r="O219" s="85"/>
      <c r="P219" s="86"/>
      <c r="Q219" s="85"/>
      <c r="R219" s="86"/>
      <c r="S219" s="85"/>
      <c r="T219" s="86"/>
      <c r="U219" s="85"/>
      <c r="V219" s="86"/>
      <c r="W219" s="120"/>
      <c r="X219" s="121"/>
      <c r="Y219" s="121"/>
      <c r="Z219" s="121"/>
      <c r="AA219" s="121"/>
      <c r="AB219" s="121"/>
      <c r="AC219" s="122"/>
    </row>
    <row r="220" spans="1:29" ht="26.25" customHeight="1" x14ac:dyDescent="0.55000000000000004">
      <c r="A220" s="17">
        <v>20</v>
      </c>
      <c r="B220" s="22" t="s">
        <v>34</v>
      </c>
      <c r="C220" s="25" t="str">
        <f t="shared" si="11"/>
        <v>土</v>
      </c>
      <c r="D220" s="85"/>
      <c r="E220" s="86"/>
      <c r="F220" s="205"/>
      <c r="G220" s="178"/>
      <c r="H220" s="18" t="s">
        <v>31</v>
      </c>
      <c r="I220" s="178"/>
      <c r="J220" s="178"/>
      <c r="K220" s="22" t="s">
        <v>32</v>
      </c>
      <c r="L220" s="89" t="str">
        <f t="shared" si="12"/>
        <v/>
      </c>
      <c r="M220" s="90"/>
      <c r="N220" s="22" t="s">
        <v>33</v>
      </c>
      <c r="O220" s="85"/>
      <c r="P220" s="86"/>
      <c r="Q220" s="85"/>
      <c r="R220" s="86"/>
      <c r="S220" s="85"/>
      <c r="T220" s="86"/>
      <c r="U220" s="85"/>
      <c r="V220" s="86"/>
      <c r="W220" s="120"/>
      <c r="X220" s="121"/>
      <c r="Y220" s="121"/>
      <c r="Z220" s="121"/>
      <c r="AA220" s="121"/>
      <c r="AB220" s="121"/>
      <c r="AC220" s="122"/>
    </row>
    <row r="221" spans="1:29" ht="26.25" customHeight="1" x14ac:dyDescent="0.55000000000000004">
      <c r="A221" s="17">
        <v>21</v>
      </c>
      <c r="B221" s="22" t="s">
        <v>34</v>
      </c>
      <c r="C221" s="25" t="str">
        <f t="shared" si="11"/>
        <v>日</v>
      </c>
      <c r="D221" s="85"/>
      <c r="E221" s="86"/>
      <c r="F221" s="205"/>
      <c r="G221" s="178"/>
      <c r="H221" s="18" t="s">
        <v>31</v>
      </c>
      <c r="I221" s="178"/>
      <c r="J221" s="178"/>
      <c r="K221" s="22" t="s">
        <v>32</v>
      </c>
      <c r="L221" s="89" t="str">
        <f t="shared" si="12"/>
        <v/>
      </c>
      <c r="M221" s="90"/>
      <c r="N221" s="22" t="s">
        <v>33</v>
      </c>
      <c r="O221" s="85"/>
      <c r="P221" s="86"/>
      <c r="Q221" s="85"/>
      <c r="R221" s="86"/>
      <c r="S221" s="85"/>
      <c r="T221" s="86"/>
      <c r="U221" s="85"/>
      <c r="V221" s="86"/>
      <c r="W221" s="120"/>
      <c r="X221" s="121"/>
      <c r="Y221" s="121"/>
      <c r="Z221" s="121"/>
      <c r="AA221" s="121"/>
      <c r="AB221" s="121"/>
      <c r="AC221" s="122"/>
    </row>
    <row r="222" spans="1:29" ht="26.25" customHeight="1" x14ac:dyDescent="0.55000000000000004">
      <c r="A222" s="17">
        <v>22</v>
      </c>
      <c r="B222" s="22" t="s">
        <v>34</v>
      </c>
      <c r="C222" s="25" t="str">
        <f t="shared" si="11"/>
        <v>月</v>
      </c>
      <c r="D222" s="85"/>
      <c r="E222" s="86"/>
      <c r="F222" s="205"/>
      <c r="G222" s="178"/>
      <c r="H222" s="18" t="s">
        <v>31</v>
      </c>
      <c r="I222" s="178"/>
      <c r="J222" s="178"/>
      <c r="K222" s="22" t="s">
        <v>32</v>
      </c>
      <c r="L222" s="89" t="str">
        <f t="shared" si="12"/>
        <v/>
      </c>
      <c r="M222" s="90"/>
      <c r="N222" s="22" t="s">
        <v>33</v>
      </c>
      <c r="O222" s="85"/>
      <c r="P222" s="86"/>
      <c r="Q222" s="85"/>
      <c r="R222" s="86"/>
      <c r="S222" s="85"/>
      <c r="T222" s="86"/>
      <c r="U222" s="85"/>
      <c r="V222" s="86"/>
      <c r="W222" s="120"/>
      <c r="X222" s="121"/>
      <c r="Y222" s="121"/>
      <c r="Z222" s="121"/>
      <c r="AA222" s="121"/>
      <c r="AB222" s="121"/>
      <c r="AC222" s="122"/>
    </row>
    <row r="223" spans="1:29" ht="26.25" customHeight="1" x14ac:dyDescent="0.55000000000000004">
      <c r="A223" s="17">
        <v>23</v>
      </c>
      <c r="B223" s="22" t="s">
        <v>34</v>
      </c>
      <c r="C223" s="25" t="str">
        <f t="shared" si="11"/>
        <v>火</v>
      </c>
      <c r="D223" s="85"/>
      <c r="E223" s="86"/>
      <c r="F223" s="205"/>
      <c r="G223" s="178"/>
      <c r="H223" s="18" t="s">
        <v>31</v>
      </c>
      <c r="I223" s="178"/>
      <c r="J223" s="178"/>
      <c r="K223" s="22" t="s">
        <v>32</v>
      </c>
      <c r="L223" s="89" t="str">
        <f t="shared" si="12"/>
        <v/>
      </c>
      <c r="M223" s="90"/>
      <c r="N223" s="22" t="s">
        <v>33</v>
      </c>
      <c r="O223" s="85"/>
      <c r="P223" s="86"/>
      <c r="Q223" s="85"/>
      <c r="R223" s="86"/>
      <c r="S223" s="85"/>
      <c r="T223" s="86"/>
      <c r="U223" s="85"/>
      <c r="V223" s="86"/>
      <c r="W223" s="120"/>
      <c r="X223" s="121"/>
      <c r="Y223" s="121"/>
      <c r="Z223" s="121"/>
      <c r="AA223" s="121"/>
      <c r="AB223" s="121"/>
      <c r="AC223" s="122"/>
    </row>
    <row r="224" spans="1:29" ht="26.25" customHeight="1" x14ac:dyDescent="0.55000000000000004">
      <c r="A224" s="17">
        <v>24</v>
      </c>
      <c r="B224" s="22" t="s">
        <v>34</v>
      </c>
      <c r="C224" s="25" t="str">
        <f t="shared" si="11"/>
        <v>水</v>
      </c>
      <c r="D224" s="85"/>
      <c r="E224" s="86"/>
      <c r="F224" s="205"/>
      <c r="G224" s="178"/>
      <c r="H224" s="18" t="s">
        <v>31</v>
      </c>
      <c r="I224" s="178"/>
      <c r="J224" s="178"/>
      <c r="K224" s="22" t="s">
        <v>32</v>
      </c>
      <c r="L224" s="89" t="str">
        <f t="shared" si="12"/>
        <v/>
      </c>
      <c r="M224" s="90"/>
      <c r="N224" s="22" t="s">
        <v>33</v>
      </c>
      <c r="O224" s="85"/>
      <c r="P224" s="86"/>
      <c r="Q224" s="85"/>
      <c r="R224" s="86"/>
      <c r="S224" s="85"/>
      <c r="T224" s="86"/>
      <c r="U224" s="85"/>
      <c r="V224" s="86"/>
      <c r="W224" s="120"/>
      <c r="X224" s="121"/>
      <c r="Y224" s="121"/>
      <c r="Z224" s="121"/>
      <c r="AA224" s="121"/>
      <c r="AB224" s="121"/>
      <c r="AC224" s="122"/>
    </row>
    <row r="225" spans="1:29" ht="26.25" customHeight="1" x14ac:dyDescent="0.55000000000000004">
      <c r="A225" s="17">
        <v>25</v>
      </c>
      <c r="B225" s="22" t="s">
        <v>34</v>
      </c>
      <c r="C225" s="25" t="str">
        <f t="shared" si="11"/>
        <v>木</v>
      </c>
      <c r="D225" s="85"/>
      <c r="E225" s="86"/>
      <c r="F225" s="205"/>
      <c r="G225" s="178"/>
      <c r="H225" s="18" t="s">
        <v>31</v>
      </c>
      <c r="I225" s="178"/>
      <c r="J225" s="178"/>
      <c r="K225" s="22" t="s">
        <v>32</v>
      </c>
      <c r="L225" s="89" t="str">
        <f t="shared" si="12"/>
        <v/>
      </c>
      <c r="M225" s="90"/>
      <c r="N225" s="22" t="s">
        <v>33</v>
      </c>
      <c r="O225" s="85"/>
      <c r="P225" s="86"/>
      <c r="Q225" s="85"/>
      <c r="R225" s="86"/>
      <c r="S225" s="85"/>
      <c r="T225" s="86"/>
      <c r="U225" s="85"/>
      <c r="V225" s="86"/>
      <c r="W225" s="120"/>
      <c r="X225" s="121"/>
      <c r="Y225" s="121"/>
      <c r="Z225" s="121"/>
      <c r="AA225" s="121"/>
      <c r="AB225" s="121"/>
      <c r="AC225" s="122"/>
    </row>
    <row r="226" spans="1:29" ht="26.25" customHeight="1" x14ac:dyDescent="0.55000000000000004">
      <c r="A226" s="17">
        <v>26</v>
      </c>
      <c r="B226" s="22" t="s">
        <v>34</v>
      </c>
      <c r="C226" s="25" t="str">
        <f t="shared" si="11"/>
        <v>金</v>
      </c>
      <c r="D226" s="85"/>
      <c r="E226" s="86"/>
      <c r="F226" s="205"/>
      <c r="G226" s="178"/>
      <c r="H226" s="18" t="s">
        <v>31</v>
      </c>
      <c r="I226" s="178"/>
      <c r="J226" s="178"/>
      <c r="K226" s="22" t="s">
        <v>32</v>
      </c>
      <c r="L226" s="89" t="str">
        <f t="shared" si="12"/>
        <v/>
      </c>
      <c r="M226" s="90"/>
      <c r="N226" s="22" t="s">
        <v>33</v>
      </c>
      <c r="O226" s="85"/>
      <c r="P226" s="86"/>
      <c r="Q226" s="85"/>
      <c r="R226" s="86"/>
      <c r="S226" s="85"/>
      <c r="T226" s="86"/>
      <c r="U226" s="85"/>
      <c r="V226" s="86"/>
      <c r="W226" s="120"/>
      <c r="X226" s="121"/>
      <c r="Y226" s="121"/>
      <c r="Z226" s="121"/>
      <c r="AA226" s="121"/>
      <c r="AB226" s="121"/>
      <c r="AC226" s="122"/>
    </row>
    <row r="227" spans="1:29" ht="26.25" customHeight="1" x14ac:dyDescent="0.55000000000000004">
      <c r="A227" s="17">
        <v>27</v>
      </c>
      <c r="B227" s="22" t="s">
        <v>34</v>
      </c>
      <c r="C227" s="25" t="str">
        <f t="shared" si="11"/>
        <v>土</v>
      </c>
      <c r="D227" s="85"/>
      <c r="E227" s="86"/>
      <c r="F227" s="205"/>
      <c r="G227" s="178"/>
      <c r="H227" s="18" t="s">
        <v>31</v>
      </c>
      <c r="I227" s="178"/>
      <c r="J227" s="178"/>
      <c r="K227" s="22" t="s">
        <v>32</v>
      </c>
      <c r="L227" s="89" t="str">
        <f t="shared" si="12"/>
        <v/>
      </c>
      <c r="M227" s="90"/>
      <c r="N227" s="22" t="s">
        <v>33</v>
      </c>
      <c r="O227" s="85"/>
      <c r="P227" s="86"/>
      <c r="Q227" s="85"/>
      <c r="R227" s="86"/>
      <c r="S227" s="85"/>
      <c r="T227" s="86"/>
      <c r="U227" s="85"/>
      <c r="V227" s="86"/>
      <c r="W227" s="120"/>
      <c r="X227" s="121"/>
      <c r="Y227" s="121"/>
      <c r="Z227" s="121"/>
      <c r="AA227" s="121"/>
      <c r="AB227" s="121"/>
      <c r="AC227" s="122"/>
    </row>
    <row r="228" spans="1:29" ht="26.25" customHeight="1" x14ac:dyDescent="0.55000000000000004">
      <c r="A228" s="17">
        <v>28</v>
      </c>
      <c r="B228" s="22" t="s">
        <v>34</v>
      </c>
      <c r="C228" s="25" t="str">
        <f t="shared" si="11"/>
        <v>日</v>
      </c>
      <c r="D228" s="85"/>
      <c r="E228" s="86"/>
      <c r="F228" s="205"/>
      <c r="G228" s="178"/>
      <c r="H228" s="18" t="s">
        <v>31</v>
      </c>
      <c r="I228" s="178"/>
      <c r="J228" s="178"/>
      <c r="K228" s="22" t="s">
        <v>32</v>
      </c>
      <c r="L228" s="89" t="str">
        <f t="shared" si="12"/>
        <v/>
      </c>
      <c r="M228" s="90"/>
      <c r="N228" s="22" t="s">
        <v>33</v>
      </c>
      <c r="O228" s="85"/>
      <c r="P228" s="86"/>
      <c r="Q228" s="85"/>
      <c r="R228" s="86"/>
      <c r="S228" s="85"/>
      <c r="T228" s="86"/>
      <c r="U228" s="85"/>
      <c r="V228" s="86"/>
      <c r="W228" s="120"/>
      <c r="X228" s="121"/>
      <c r="Y228" s="121"/>
      <c r="Z228" s="121"/>
      <c r="AA228" s="121"/>
      <c r="AB228" s="121"/>
      <c r="AC228" s="122"/>
    </row>
    <row r="229" spans="1:29" ht="26.25" customHeight="1" x14ac:dyDescent="0.55000000000000004">
      <c r="A229" s="17">
        <v>29</v>
      </c>
      <c r="B229" s="22" t="s">
        <v>34</v>
      </c>
      <c r="C229" s="25" t="str">
        <f t="shared" si="11"/>
        <v>月</v>
      </c>
      <c r="D229" s="85"/>
      <c r="E229" s="86"/>
      <c r="F229" s="205"/>
      <c r="G229" s="178"/>
      <c r="H229" s="18" t="s">
        <v>31</v>
      </c>
      <c r="I229" s="178"/>
      <c r="J229" s="178"/>
      <c r="K229" s="22" t="s">
        <v>32</v>
      </c>
      <c r="L229" s="89" t="str">
        <f t="shared" si="12"/>
        <v/>
      </c>
      <c r="M229" s="90"/>
      <c r="N229" s="22" t="s">
        <v>33</v>
      </c>
      <c r="O229" s="85"/>
      <c r="P229" s="86"/>
      <c r="Q229" s="85"/>
      <c r="R229" s="86"/>
      <c r="S229" s="85"/>
      <c r="T229" s="86"/>
      <c r="U229" s="85"/>
      <c r="V229" s="86"/>
      <c r="W229" s="120"/>
      <c r="X229" s="121"/>
      <c r="Y229" s="121"/>
      <c r="Z229" s="121"/>
      <c r="AA229" s="121"/>
      <c r="AB229" s="121"/>
      <c r="AC229" s="122"/>
    </row>
    <row r="230" spans="1:29" ht="26.25" customHeight="1" x14ac:dyDescent="0.55000000000000004">
      <c r="A230" s="17">
        <v>30</v>
      </c>
      <c r="B230" s="22" t="s">
        <v>34</v>
      </c>
      <c r="C230" s="25" t="str">
        <f t="shared" si="11"/>
        <v>火</v>
      </c>
      <c r="D230" s="85"/>
      <c r="E230" s="86"/>
      <c r="F230" s="205"/>
      <c r="G230" s="178"/>
      <c r="H230" s="18" t="s">
        <v>31</v>
      </c>
      <c r="I230" s="178"/>
      <c r="J230" s="178"/>
      <c r="K230" s="22" t="s">
        <v>32</v>
      </c>
      <c r="L230" s="89" t="str">
        <f t="shared" si="12"/>
        <v/>
      </c>
      <c r="M230" s="90"/>
      <c r="N230" s="22" t="s">
        <v>33</v>
      </c>
      <c r="O230" s="85"/>
      <c r="P230" s="86"/>
      <c r="Q230" s="85"/>
      <c r="R230" s="86"/>
      <c r="S230" s="85"/>
      <c r="T230" s="86"/>
      <c r="U230" s="85"/>
      <c r="V230" s="86"/>
      <c r="W230" s="120"/>
      <c r="X230" s="121"/>
      <c r="Y230" s="121"/>
      <c r="Z230" s="121"/>
      <c r="AA230" s="121"/>
      <c r="AB230" s="121"/>
      <c r="AC230" s="122"/>
    </row>
    <row r="231" spans="1:29" ht="26.25" customHeight="1" x14ac:dyDescent="0.55000000000000004">
      <c r="A231" s="19">
        <v>31</v>
      </c>
      <c r="B231" s="23" t="s">
        <v>4</v>
      </c>
      <c r="C231" s="26" t="str">
        <f t="shared" si="11"/>
        <v>水</v>
      </c>
      <c r="D231" s="218"/>
      <c r="E231" s="219"/>
      <c r="F231" s="226"/>
      <c r="G231" s="227"/>
      <c r="H231" s="20" t="s">
        <v>31</v>
      </c>
      <c r="I231" s="227"/>
      <c r="J231" s="227"/>
      <c r="K231" s="23" t="s">
        <v>32</v>
      </c>
      <c r="L231" s="89" t="str">
        <f t="shared" ref="L231" si="13">IF(OR(F231="",I231=""),"",MIN(MAX(ROUNDDOWN((I231-F231)*24*2,0)/2,0),$E$198))</f>
        <v/>
      </c>
      <c r="M231" s="90"/>
      <c r="N231" s="23" t="s">
        <v>33</v>
      </c>
      <c r="O231" s="218"/>
      <c r="P231" s="219"/>
      <c r="Q231" s="218"/>
      <c r="R231" s="219"/>
      <c r="S231" s="218"/>
      <c r="T231" s="219"/>
      <c r="U231" s="218"/>
      <c r="V231" s="219"/>
      <c r="W231" s="208"/>
      <c r="X231" s="209"/>
      <c r="Y231" s="209"/>
      <c r="Z231" s="209"/>
      <c r="AA231" s="209"/>
      <c r="AB231" s="209"/>
      <c r="AC231" s="210"/>
    </row>
    <row r="232" spans="1:29" ht="26.25" customHeight="1" x14ac:dyDescent="0.55000000000000004">
      <c r="A232" s="126" t="s">
        <v>35</v>
      </c>
      <c r="B232" s="127"/>
      <c r="C232" s="127"/>
      <c r="D232" s="27">
        <f>COUNTIF(L201:M231,"&gt;0")</f>
        <v>0</v>
      </c>
      <c r="E232" s="224" t="s">
        <v>36</v>
      </c>
      <c r="F232" s="224"/>
      <c r="G232" s="224"/>
      <c r="H232" s="224"/>
      <c r="I232" s="27">
        <f>COUNTIF(D201:E231,"○")</f>
        <v>0</v>
      </c>
      <c r="J232" s="28" t="s">
        <v>16</v>
      </c>
      <c r="K232" s="126" t="s">
        <v>101</v>
      </c>
      <c r="L232" s="127"/>
      <c r="M232" s="127"/>
      <c r="N232" s="27" t="s">
        <v>99</v>
      </c>
      <c r="O232" s="27">
        <f>COUNTIF(Q201:R231,"○")</f>
        <v>0</v>
      </c>
      <c r="P232" s="27" t="s">
        <v>38</v>
      </c>
      <c r="Q232" s="225" t="s">
        <v>100</v>
      </c>
      <c r="R232" s="225"/>
      <c r="S232" s="27">
        <f>COUNTIF(S201:T231,"○")</f>
        <v>0</v>
      </c>
      <c r="T232" s="27" t="s">
        <v>38</v>
      </c>
      <c r="U232" s="27"/>
      <c r="V232" s="27"/>
      <c r="W232" s="28"/>
      <c r="X232" s="212" t="s">
        <v>37</v>
      </c>
      <c r="Y232" s="213"/>
      <c r="Z232" s="213"/>
      <c r="AA232" s="44"/>
      <c r="AB232" s="44"/>
      <c r="AC232" s="216" t="str">
        <f>IF(W199="３．要支援家庭のこども加算","●","×")</f>
        <v>×</v>
      </c>
    </row>
    <row r="233" spans="1:29" ht="26.25" customHeight="1" x14ac:dyDescent="0.55000000000000004">
      <c r="A233" s="126" t="s">
        <v>91</v>
      </c>
      <c r="B233" s="127"/>
      <c r="C233" s="27">
        <f>COUNTIF(O201:P231,"○")</f>
        <v>0</v>
      </c>
      <c r="D233" s="105" t="s">
        <v>38</v>
      </c>
      <c r="E233" s="105"/>
      <c r="F233" s="103" t="s">
        <v>107</v>
      </c>
      <c r="G233" s="104"/>
      <c r="H233" s="104"/>
      <c r="I233" s="27">
        <f>COUNTIF(U201:V231,"○")</f>
        <v>0</v>
      </c>
      <c r="J233" s="28" t="s">
        <v>38</v>
      </c>
      <c r="K233" s="211" t="s">
        <v>60</v>
      </c>
      <c r="L233" s="113"/>
      <c r="M233" s="113"/>
      <c r="N233" s="42">
        <f>IF(SUM(L201:M231)&gt;E198, E198, SUM(L201:M231))</f>
        <v>0</v>
      </c>
      <c r="O233" s="111" t="s">
        <v>58</v>
      </c>
      <c r="P233" s="111"/>
      <c r="Q233" s="111"/>
      <c r="R233" s="111"/>
      <c r="S233" s="42">
        <f>SUMIFS(L201:M231,D201:E231,"○")</f>
        <v>0</v>
      </c>
      <c r="T233" s="42" t="s">
        <v>59</v>
      </c>
      <c r="U233" s="115"/>
      <c r="V233" s="115"/>
      <c r="W233" s="45"/>
      <c r="X233" s="214"/>
      <c r="Y233" s="215"/>
      <c r="Z233" s="215"/>
      <c r="AA233" s="49"/>
      <c r="AB233" s="49"/>
      <c r="AC233" s="217"/>
    </row>
    <row r="234" spans="1:29" ht="26.25" customHeight="1" x14ac:dyDescent="0.55000000000000004">
      <c r="A234" s="29"/>
      <c r="B234" s="29"/>
      <c r="C234" s="29"/>
      <c r="D234" s="32"/>
      <c r="E234" s="32"/>
      <c r="F234" s="29"/>
      <c r="G234" s="29"/>
      <c r="H234" s="29"/>
      <c r="I234" s="32"/>
      <c r="J234" s="32"/>
      <c r="K234" s="51"/>
      <c r="L234" s="51"/>
      <c r="M234" s="51"/>
      <c r="N234" s="32"/>
      <c r="O234" s="52"/>
      <c r="P234" s="52"/>
      <c r="Q234" s="52"/>
      <c r="R234" s="52"/>
      <c r="S234" s="32"/>
      <c r="T234" s="32"/>
      <c r="U234" s="53"/>
      <c r="V234" s="53"/>
      <c r="W234" s="32"/>
      <c r="X234" s="29"/>
      <c r="Y234" s="29"/>
      <c r="Z234" s="29"/>
      <c r="AA234" s="29"/>
      <c r="AB234" s="29"/>
      <c r="AC234" s="29"/>
    </row>
    <row r="235" spans="1:29" ht="26.25" customHeight="1" x14ac:dyDescent="0.55000000000000004">
      <c r="A235" s="100" t="str">
        <f>"（別紙）中野区乳児等通園支援事業　利用状況報告書（"&amp;$N$2&amp;"年"&amp;$P$2&amp;"月分）"</f>
        <v>（別紙）中野区乳児等通園支援事業　利用状況報告書（2027年3月分）</v>
      </c>
      <c r="B235" s="100"/>
      <c r="C235" s="100"/>
      <c r="D235" s="100"/>
      <c r="E235" s="100"/>
      <c r="F235" s="100"/>
      <c r="G235" s="100"/>
      <c r="H235" s="100"/>
      <c r="I235" s="100"/>
      <c r="J235" s="100"/>
      <c r="K235" s="100"/>
      <c r="L235" s="100"/>
      <c r="M235" s="100"/>
      <c r="N235" s="100"/>
      <c r="O235" s="100"/>
      <c r="P235" s="100"/>
      <c r="Q235" s="100"/>
      <c r="R235" s="100"/>
      <c r="S235" s="100"/>
      <c r="T235" s="100"/>
      <c r="U235" s="100"/>
      <c r="V235" s="100"/>
      <c r="W235" s="100"/>
      <c r="X235" s="100"/>
      <c r="Y235" s="100"/>
      <c r="Z235" s="100"/>
      <c r="AA235" s="100"/>
      <c r="AB235" s="100"/>
      <c r="AC235" s="100"/>
    </row>
    <row r="236" spans="1:29" ht="26.25" customHeight="1" x14ac:dyDescent="0.55000000000000004">
      <c r="A236" s="101" t="s">
        <v>23</v>
      </c>
      <c r="B236" s="101"/>
      <c r="C236" s="101"/>
      <c r="D236" s="110"/>
      <c r="E236" s="110"/>
      <c r="F236" s="110"/>
      <c r="G236" s="110"/>
      <c r="H236" s="110"/>
      <c r="I236" s="110"/>
      <c r="J236" s="114" t="s">
        <v>43</v>
      </c>
      <c r="K236" s="114"/>
      <c r="L236" s="114"/>
      <c r="O236" s="29" t="s">
        <v>0</v>
      </c>
      <c r="P236" s="13"/>
      <c r="Q236" s="29" t="s">
        <v>3</v>
      </c>
      <c r="S236" s="29" t="s">
        <v>4</v>
      </c>
      <c r="T236" s="29" t="s">
        <v>19</v>
      </c>
      <c r="U236" s="32" t="s">
        <v>40</v>
      </c>
      <c r="V236" s="32"/>
      <c r="W236" s="110"/>
      <c r="X236" s="110"/>
      <c r="Y236" s="110"/>
      <c r="Z236" s="110"/>
      <c r="AA236" s="110"/>
      <c r="AB236" s="110"/>
      <c r="AC236" s="32" t="s">
        <v>19</v>
      </c>
    </row>
    <row r="237" spans="1:29" ht="26.25" customHeight="1" x14ac:dyDescent="0.55000000000000004">
      <c r="A237" s="101" t="s">
        <v>24</v>
      </c>
      <c r="B237" s="101"/>
      <c r="C237" s="101"/>
      <c r="D237" s="32" t="s">
        <v>87</v>
      </c>
      <c r="E237" s="32" cm="1">
        <f t="array" ref="E237">_xlfn.IFS(W236="０歳児クラス相当",$L$12,W236="１歳児クラス相当",$L$13,W236="２歳児クラス相当（３歳未満）",$L$14,W236="２歳児クラス相当（３歳誕生月）",$L$14,W236="",0)</f>
        <v>0</v>
      </c>
      <c r="F237" s="114" t="s">
        <v>11</v>
      </c>
      <c r="G237" s="114"/>
      <c r="H237" s="29"/>
      <c r="I237" s="32"/>
      <c r="J237" s="114"/>
      <c r="K237" s="114"/>
      <c r="L237" s="32"/>
      <c r="M237" s="114"/>
      <c r="N237" s="114"/>
      <c r="O237" s="32"/>
      <c r="P237" s="157" t="s">
        <v>62</v>
      </c>
      <c r="Q237" s="157"/>
      <c r="R237" s="157"/>
      <c r="S237" s="110"/>
      <c r="T237" s="110"/>
      <c r="U237" s="110"/>
      <c r="V237" s="157" t="s">
        <v>65</v>
      </c>
      <c r="W237" s="157"/>
      <c r="X237" s="110"/>
      <c r="Y237" s="110"/>
      <c r="Z237" s="110"/>
      <c r="AA237" s="110"/>
      <c r="AB237" s="110"/>
      <c r="AC237" s="32" t="s">
        <v>19</v>
      </c>
    </row>
    <row r="238" spans="1:29" ht="26.25" customHeight="1" x14ac:dyDescent="0.55000000000000004">
      <c r="A238" s="32"/>
      <c r="B238" s="114" t="s">
        <v>66</v>
      </c>
      <c r="C238" s="114"/>
      <c r="D238" s="114"/>
      <c r="E238" s="114" t="s">
        <v>94</v>
      </c>
      <c r="F238" s="114"/>
      <c r="G238" s="114"/>
      <c r="H238" s="114"/>
      <c r="I238" s="29" t="s">
        <v>19</v>
      </c>
      <c r="J238" s="113" t="s">
        <v>93</v>
      </c>
      <c r="K238" s="113"/>
      <c r="L238" s="113"/>
      <c r="M238" s="113"/>
      <c r="N238" s="113"/>
      <c r="O238" s="110"/>
      <c r="P238" s="110"/>
      <c r="Q238" s="110"/>
      <c r="R238" s="110"/>
      <c r="S238" s="110"/>
      <c r="T238" s="32"/>
      <c r="U238" s="111" t="s">
        <v>86</v>
      </c>
      <c r="V238" s="111"/>
      <c r="W238" s="228"/>
      <c r="X238" s="228"/>
      <c r="Y238" s="228"/>
      <c r="Z238" s="228"/>
      <c r="AA238" s="228"/>
      <c r="AB238" s="228"/>
    </row>
    <row r="239" spans="1:29" ht="26.25" customHeight="1" x14ac:dyDescent="0.55000000000000004">
      <c r="A239" s="123" t="s">
        <v>25</v>
      </c>
      <c r="B239" s="123"/>
      <c r="C239" s="14" t="s">
        <v>26</v>
      </c>
      <c r="D239" s="123" t="s">
        <v>90</v>
      </c>
      <c r="E239" s="123"/>
      <c r="F239" s="123" t="s">
        <v>27</v>
      </c>
      <c r="G239" s="123"/>
      <c r="H239" s="123"/>
      <c r="I239" s="123"/>
      <c r="J239" s="123"/>
      <c r="K239" s="123"/>
      <c r="L239" s="177" t="s">
        <v>28</v>
      </c>
      <c r="M239" s="177"/>
      <c r="N239" s="177"/>
      <c r="O239" s="123" t="s">
        <v>29</v>
      </c>
      <c r="P239" s="123"/>
      <c r="Q239" s="116" t="s">
        <v>98</v>
      </c>
      <c r="R239" s="116"/>
      <c r="S239" s="116" t="s">
        <v>45</v>
      </c>
      <c r="T239" s="116"/>
      <c r="U239" s="124" t="s">
        <v>55</v>
      </c>
      <c r="V239" s="125"/>
      <c r="W239" s="126" t="s">
        <v>30</v>
      </c>
      <c r="X239" s="127"/>
      <c r="Y239" s="127"/>
      <c r="Z239" s="127"/>
      <c r="AA239" s="127"/>
      <c r="AB239" s="127"/>
      <c r="AC239" s="128"/>
    </row>
    <row r="240" spans="1:29" ht="26.25" customHeight="1" x14ac:dyDescent="0.55000000000000004">
      <c r="A240" s="15">
        <v>1</v>
      </c>
      <c r="B240" s="21" t="s">
        <v>4</v>
      </c>
      <c r="C240" s="24" t="str">
        <f>TEXT(DATE($N$2,$P$2,A240),"aaa")</f>
        <v>月</v>
      </c>
      <c r="D240" s="106"/>
      <c r="E240" s="107"/>
      <c r="F240" s="108"/>
      <c r="G240" s="109"/>
      <c r="H240" s="16" t="s">
        <v>31</v>
      </c>
      <c r="I240" s="109"/>
      <c r="J240" s="109"/>
      <c r="K240" s="21" t="s">
        <v>32</v>
      </c>
      <c r="L240" s="89" t="str">
        <f>IF(OR(F240="",I240=""),"",MIN(MAX(ROUNDDOWN((I240-F240)*24*2,0)/2,0),$E$237))</f>
        <v/>
      </c>
      <c r="M240" s="90"/>
      <c r="N240" s="43" t="s">
        <v>33</v>
      </c>
      <c r="O240" s="106"/>
      <c r="P240" s="107"/>
      <c r="Q240" s="106"/>
      <c r="R240" s="107"/>
      <c r="S240" s="106"/>
      <c r="T240" s="107"/>
      <c r="U240" s="106"/>
      <c r="V240" s="107"/>
      <c r="W240" s="231"/>
      <c r="X240" s="232"/>
      <c r="Y240" s="232"/>
      <c r="Z240" s="232"/>
      <c r="AA240" s="232"/>
      <c r="AB240" s="232"/>
      <c r="AC240" s="233"/>
    </row>
    <row r="241" spans="1:29" ht="26.25" customHeight="1" x14ac:dyDescent="0.55000000000000004">
      <c r="A241" s="17">
        <v>2</v>
      </c>
      <c r="B241" s="22" t="s">
        <v>4</v>
      </c>
      <c r="C241" s="25" t="str">
        <f>TEXT(DATE($N$2,$P$2,A241),"aaa")</f>
        <v>火</v>
      </c>
      <c r="D241" s="85"/>
      <c r="E241" s="86"/>
      <c r="F241" s="205"/>
      <c r="G241" s="178"/>
      <c r="H241" s="18" t="s">
        <v>31</v>
      </c>
      <c r="I241" s="178"/>
      <c r="J241" s="178"/>
      <c r="K241" s="22" t="s">
        <v>32</v>
      </c>
      <c r="L241" s="89" t="str">
        <f>IF(OR(F241="",I241=""),"",MIN(MAX(ROUNDDOWN((I241-F241)*24*2,0)/2,0),$E$237))</f>
        <v/>
      </c>
      <c r="M241" s="90"/>
      <c r="N241" s="22" t="s">
        <v>33</v>
      </c>
      <c r="O241" s="85"/>
      <c r="P241" s="86"/>
      <c r="Q241" s="85"/>
      <c r="R241" s="86"/>
      <c r="S241" s="85"/>
      <c r="T241" s="86"/>
      <c r="U241" s="85"/>
      <c r="V241" s="86"/>
      <c r="W241" s="120"/>
      <c r="X241" s="121"/>
      <c r="Y241" s="121"/>
      <c r="Z241" s="121"/>
      <c r="AA241" s="121"/>
      <c r="AB241" s="121"/>
      <c r="AC241" s="122"/>
    </row>
    <row r="242" spans="1:29" ht="26.25" customHeight="1" x14ac:dyDescent="0.55000000000000004">
      <c r="A242" s="17">
        <v>3</v>
      </c>
      <c r="B242" s="22" t="s">
        <v>34</v>
      </c>
      <c r="C242" s="25" t="str">
        <f t="shared" ref="C242:C270" si="14">TEXT(DATE($N$2,$P$2,A242),"aaa")</f>
        <v>水</v>
      </c>
      <c r="D242" s="85"/>
      <c r="E242" s="86"/>
      <c r="F242" s="205"/>
      <c r="G242" s="178"/>
      <c r="H242" s="18" t="s">
        <v>31</v>
      </c>
      <c r="I242" s="178"/>
      <c r="J242" s="178"/>
      <c r="K242" s="22" t="s">
        <v>32</v>
      </c>
      <c r="L242" s="89" t="str">
        <f t="shared" ref="L242:L269" si="15">IF(OR(F242="",I242=""),"",MIN(MAX(ROUNDDOWN((I242-F242)*24*2,0)/2,0),$E$237))</f>
        <v/>
      </c>
      <c r="M242" s="90"/>
      <c r="N242" s="22" t="s">
        <v>33</v>
      </c>
      <c r="O242" s="85"/>
      <c r="P242" s="86"/>
      <c r="Q242" s="85"/>
      <c r="R242" s="86"/>
      <c r="S242" s="85"/>
      <c r="T242" s="86"/>
      <c r="U242" s="85"/>
      <c r="V242" s="86"/>
      <c r="W242" s="234"/>
      <c r="X242" s="235"/>
      <c r="Y242" s="235"/>
      <c r="Z242" s="235"/>
      <c r="AA242" s="235"/>
      <c r="AB242" s="235"/>
      <c r="AC242" s="236"/>
    </row>
    <row r="243" spans="1:29" ht="26.25" customHeight="1" x14ac:dyDescent="0.55000000000000004">
      <c r="A243" s="17">
        <v>4</v>
      </c>
      <c r="B243" s="22" t="s">
        <v>34</v>
      </c>
      <c r="C243" s="25" t="str">
        <f t="shared" si="14"/>
        <v>木</v>
      </c>
      <c r="D243" s="85"/>
      <c r="E243" s="86"/>
      <c r="F243" s="205"/>
      <c r="G243" s="178"/>
      <c r="H243" s="18" t="s">
        <v>31</v>
      </c>
      <c r="I243" s="178"/>
      <c r="J243" s="178"/>
      <c r="K243" s="22" t="s">
        <v>32</v>
      </c>
      <c r="L243" s="89" t="str">
        <f t="shared" si="15"/>
        <v/>
      </c>
      <c r="M243" s="90"/>
      <c r="N243" s="22" t="s">
        <v>33</v>
      </c>
      <c r="O243" s="85"/>
      <c r="P243" s="86"/>
      <c r="Q243" s="85"/>
      <c r="R243" s="86"/>
      <c r="S243" s="85"/>
      <c r="T243" s="86"/>
      <c r="U243" s="85"/>
      <c r="V243" s="86"/>
      <c r="W243" s="120"/>
      <c r="X243" s="121"/>
      <c r="Y243" s="121"/>
      <c r="Z243" s="121"/>
      <c r="AA243" s="121"/>
      <c r="AB243" s="121"/>
      <c r="AC243" s="122"/>
    </row>
    <row r="244" spans="1:29" ht="26.25" customHeight="1" x14ac:dyDescent="0.55000000000000004">
      <c r="A244" s="17">
        <v>5</v>
      </c>
      <c r="B244" s="22" t="s">
        <v>34</v>
      </c>
      <c r="C244" s="25" t="str">
        <f t="shared" si="14"/>
        <v>金</v>
      </c>
      <c r="D244" s="85"/>
      <c r="E244" s="86"/>
      <c r="F244" s="205"/>
      <c r="G244" s="178"/>
      <c r="H244" s="18" t="s">
        <v>31</v>
      </c>
      <c r="I244" s="178"/>
      <c r="J244" s="178"/>
      <c r="K244" s="22" t="s">
        <v>32</v>
      </c>
      <c r="L244" s="89" t="str">
        <f t="shared" si="15"/>
        <v/>
      </c>
      <c r="M244" s="90"/>
      <c r="N244" s="22" t="s">
        <v>33</v>
      </c>
      <c r="O244" s="85"/>
      <c r="P244" s="86"/>
      <c r="Q244" s="85"/>
      <c r="R244" s="86"/>
      <c r="S244" s="85"/>
      <c r="T244" s="86"/>
      <c r="U244" s="85"/>
      <c r="V244" s="86"/>
      <c r="W244" s="120"/>
      <c r="X244" s="121"/>
      <c r="Y244" s="121"/>
      <c r="Z244" s="121"/>
      <c r="AA244" s="121"/>
      <c r="AB244" s="121"/>
      <c r="AC244" s="122"/>
    </row>
    <row r="245" spans="1:29" ht="26.25" customHeight="1" x14ac:dyDescent="0.55000000000000004">
      <c r="A245" s="17">
        <v>6</v>
      </c>
      <c r="B245" s="22" t="s">
        <v>34</v>
      </c>
      <c r="C245" s="25" t="str">
        <f t="shared" si="14"/>
        <v>土</v>
      </c>
      <c r="D245" s="85"/>
      <c r="E245" s="86"/>
      <c r="F245" s="205"/>
      <c r="G245" s="178"/>
      <c r="H245" s="18" t="s">
        <v>31</v>
      </c>
      <c r="I245" s="178"/>
      <c r="J245" s="178"/>
      <c r="K245" s="22" t="s">
        <v>32</v>
      </c>
      <c r="L245" s="89" t="str">
        <f t="shared" si="15"/>
        <v/>
      </c>
      <c r="M245" s="90"/>
      <c r="N245" s="22" t="s">
        <v>33</v>
      </c>
      <c r="O245" s="85"/>
      <c r="P245" s="86"/>
      <c r="Q245" s="85"/>
      <c r="R245" s="86"/>
      <c r="S245" s="85"/>
      <c r="T245" s="86"/>
      <c r="U245" s="85"/>
      <c r="V245" s="86"/>
      <c r="W245" s="120"/>
      <c r="X245" s="121"/>
      <c r="Y245" s="121"/>
      <c r="Z245" s="121"/>
      <c r="AA245" s="121"/>
      <c r="AB245" s="121"/>
      <c r="AC245" s="122"/>
    </row>
    <row r="246" spans="1:29" ht="26.25" customHeight="1" x14ac:dyDescent="0.55000000000000004">
      <c r="A246" s="17">
        <v>7</v>
      </c>
      <c r="B246" s="22" t="s">
        <v>34</v>
      </c>
      <c r="C246" s="25" t="str">
        <f t="shared" si="14"/>
        <v>日</v>
      </c>
      <c r="D246" s="85"/>
      <c r="E246" s="86"/>
      <c r="F246" s="205"/>
      <c r="G246" s="178"/>
      <c r="H246" s="18" t="s">
        <v>31</v>
      </c>
      <c r="I246" s="178"/>
      <c r="J246" s="178"/>
      <c r="K246" s="22" t="s">
        <v>32</v>
      </c>
      <c r="L246" s="89" t="str">
        <f t="shared" si="15"/>
        <v/>
      </c>
      <c r="M246" s="90"/>
      <c r="N246" s="22" t="s">
        <v>33</v>
      </c>
      <c r="O246" s="85"/>
      <c r="P246" s="86"/>
      <c r="Q246" s="85"/>
      <c r="R246" s="86"/>
      <c r="S246" s="85"/>
      <c r="T246" s="86"/>
      <c r="U246" s="85"/>
      <c r="V246" s="86"/>
      <c r="W246" s="120"/>
      <c r="X246" s="121"/>
      <c r="Y246" s="121"/>
      <c r="Z246" s="121"/>
      <c r="AA246" s="121"/>
      <c r="AB246" s="121"/>
      <c r="AC246" s="122"/>
    </row>
    <row r="247" spans="1:29" ht="26.25" customHeight="1" x14ac:dyDescent="0.55000000000000004">
      <c r="A247" s="17">
        <v>8</v>
      </c>
      <c r="B247" s="22" t="s">
        <v>34</v>
      </c>
      <c r="C247" s="25" t="str">
        <f t="shared" si="14"/>
        <v>月</v>
      </c>
      <c r="D247" s="85"/>
      <c r="E247" s="86"/>
      <c r="F247" s="205"/>
      <c r="G247" s="178"/>
      <c r="H247" s="18" t="s">
        <v>31</v>
      </c>
      <c r="I247" s="178"/>
      <c r="J247" s="178"/>
      <c r="K247" s="22" t="s">
        <v>32</v>
      </c>
      <c r="L247" s="89" t="str">
        <f t="shared" si="15"/>
        <v/>
      </c>
      <c r="M247" s="90"/>
      <c r="N247" s="22" t="s">
        <v>33</v>
      </c>
      <c r="O247" s="85"/>
      <c r="P247" s="86"/>
      <c r="Q247" s="85"/>
      <c r="R247" s="86"/>
      <c r="S247" s="85"/>
      <c r="T247" s="86"/>
      <c r="U247" s="85"/>
      <c r="V247" s="86"/>
      <c r="W247" s="120"/>
      <c r="X247" s="121"/>
      <c r="Y247" s="121"/>
      <c r="Z247" s="121"/>
      <c r="AA247" s="121"/>
      <c r="AB247" s="121"/>
      <c r="AC247" s="122"/>
    </row>
    <row r="248" spans="1:29" ht="26.25" customHeight="1" x14ac:dyDescent="0.55000000000000004">
      <c r="A248" s="17">
        <v>9</v>
      </c>
      <c r="B248" s="22" t="s">
        <v>34</v>
      </c>
      <c r="C248" s="25" t="str">
        <f t="shared" si="14"/>
        <v>火</v>
      </c>
      <c r="D248" s="85"/>
      <c r="E248" s="86"/>
      <c r="F248" s="205"/>
      <c r="G248" s="178"/>
      <c r="H248" s="18" t="s">
        <v>31</v>
      </c>
      <c r="I248" s="178"/>
      <c r="J248" s="178"/>
      <c r="K248" s="22" t="s">
        <v>32</v>
      </c>
      <c r="L248" s="89" t="str">
        <f t="shared" si="15"/>
        <v/>
      </c>
      <c r="M248" s="90"/>
      <c r="N248" s="22" t="s">
        <v>33</v>
      </c>
      <c r="O248" s="85"/>
      <c r="P248" s="86"/>
      <c r="Q248" s="85"/>
      <c r="R248" s="86"/>
      <c r="S248" s="85"/>
      <c r="T248" s="86"/>
      <c r="U248" s="85"/>
      <c r="V248" s="86"/>
      <c r="W248" s="120"/>
      <c r="X248" s="121"/>
      <c r="Y248" s="121"/>
      <c r="Z248" s="121"/>
      <c r="AA248" s="121"/>
      <c r="AB248" s="121"/>
      <c r="AC248" s="122"/>
    </row>
    <row r="249" spans="1:29" ht="26.25" customHeight="1" x14ac:dyDescent="0.55000000000000004">
      <c r="A249" s="17">
        <v>10</v>
      </c>
      <c r="B249" s="22" t="s">
        <v>34</v>
      </c>
      <c r="C249" s="25" t="str">
        <f t="shared" si="14"/>
        <v>水</v>
      </c>
      <c r="D249" s="85"/>
      <c r="E249" s="86"/>
      <c r="F249" s="205"/>
      <c r="G249" s="178"/>
      <c r="H249" s="18" t="s">
        <v>31</v>
      </c>
      <c r="I249" s="178"/>
      <c r="J249" s="178"/>
      <c r="K249" s="22" t="s">
        <v>32</v>
      </c>
      <c r="L249" s="89" t="str">
        <f t="shared" si="15"/>
        <v/>
      </c>
      <c r="M249" s="90"/>
      <c r="N249" s="22" t="s">
        <v>33</v>
      </c>
      <c r="O249" s="85"/>
      <c r="P249" s="86"/>
      <c r="Q249" s="85"/>
      <c r="R249" s="86"/>
      <c r="S249" s="85"/>
      <c r="T249" s="86"/>
      <c r="U249" s="85"/>
      <c r="V249" s="86"/>
      <c r="W249" s="120"/>
      <c r="X249" s="121"/>
      <c r="Y249" s="121"/>
      <c r="Z249" s="121"/>
      <c r="AA249" s="121"/>
      <c r="AB249" s="121"/>
      <c r="AC249" s="122"/>
    </row>
    <row r="250" spans="1:29" ht="26.25" customHeight="1" x14ac:dyDescent="0.55000000000000004">
      <c r="A250" s="17">
        <v>11</v>
      </c>
      <c r="B250" s="22" t="s">
        <v>34</v>
      </c>
      <c r="C250" s="25" t="str">
        <f t="shared" si="14"/>
        <v>木</v>
      </c>
      <c r="D250" s="85"/>
      <c r="E250" s="86"/>
      <c r="F250" s="205"/>
      <c r="G250" s="178"/>
      <c r="H250" s="18" t="s">
        <v>31</v>
      </c>
      <c r="I250" s="178"/>
      <c r="J250" s="178"/>
      <c r="K250" s="22" t="s">
        <v>32</v>
      </c>
      <c r="L250" s="89" t="str">
        <f t="shared" si="15"/>
        <v/>
      </c>
      <c r="M250" s="90"/>
      <c r="N250" s="22" t="s">
        <v>33</v>
      </c>
      <c r="O250" s="85"/>
      <c r="P250" s="86"/>
      <c r="Q250" s="85"/>
      <c r="R250" s="86"/>
      <c r="S250" s="85"/>
      <c r="T250" s="86"/>
      <c r="U250" s="85"/>
      <c r="V250" s="86"/>
      <c r="W250" s="120"/>
      <c r="X250" s="121"/>
      <c r="Y250" s="121"/>
      <c r="Z250" s="121"/>
      <c r="AA250" s="121"/>
      <c r="AB250" s="121"/>
      <c r="AC250" s="122"/>
    </row>
    <row r="251" spans="1:29" ht="26.25" customHeight="1" x14ac:dyDescent="0.55000000000000004">
      <c r="A251" s="17">
        <v>12</v>
      </c>
      <c r="B251" s="22" t="s">
        <v>34</v>
      </c>
      <c r="C251" s="25" t="str">
        <f t="shared" si="14"/>
        <v>金</v>
      </c>
      <c r="D251" s="85"/>
      <c r="E251" s="86"/>
      <c r="F251" s="205"/>
      <c r="G251" s="178"/>
      <c r="H251" s="18" t="s">
        <v>31</v>
      </c>
      <c r="I251" s="178"/>
      <c r="J251" s="178"/>
      <c r="K251" s="22" t="s">
        <v>32</v>
      </c>
      <c r="L251" s="89" t="str">
        <f t="shared" si="15"/>
        <v/>
      </c>
      <c r="M251" s="90"/>
      <c r="N251" s="22" t="s">
        <v>33</v>
      </c>
      <c r="O251" s="85"/>
      <c r="P251" s="86"/>
      <c r="Q251" s="85"/>
      <c r="R251" s="86"/>
      <c r="S251" s="85"/>
      <c r="T251" s="86"/>
      <c r="U251" s="85"/>
      <c r="V251" s="86"/>
      <c r="W251" s="120"/>
      <c r="X251" s="121"/>
      <c r="Y251" s="121"/>
      <c r="Z251" s="121"/>
      <c r="AA251" s="121"/>
      <c r="AB251" s="121"/>
      <c r="AC251" s="122"/>
    </row>
    <row r="252" spans="1:29" ht="26.25" customHeight="1" x14ac:dyDescent="0.55000000000000004">
      <c r="A252" s="17">
        <v>13</v>
      </c>
      <c r="B252" s="22" t="s">
        <v>34</v>
      </c>
      <c r="C252" s="25" t="str">
        <f t="shared" si="14"/>
        <v>土</v>
      </c>
      <c r="D252" s="85"/>
      <c r="E252" s="86"/>
      <c r="F252" s="205"/>
      <c r="G252" s="178"/>
      <c r="H252" s="18" t="s">
        <v>31</v>
      </c>
      <c r="I252" s="178"/>
      <c r="J252" s="178"/>
      <c r="K252" s="22" t="s">
        <v>32</v>
      </c>
      <c r="L252" s="89" t="str">
        <f t="shared" si="15"/>
        <v/>
      </c>
      <c r="M252" s="90"/>
      <c r="N252" s="22" t="s">
        <v>33</v>
      </c>
      <c r="O252" s="85"/>
      <c r="P252" s="86"/>
      <c r="Q252" s="85"/>
      <c r="R252" s="86"/>
      <c r="S252" s="85"/>
      <c r="T252" s="86"/>
      <c r="U252" s="85"/>
      <c r="V252" s="86"/>
      <c r="W252" s="120"/>
      <c r="X252" s="121"/>
      <c r="Y252" s="121"/>
      <c r="Z252" s="121"/>
      <c r="AA252" s="121"/>
      <c r="AB252" s="121"/>
      <c r="AC252" s="122"/>
    </row>
    <row r="253" spans="1:29" ht="26.25" customHeight="1" x14ac:dyDescent="0.55000000000000004">
      <c r="A253" s="17">
        <v>14</v>
      </c>
      <c r="B253" s="22" t="s">
        <v>34</v>
      </c>
      <c r="C253" s="25" t="str">
        <f t="shared" si="14"/>
        <v>日</v>
      </c>
      <c r="D253" s="85"/>
      <c r="E253" s="86"/>
      <c r="F253" s="205"/>
      <c r="G253" s="178"/>
      <c r="H253" s="18" t="s">
        <v>31</v>
      </c>
      <c r="I253" s="178"/>
      <c r="J253" s="178"/>
      <c r="K253" s="22" t="s">
        <v>32</v>
      </c>
      <c r="L253" s="89" t="str">
        <f t="shared" si="15"/>
        <v/>
      </c>
      <c r="M253" s="90"/>
      <c r="N253" s="22" t="s">
        <v>33</v>
      </c>
      <c r="O253" s="85"/>
      <c r="P253" s="86"/>
      <c r="Q253" s="85"/>
      <c r="R253" s="86"/>
      <c r="S253" s="85"/>
      <c r="T253" s="86"/>
      <c r="U253" s="85"/>
      <c r="V253" s="86"/>
      <c r="W253" s="120"/>
      <c r="X253" s="121"/>
      <c r="Y253" s="121"/>
      <c r="Z253" s="121"/>
      <c r="AA253" s="121"/>
      <c r="AB253" s="121"/>
      <c r="AC253" s="122"/>
    </row>
    <row r="254" spans="1:29" ht="26.25" customHeight="1" x14ac:dyDescent="0.55000000000000004">
      <c r="A254" s="17">
        <v>15</v>
      </c>
      <c r="B254" s="22" t="s">
        <v>34</v>
      </c>
      <c r="C254" s="25" t="str">
        <f t="shared" si="14"/>
        <v>月</v>
      </c>
      <c r="D254" s="85"/>
      <c r="E254" s="86"/>
      <c r="F254" s="205"/>
      <c r="G254" s="178"/>
      <c r="H254" s="18" t="s">
        <v>31</v>
      </c>
      <c r="I254" s="178"/>
      <c r="J254" s="178"/>
      <c r="K254" s="22" t="s">
        <v>32</v>
      </c>
      <c r="L254" s="89" t="str">
        <f t="shared" si="15"/>
        <v/>
      </c>
      <c r="M254" s="90"/>
      <c r="N254" s="22" t="s">
        <v>33</v>
      </c>
      <c r="O254" s="85"/>
      <c r="P254" s="86"/>
      <c r="Q254" s="85"/>
      <c r="R254" s="86"/>
      <c r="S254" s="85"/>
      <c r="T254" s="86"/>
      <c r="U254" s="85"/>
      <c r="V254" s="86"/>
      <c r="W254" s="120"/>
      <c r="X254" s="121"/>
      <c r="Y254" s="121"/>
      <c r="Z254" s="121"/>
      <c r="AA254" s="121"/>
      <c r="AB254" s="121"/>
      <c r="AC254" s="122"/>
    </row>
    <row r="255" spans="1:29" ht="26.25" customHeight="1" x14ac:dyDescent="0.55000000000000004">
      <c r="A255" s="17">
        <v>16</v>
      </c>
      <c r="B255" s="22" t="s">
        <v>34</v>
      </c>
      <c r="C255" s="25" t="str">
        <f t="shared" si="14"/>
        <v>火</v>
      </c>
      <c r="D255" s="85"/>
      <c r="E255" s="86"/>
      <c r="F255" s="205"/>
      <c r="G255" s="178"/>
      <c r="H255" s="18" t="s">
        <v>31</v>
      </c>
      <c r="I255" s="178"/>
      <c r="J255" s="178"/>
      <c r="K255" s="22" t="s">
        <v>32</v>
      </c>
      <c r="L255" s="89" t="str">
        <f t="shared" si="15"/>
        <v/>
      </c>
      <c r="M255" s="90"/>
      <c r="N255" s="22" t="s">
        <v>33</v>
      </c>
      <c r="O255" s="85"/>
      <c r="P255" s="86"/>
      <c r="Q255" s="85"/>
      <c r="R255" s="86"/>
      <c r="S255" s="85"/>
      <c r="T255" s="86"/>
      <c r="U255" s="85"/>
      <c r="V255" s="86"/>
      <c r="W255" s="120"/>
      <c r="X255" s="121"/>
      <c r="Y255" s="121"/>
      <c r="Z255" s="121"/>
      <c r="AA255" s="121"/>
      <c r="AB255" s="121"/>
      <c r="AC255" s="122"/>
    </row>
    <row r="256" spans="1:29" ht="26.25" customHeight="1" x14ac:dyDescent="0.55000000000000004">
      <c r="A256" s="17">
        <v>17</v>
      </c>
      <c r="B256" s="22" t="s">
        <v>34</v>
      </c>
      <c r="C256" s="25" t="str">
        <f t="shared" si="14"/>
        <v>水</v>
      </c>
      <c r="D256" s="85"/>
      <c r="E256" s="86"/>
      <c r="F256" s="205"/>
      <c r="G256" s="178"/>
      <c r="H256" s="18" t="s">
        <v>31</v>
      </c>
      <c r="I256" s="178"/>
      <c r="J256" s="178"/>
      <c r="K256" s="22" t="s">
        <v>32</v>
      </c>
      <c r="L256" s="89" t="str">
        <f t="shared" si="15"/>
        <v/>
      </c>
      <c r="M256" s="90"/>
      <c r="N256" s="22" t="s">
        <v>33</v>
      </c>
      <c r="O256" s="85"/>
      <c r="P256" s="86"/>
      <c r="Q256" s="85"/>
      <c r="R256" s="86"/>
      <c r="S256" s="85"/>
      <c r="T256" s="86"/>
      <c r="U256" s="85"/>
      <c r="V256" s="86"/>
      <c r="W256" s="120"/>
      <c r="X256" s="121"/>
      <c r="Y256" s="121"/>
      <c r="Z256" s="121"/>
      <c r="AA256" s="121"/>
      <c r="AB256" s="121"/>
      <c r="AC256" s="122"/>
    </row>
    <row r="257" spans="1:29" ht="26.25" customHeight="1" x14ac:dyDescent="0.55000000000000004">
      <c r="A257" s="17">
        <v>18</v>
      </c>
      <c r="B257" s="22" t="s">
        <v>34</v>
      </c>
      <c r="C257" s="25" t="str">
        <f t="shared" si="14"/>
        <v>木</v>
      </c>
      <c r="D257" s="85"/>
      <c r="E257" s="86"/>
      <c r="F257" s="205"/>
      <c r="G257" s="178"/>
      <c r="H257" s="18" t="s">
        <v>31</v>
      </c>
      <c r="I257" s="178"/>
      <c r="J257" s="178"/>
      <c r="K257" s="22" t="s">
        <v>32</v>
      </c>
      <c r="L257" s="89" t="str">
        <f t="shared" si="15"/>
        <v/>
      </c>
      <c r="M257" s="90"/>
      <c r="N257" s="22" t="s">
        <v>33</v>
      </c>
      <c r="O257" s="85"/>
      <c r="P257" s="86"/>
      <c r="Q257" s="85"/>
      <c r="R257" s="86"/>
      <c r="S257" s="85"/>
      <c r="T257" s="86"/>
      <c r="U257" s="85"/>
      <c r="V257" s="86"/>
      <c r="W257" s="120"/>
      <c r="X257" s="121"/>
      <c r="Y257" s="121"/>
      <c r="Z257" s="121"/>
      <c r="AA257" s="121"/>
      <c r="AB257" s="121"/>
      <c r="AC257" s="122"/>
    </row>
    <row r="258" spans="1:29" ht="26.25" customHeight="1" x14ac:dyDescent="0.55000000000000004">
      <c r="A258" s="17">
        <v>19</v>
      </c>
      <c r="B258" s="22" t="s">
        <v>34</v>
      </c>
      <c r="C258" s="25" t="str">
        <f t="shared" si="14"/>
        <v>金</v>
      </c>
      <c r="D258" s="85"/>
      <c r="E258" s="86"/>
      <c r="F258" s="205"/>
      <c r="G258" s="178"/>
      <c r="H258" s="18" t="s">
        <v>31</v>
      </c>
      <c r="I258" s="178"/>
      <c r="J258" s="178"/>
      <c r="K258" s="22" t="s">
        <v>32</v>
      </c>
      <c r="L258" s="89" t="str">
        <f t="shared" si="15"/>
        <v/>
      </c>
      <c r="M258" s="90"/>
      <c r="N258" s="22" t="s">
        <v>33</v>
      </c>
      <c r="O258" s="85"/>
      <c r="P258" s="86"/>
      <c r="Q258" s="85"/>
      <c r="R258" s="86"/>
      <c r="S258" s="85"/>
      <c r="T258" s="86"/>
      <c r="U258" s="85"/>
      <c r="V258" s="86"/>
      <c r="W258" s="120"/>
      <c r="X258" s="121"/>
      <c r="Y258" s="121"/>
      <c r="Z258" s="121"/>
      <c r="AA258" s="121"/>
      <c r="AB258" s="121"/>
      <c r="AC258" s="122"/>
    </row>
    <row r="259" spans="1:29" ht="26.25" customHeight="1" x14ac:dyDescent="0.55000000000000004">
      <c r="A259" s="17">
        <v>20</v>
      </c>
      <c r="B259" s="22" t="s">
        <v>34</v>
      </c>
      <c r="C259" s="25" t="str">
        <f t="shared" si="14"/>
        <v>土</v>
      </c>
      <c r="D259" s="85"/>
      <c r="E259" s="86"/>
      <c r="F259" s="205"/>
      <c r="G259" s="178"/>
      <c r="H259" s="18" t="s">
        <v>31</v>
      </c>
      <c r="I259" s="178"/>
      <c r="J259" s="178"/>
      <c r="K259" s="22" t="s">
        <v>32</v>
      </c>
      <c r="L259" s="89" t="str">
        <f t="shared" si="15"/>
        <v/>
      </c>
      <c r="M259" s="90"/>
      <c r="N259" s="22" t="s">
        <v>33</v>
      </c>
      <c r="O259" s="85"/>
      <c r="P259" s="86"/>
      <c r="Q259" s="85"/>
      <c r="R259" s="86"/>
      <c r="S259" s="85"/>
      <c r="T259" s="86"/>
      <c r="U259" s="85"/>
      <c r="V259" s="86"/>
      <c r="W259" s="120"/>
      <c r="X259" s="121"/>
      <c r="Y259" s="121"/>
      <c r="Z259" s="121"/>
      <c r="AA259" s="121"/>
      <c r="AB259" s="121"/>
      <c r="AC259" s="122"/>
    </row>
    <row r="260" spans="1:29" ht="26.25" customHeight="1" x14ac:dyDescent="0.55000000000000004">
      <c r="A260" s="17">
        <v>21</v>
      </c>
      <c r="B260" s="22" t="s">
        <v>34</v>
      </c>
      <c r="C260" s="25" t="str">
        <f t="shared" si="14"/>
        <v>日</v>
      </c>
      <c r="D260" s="85"/>
      <c r="E260" s="86"/>
      <c r="F260" s="205"/>
      <c r="G260" s="178"/>
      <c r="H260" s="18" t="s">
        <v>31</v>
      </c>
      <c r="I260" s="178"/>
      <c r="J260" s="178"/>
      <c r="K260" s="22" t="s">
        <v>32</v>
      </c>
      <c r="L260" s="89" t="str">
        <f t="shared" si="15"/>
        <v/>
      </c>
      <c r="M260" s="90"/>
      <c r="N260" s="22" t="s">
        <v>33</v>
      </c>
      <c r="O260" s="85"/>
      <c r="P260" s="86"/>
      <c r="Q260" s="85"/>
      <c r="R260" s="86"/>
      <c r="S260" s="85"/>
      <c r="T260" s="86"/>
      <c r="U260" s="85"/>
      <c r="V260" s="86"/>
      <c r="W260" s="120"/>
      <c r="X260" s="121"/>
      <c r="Y260" s="121"/>
      <c r="Z260" s="121"/>
      <c r="AA260" s="121"/>
      <c r="AB260" s="121"/>
      <c r="AC260" s="122"/>
    </row>
    <row r="261" spans="1:29" ht="26.25" customHeight="1" x14ac:dyDescent="0.55000000000000004">
      <c r="A261" s="17">
        <v>22</v>
      </c>
      <c r="B261" s="22" t="s">
        <v>34</v>
      </c>
      <c r="C261" s="25" t="str">
        <f t="shared" si="14"/>
        <v>月</v>
      </c>
      <c r="D261" s="85"/>
      <c r="E261" s="86"/>
      <c r="F261" s="205"/>
      <c r="G261" s="178"/>
      <c r="H261" s="18" t="s">
        <v>31</v>
      </c>
      <c r="I261" s="178"/>
      <c r="J261" s="178"/>
      <c r="K261" s="22" t="s">
        <v>32</v>
      </c>
      <c r="L261" s="89" t="str">
        <f t="shared" si="15"/>
        <v/>
      </c>
      <c r="M261" s="90"/>
      <c r="N261" s="22" t="s">
        <v>33</v>
      </c>
      <c r="O261" s="85"/>
      <c r="P261" s="86"/>
      <c r="Q261" s="85"/>
      <c r="R261" s="86"/>
      <c r="S261" s="85"/>
      <c r="T261" s="86"/>
      <c r="U261" s="85"/>
      <c r="V261" s="86"/>
      <c r="W261" s="120"/>
      <c r="X261" s="121"/>
      <c r="Y261" s="121"/>
      <c r="Z261" s="121"/>
      <c r="AA261" s="121"/>
      <c r="AB261" s="121"/>
      <c r="AC261" s="122"/>
    </row>
    <row r="262" spans="1:29" ht="26.25" customHeight="1" x14ac:dyDescent="0.55000000000000004">
      <c r="A262" s="17">
        <v>23</v>
      </c>
      <c r="B262" s="22" t="s">
        <v>34</v>
      </c>
      <c r="C262" s="25" t="str">
        <f t="shared" si="14"/>
        <v>火</v>
      </c>
      <c r="D262" s="85"/>
      <c r="E262" s="86"/>
      <c r="F262" s="205"/>
      <c r="G262" s="178"/>
      <c r="H262" s="18" t="s">
        <v>31</v>
      </c>
      <c r="I262" s="178"/>
      <c r="J262" s="178"/>
      <c r="K262" s="22" t="s">
        <v>32</v>
      </c>
      <c r="L262" s="89" t="str">
        <f t="shared" si="15"/>
        <v/>
      </c>
      <c r="M262" s="90"/>
      <c r="N262" s="22" t="s">
        <v>33</v>
      </c>
      <c r="O262" s="85"/>
      <c r="P262" s="86"/>
      <c r="Q262" s="85"/>
      <c r="R262" s="86"/>
      <c r="S262" s="85"/>
      <c r="T262" s="86"/>
      <c r="U262" s="85"/>
      <c r="V262" s="86"/>
      <c r="W262" s="120"/>
      <c r="X262" s="121"/>
      <c r="Y262" s="121"/>
      <c r="Z262" s="121"/>
      <c r="AA262" s="121"/>
      <c r="AB262" s="121"/>
      <c r="AC262" s="122"/>
    </row>
    <row r="263" spans="1:29" ht="26.25" customHeight="1" x14ac:dyDescent="0.55000000000000004">
      <c r="A263" s="17">
        <v>24</v>
      </c>
      <c r="B263" s="22" t="s">
        <v>34</v>
      </c>
      <c r="C263" s="25" t="str">
        <f t="shared" si="14"/>
        <v>水</v>
      </c>
      <c r="D263" s="85"/>
      <c r="E263" s="86"/>
      <c r="F263" s="205"/>
      <c r="G263" s="178"/>
      <c r="H263" s="18" t="s">
        <v>31</v>
      </c>
      <c r="I263" s="178"/>
      <c r="J263" s="178"/>
      <c r="K263" s="22" t="s">
        <v>32</v>
      </c>
      <c r="L263" s="89" t="str">
        <f t="shared" si="15"/>
        <v/>
      </c>
      <c r="M263" s="90"/>
      <c r="N263" s="22" t="s">
        <v>33</v>
      </c>
      <c r="O263" s="85"/>
      <c r="P263" s="86"/>
      <c r="Q263" s="85"/>
      <c r="R263" s="86"/>
      <c r="S263" s="85"/>
      <c r="T263" s="86"/>
      <c r="U263" s="85"/>
      <c r="V263" s="86"/>
      <c r="W263" s="120"/>
      <c r="X263" s="121"/>
      <c r="Y263" s="121"/>
      <c r="Z263" s="121"/>
      <c r="AA263" s="121"/>
      <c r="AB263" s="121"/>
      <c r="AC263" s="122"/>
    </row>
    <row r="264" spans="1:29" ht="26.25" customHeight="1" x14ac:dyDescent="0.55000000000000004">
      <c r="A264" s="17">
        <v>25</v>
      </c>
      <c r="B264" s="22" t="s">
        <v>34</v>
      </c>
      <c r="C264" s="25" t="str">
        <f t="shared" si="14"/>
        <v>木</v>
      </c>
      <c r="D264" s="85"/>
      <c r="E264" s="86"/>
      <c r="F264" s="205"/>
      <c r="G264" s="178"/>
      <c r="H264" s="18" t="s">
        <v>31</v>
      </c>
      <c r="I264" s="178"/>
      <c r="J264" s="178"/>
      <c r="K264" s="22" t="s">
        <v>32</v>
      </c>
      <c r="L264" s="89" t="str">
        <f t="shared" si="15"/>
        <v/>
      </c>
      <c r="M264" s="90"/>
      <c r="N264" s="22" t="s">
        <v>33</v>
      </c>
      <c r="O264" s="85"/>
      <c r="P264" s="86"/>
      <c r="Q264" s="85"/>
      <c r="R264" s="86"/>
      <c r="S264" s="85"/>
      <c r="T264" s="86"/>
      <c r="U264" s="85"/>
      <c r="V264" s="86"/>
      <c r="W264" s="120"/>
      <c r="X264" s="121"/>
      <c r="Y264" s="121"/>
      <c r="Z264" s="121"/>
      <c r="AA264" s="121"/>
      <c r="AB264" s="121"/>
      <c r="AC264" s="122"/>
    </row>
    <row r="265" spans="1:29" ht="26.25" customHeight="1" x14ac:dyDescent="0.55000000000000004">
      <c r="A265" s="17">
        <v>26</v>
      </c>
      <c r="B265" s="22" t="s">
        <v>34</v>
      </c>
      <c r="C265" s="25" t="str">
        <f t="shared" si="14"/>
        <v>金</v>
      </c>
      <c r="D265" s="85"/>
      <c r="E265" s="86"/>
      <c r="F265" s="205"/>
      <c r="G265" s="178"/>
      <c r="H265" s="18" t="s">
        <v>31</v>
      </c>
      <c r="I265" s="178"/>
      <c r="J265" s="178"/>
      <c r="K265" s="22" t="s">
        <v>32</v>
      </c>
      <c r="L265" s="89" t="str">
        <f t="shared" si="15"/>
        <v/>
      </c>
      <c r="M265" s="90"/>
      <c r="N265" s="22" t="s">
        <v>33</v>
      </c>
      <c r="O265" s="85"/>
      <c r="P265" s="86"/>
      <c r="Q265" s="85"/>
      <c r="R265" s="86"/>
      <c r="S265" s="85"/>
      <c r="T265" s="86"/>
      <c r="U265" s="85"/>
      <c r="V265" s="86"/>
      <c r="W265" s="120"/>
      <c r="X265" s="121"/>
      <c r="Y265" s="121"/>
      <c r="Z265" s="121"/>
      <c r="AA265" s="121"/>
      <c r="AB265" s="121"/>
      <c r="AC265" s="122"/>
    </row>
    <row r="266" spans="1:29" ht="26.25" customHeight="1" x14ac:dyDescent="0.55000000000000004">
      <c r="A266" s="17">
        <v>27</v>
      </c>
      <c r="B266" s="22" t="s">
        <v>34</v>
      </c>
      <c r="C266" s="25" t="str">
        <f t="shared" si="14"/>
        <v>土</v>
      </c>
      <c r="D266" s="85"/>
      <c r="E266" s="86"/>
      <c r="F266" s="205"/>
      <c r="G266" s="178"/>
      <c r="H266" s="18" t="s">
        <v>31</v>
      </c>
      <c r="I266" s="178"/>
      <c r="J266" s="178"/>
      <c r="K266" s="22" t="s">
        <v>32</v>
      </c>
      <c r="L266" s="89" t="str">
        <f t="shared" si="15"/>
        <v/>
      </c>
      <c r="M266" s="90"/>
      <c r="N266" s="22" t="s">
        <v>33</v>
      </c>
      <c r="O266" s="85"/>
      <c r="P266" s="86"/>
      <c r="Q266" s="85"/>
      <c r="R266" s="86"/>
      <c r="S266" s="85"/>
      <c r="T266" s="86"/>
      <c r="U266" s="85"/>
      <c r="V266" s="86"/>
      <c r="W266" s="120"/>
      <c r="X266" s="121"/>
      <c r="Y266" s="121"/>
      <c r="Z266" s="121"/>
      <c r="AA266" s="121"/>
      <c r="AB266" s="121"/>
      <c r="AC266" s="122"/>
    </row>
    <row r="267" spans="1:29" ht="26.25" customHeight="1" x14ac:dyDescent="0.55000000000000004">
      <c r="A267" s="17">
        <v>28</v>
      </c>
      <c r="B267" s="22" t="s">
        <v>34</v>
      </c>
      <c r="C267" s="25" t="str">
        <f t="shared" si="14"/>
        <v>日</v>
      </c>
      <c r="D267" s="85"/>
      <c r="E267" s="86"/>
      <c r="F267" s="205"/>
      <c r="G267" s="178"/>
      <c r="H267" s="18" t="s">
        <v>31</v>
      </c>
      <c r="I267" s="178"/>
      <c r="J267" s="178"/>
      <c r="K267" s="22" t="s">
        <v>32</v>
      </c>
      <c r="L267" s="89" t="str">
        <f t="shared" si="15"/>
        <v/>
      </c>
      <c r="M267" s="90"/>
      <c r="N267" s="22" t="s">
        <v>33</v>
      </c>
      <c r="O267" s="85"/>
      <c r="P267" s="86"/>
      <c r="Q267" s="85"/>
      <c r="R267" s="86"/>
      <c r="S267" s="85"/>
      <c r="T267" s="86"/>
      <c r="U267" s="85"/>
      <c r="V267" s="86"/>
      <c r="W267" s="120"/>
      <c r="X267" s="121"/>
      <c r="Y267" s="121"/>
      <c r="Z267" s="121"/>
      <c r="AA267" s="121"/>
      <c r="AB267" s="121"/>
      <c r="AC267" s="122"/>
    </row>
    <row r="268" spans="1:29" ht="26.25" customHeight="1" x14ac:dyDescent="0.55000000000000004">
      <c r="A268" s="17">
        <v>29</v>
      </c>
      <c r="B268" s="22" t="s">
        <v>34</v>
      </c>
      <c r="C268" s="25" t="str">
        <f t="shared" si="14"/>
        <v>月</v>
      </c>
      <c r="D268" s="85"/>
      <c r="E268" s="86"/>
      <c r="F268" s="205"/>
      <c r="G268" s="178"/>
      <c r="H268" s="18" t="s">
        <v>31</v>
      </c>
      <c r="I268" s="178"/>
      <c r="J268" s="178"/>
      <c r="K268" s="22" t="s">
        <v>32</v>
      </c>
      <c r="L268" s="89" t="str">
        <f t="shared" si="15"/>
        <v/>
      </c>
      <c r="M268" s="90"/>
      <c r="N268" s="22" t="s">
        <v>33</v>
      </c>
      <c r="O268" s="85"/>
      <c r="P268" s="86"/>
      <c r="Q268" s="85"/>
      <c r="R268" s="86"/>
      <c r="S268" s="85"/>
      <c r="T268" s="86"/>
      <c r="U268" s="85"/>
      <c r="V268" s="86"/>
      <c r="W268" s="120"/>
      <c r="X268" s="121"/>
      <c r="Y268" s="121"/>
      <c r="Z268" s="121"/>
      <c r="AA268" s="121"/>
      <c r="AB268" s="121"/>
      <c r="AC268" s="122"/>
    </row>
    <row r="269" spans="1:29" ht="26.25" customHeight="1" x14ac:dyDescent="0.55000000000000004">
      <c r="A269" s="17">
        <v>30</v>
      </c>
      <c r="B269" s="22" t="s">
        <v>34</v>
      </c>
      <c r="C269" s="25" t="str">
        <f t="shared" si="14"/>
        <v>火</v>
      </c>
      <c r="D269" s="85"/>
      <c r="E269" s="86"/>
      <c r="F269" s="205"/>
      <c r="G269" s="178"/>
      <c r="H269" s="18" t="s">
        <v>31</v>
      </c>
      <c r="I269" s="178"/>
      <c r="J269" s="178"/>
      <c r="K269" s="22" t="s">
        <v>32</v>
      </c>
      <c r="L269" s="89" t="str">
        <f t="shared" si="15"/>
        <v/>
      </c>
      <c r="M269" s="90"/>
      <c r="N269" s="22" t="s">
        <v>33</v>
      </c>
      <c r="O269" s="85"/>
      <c r="P269" s="86"/>
      <c r="Q269" s="85"/>
      <c r="R269" s="86"/>
      <c r="S269" s="85"/>
      <c r="T269" s="86"/>
      <c r="U269" s="85"/>
      <c r="V269" s="86"/>
      <c r="W269" s="120"/>
      <c r="X269" s="121"/>
      <c r="Y269" s="121"/>
      <c r="Z269" s="121"/>
      <c r="AA269" s="121"/>
      <c r="AB269" s="121"/>
      <c r="AC269" s="122"/>
    </row>
    <row r="270" spans="1:29" ht="26.25" customHeight="1" x14ac:dyDescent="0.55000000000000004">
      <c r="A270" s="19">
        <v>31</v>
      </c>
      <c r="B270" s="23" t="s">
        <v>4</v>
      </c>
      <c r="C270" s="26" t="str">
        <f t="shared" si="14"/>
        <v>水</v>
      </c>
      <c r="D270" s="218"/>
      <c r="E270" s="219"/>
      <c r="F270" s="226"/>
      <c r="G270" s="227"/>
      <c r="H270" s="20" t="s">
        <v>31</v>
      </c>
      <c r="I270" s="227"/>
      <c r="J270" s="227"/>
      <c r="K270" s="23" t="s">
        <v>32</v>
      </c>
      <c r="L270" s="89" t="str">
        <f t="shared" ref="L270" si="16">IF(OR(F270="",I270=""),"",MIN(MAX(ROUNDDOWN((I270-F270)*24*2,0)/2,0),$E$237))</f>
        <v/>
      </c>
      <c r="M270" s="90"/>
      <c r="N270" s="23" t="s">
        <v>33</v>
      </c>
      <c r="O270" s="218"/>
      <c r="P270" s="219"/>
      <c r="Q270" s="218"/>
      <c r="R270" s="219"/>
      <c r="S270" s="218"/>
      <c r="T270" s="219"/>
      <c r="U270" s="218"/>
      <c r="V270" s="219"/>
      <c r="W270" s="208"/>
      <c r="X270" s="209"/>
      <c r="Y270" s="209"/>
      <c r="Z270" s="209"/>
      <c r="AA270" s="209"/>
      <c r="AB270" s="209"/>
      <c r="AC270" s="210"/>
    </row>
    <row r="271" spans="1:29" ht="26.25" customHeight="1" x14ac:dyDescent="0.55000000000000004">
      <c r="A271" s="126" t="s">
        <v>35</v>
      </c>
      <c r="B271" s="127"/>
      <c r="C271" s="127"/>
      <c r="D271" s="27">
        <f>COUNTIF(L240:M270,"&gt;0")</f>
        <v>0</v>
      </c>
      <c r="E271" s="224" t="s">
        <v>36</v>
      </c>
      <c r="F271" s="224"/>
      <c r="G271" s="224"/>
      <c r="H271" s="224"/>
      <c r="I271" s="27">
        <f>COUNTIF(D240:E270,"○")</f>
        <v>0</v>
      </c>
      <c r="J271" s="28" t="s">
        <v>16</v>
      </c>
      <c r="K271" s="126" t="s">
        <v>101</v>
      </c>
      <c r="L271" s="127"/>
      <c r="M271" s="127"/>
      <c r="N271" s="27" t="s">
        <v>99</v>
      </c>
      <c r="O271" s="27">
        <f>COUNTIF(Q240:R270,"○")</f>
        <v>0</v>
      </c>
      <c r="P271" s="27" t="s">
        <v>38</v>
      </c>
      <c r="Q271" s="225" t="s">
        <v>100</v>
      </c>
      <c r="R271" s="225"/>
      <c r="S271" s="27">
        <f>COUNTIF(S240:T270,"○")</f>
        <v>0</v>
      </c>
      <c r="T271" s="27" t="s">
        <v>38</v>
      </c>
      <c r="U271" s="27"/>
      <c r="V271" s="27"/>
      <c r="W271" s="28"/>
      <c r="X271" s="212" t="s">
        <v>37</v>
      </c>
      <c r="Y271" s="213"/>
      <c r="Z271" s="213"/>
      <c r="AA271" s="44"/>
      <c r="AB271" s="44"/>
      <c r="AC271" s="216" t="str">
        <f>IF(W238="３．要支援家庭のこども加算","●","×")</f>
        <v>×</v>
      </c>
    </row>
    <row r="272" spans="1:29" ht="26.25" customHeight="1" x14ac:dyDescent="0.55000000000000004">
      <c r="A272" s="126" t="s">
        <v>91</v>
      </c>
      <c r="B272" s="127"/>
      <c r="C272" s="27">
        <f>COUNTIF(O240:P270,"○")</f>
        <v>0</v>
      </c>
      <c r="D272" s="105" t="s">
        <v>38</v>
      </c>
      <c r="E272" s="105"/>
      <c r="F272" s="103" t="s">
        <v>107</v>
      </c>
      <c r="G272" s="104"/>
      <c r="H272" s="104"/>
      <c r="I272" s="27">
        <f>COUNTIF(U240:V270,"○")</f>
        <v>0</v>
      </c>
      <c r="J272" s="28" t="s">
        <v>38</v>
      </c>
      <c r="K272" s="211" t="s">
        <v>60</v>
      </c>
      <c r="L272" s="113"/>
      <c r="M272" s="113"/>
      <c r="N272" s="42">
        <f>IF(SUM(L240:M270)&gt;E237, E237, SUM(L240:M270))</f>
        <v>0</v>
      </c>
      <c r="O272" s="111" t="s">
        <v>58</v>
      </c>
      <c r="P272" s="111"/>
      <c r="Q272" s="111"/>
      <c r="R272" s="111"/>
      <c r="S272" s="42">
        <f>SUMIFS(L240:M270,D240:E270,"○")</f>
        <v>0</v>
      </c>
      <c r="T272" s="42" t="s">
        <v>59</v>
      </c>
      <c r="U272" s="115"/>
      <c r="V272" s="115"/>
      <c r="W272" s="45"/>
      <c r="X272" s="214"/>
      <c r="Y272" s="215"/>
      <c r="Z272" s="215"/>
      <c r="AA272" s="49"/>
      <c r="AB272" s="49"/>
      <c r="AC272" s="217"/>
    </row>
    <row r="273" spans="1:29" ht="26.25" customHeight="1" x14ac:dyDescent="0.55000000000000004">
      <c r="A273" s="29"/>
      <c r="B273" s="29"/>
      <c r="C273" s="29"/>
      <c r="D273" s="32"/>
      <c r="E273" s="32"/>
      <c r="F273" s="29"/>
      <c r="G273" s="29"/>
      <c r="H273" s="29"/>
      <c r="I273" s="32"/>
      <c r="J273" s="32"/>
      <c r="K273" s="51"/>
      <c r="L273" s="51"/>
      <c r="M273" s="51"/>
      <c r="N273" s="32"/>
      <c r="O273" s="52"/>
      <c r="P273" s="52"/>
      <c r="Q273" s="52"/>
      <c r="R273" s="52"/>
      <c r="S273" s="32"/>
      <c r="T273" s="32"/>
      <c r="U273" s="53"/>
      <c r="V273" s="53"/>
      <c r="W273" s="32"/>
      <c r="X273" s="29"/>
      <c r="Y273" s="29"/>
      <c r="Z273" s="29"/>
      <c r="AA273" s="29"/>
      <c r="AB273" s="29"/>
      <c r="AC273" s="29"/>
    </row>
  </sheetData>
  <sheetProtection sheet="1" selectLockedCells="1"/>
  <mergeCells count="1983">
    <mergeCell ref="O272:R272"/>
    <mergeCell ref="U272:V272"/>
    <mergeCell ref="A271:C271"/>
    <mergeCell ref="E271:H271"/>
    <mergeCell ref="K271:M271"/>
    <mergeCell ref="Q271:R271"/>
    <mergeCell ref="X271:Z272"/>
    <mergeCell ref="AC271:AC272"/>
    <mergeCell ref="A272:B272"/>
    <mergeCell ref="D272:E272"/>
    <mergeCell ref="F272:H272"/>
    <mergeCell ref="K272:M272"/>
    <mergeCell ref="W269:AC269"/>
    <mergeCell ref="D270:E270"/>
    <mergeCell ref="F270:G270"/>
    <mergeCell ref="I270:J270"/>
    <mergeCell ref="L270:M270"/>
    <mergeCell ref="O270:P270"/>
    <mergeCell ref="Q270:R270"/>
    <mergeCell ref="S270:T270"/>
    <mergeCell ref="U270:V270"/>
    <mergeCell ref="W270:AC270"/>
    <mergeCell ref="U268:V268"/>
    <mergeCell ref="W268:AC268"/>
    <mergeCell ref="D269:E269"/>
    <mergeCell ref="F269:G269"/>
    <mergeCell ref="I269:J269"/>
    <mergeCell ref="L269:M269"/>
    <mergeCell ref="O269:P269"/>
    <mergeCell ref="Q269:R269"/>
    <mergeCell ref="S269:T269"/>
    <mergeCell ref="U269:V269"/>
    <mergeCell ref="S267:T267"/>
    <mergeCell ref="U267:V267"/>
    <mergeCell ref="W267:AC267"/>
    <mergeCell ref="D268:E268"/>
    <mergeCell ref="F268:G268"/>
    <mergeCell ref="I268:J268"/>
    <mergeCell ref="L268:M268"/>
    <mergeCell ref="O268:P268"/>
    <mergeCell ref="Q268:R268"/>
    <mergeCell ref="S268:T268"/>
    <mergeCell ref="D267:E267"/>
    <mergeCell ref="F267:G267"/>
    <mergeCell ref="I267:J267"/>
    <mergeCell ref="L267:M267"/>
    <mergeCell ref="O267:P267"/>
    <mergeCell ref="Q267:R267"/>
    <mergeCell ref="W265:AC265"/>
    <mergeCell ref="D266:E266"/>
    <mergeCell ref="F266:G266"/>
    <mergeCell ref="I266:J266"/>
    <mergeCell ref="L266:M266"/>
    <mergeCell ref="O266:P266"/>
    <mergeCell ref="Q266:R266"/>
    <mergeCell ref="S266:T266"/>
    <mergeCell ref="U266:V266"/>
    <mergeCell ref="W266:AC266"/>
    <mergeCell ref="U264:V264"/>
    <mergeCell ref="W264:AC264"/>
    <mergeCell ref="D265:E265"/>
    <mergeCell ref="F265:G265"/>
    <mergeCell ref="I265:J265"/>
    <mergeCell ref="L265:M265"/>
    <mergeCell ref="O265:P265"/>
    <mergeCell ref="Q265:R265"/>
    <mergeCell ref="S265:T265"/>
    <mergeCell ref="U265:V265"/>
    <mergeCell ref="S263:T263"/>
    <mergeCell ref="U263:V263"/>
    <mergeCell ref="W263:AC263"/>
    <mergeCell ref="D264:E264"/>
    <mergeCell ref="F264:G264"/>
    <mergeCell ref="I264:J264"/>
    <mergeCell ref="L264:M264"/>
    <mergeCell ref="O264:P264"/>
    <mergeCell ref="Q264:R264"/>
    <mergeCell ref="S264:T264"/>
    <mergeCell ref="D263:E263"/>
    <mergeCell ref="F263:G263"/>
    <mergeCell ref="I263:J263"/>
    <mergeCell ref="L263:M263"/>
    <mergeCell ref="O263:P263"/>
    <mergeCell ref="Q263:R263"/>
    <mergeCell ref="W261:AC261"/>
    <mergeCell ref="D262:E262"/>
    <mergeCell ref="F262:G262"/>
    <mergeCell ref="I262:J262"/>
    <mergeCell ref="L262:M262"/>
    <mergeCell ref="O262:P262"/>
    <mergeCell ref="Q262:R262"/>
    <mergeCell ref="S262:T262"/>
    <mergeCell ref="U262:V262"/>
    <mergeCell ref="W262:AC262"/>
    <mergeCell ref="U260:V260"/>
    <mergeCell ref="W260:AC260"/>
    <mergeCell ref="D261:E261"/>
    <mergeCell ref="F261:G261"/>
    <mergeCell ref="I261:J261"/>
    <mergeCell ref="L261:M261"/>
    <mergeCell ref="O261:P261"/>
    <mergeCell ref="Q261:R261"/>
    <mergeCell ref="S261:T261"/>
    <mergeCell ref="U261:V261"/>
    <mergeCell ref="S259:T259"/>
    <mergeCell ref="U259:V259"/>
    <mergeCell ref="W259:AC259"/>
    <mergeCell ref="D260:E260"/>
    <mergeCell ref="F260:G260"/>
    <mergeCell ref="I260:J260"/>
    <mergeCell ref="L260:M260"/>
    <mergeCell ref="O260:P260"/>
    <mergeCell ref="Q260:R260"/>
    <mergeCell ref="S260:T260"/>
    <mergeCell ref="D259:E259"/>
    <mergeCell ref="F259:G259"/>
    <mergeCell ref="I259:J259"/>
    <mergeCell ref="L259:M259"/>
    <mergeCell ref="O259:P259"/>
    <mergeCell ref="Q259:R259"/>
    <mergeCell ref="W257:AC257"/>
    <mergeCell ref="D258:E258"/>
    <mergeCell ref="F258:G258"/>
    <mergeCell ref="I258:J258"/>
    <mergeCell ref="L258:M258"/>
    <mergeCell ref="O258:P258"/>
    <mergeCell ref="Q258:R258"/>
    <mergeCell ref="S258:T258"/>
    <mergeCell ref="U258:V258"/>
    <mergeCell ref="W258:AC258"/>
    <mergeCell ref="U256:V256"/>
    <mergeCell ref="W256:AC256"/>
    <mergeCell ref="D257:E257"/>
    <mergeCell ref="F257:G257"/>
    <mergeCell ref="I257:J257"/>
    <mergeCell ref="L257:M257"/>
    <mergeCell ref="O257:P257"/>
    <mergeCell ref="Q257:R257"/>
    <mergeCell ref="S257:T257"/>
    <mergeCell ref="U257:V257"/>
    <mergeCell ref="S255:T255"/>
    <mergeCell ref="U255:V255"/>
    <mergeCell ref="W255:AC255"/>
    <mergeCell ref="D256:E256"/>
    <mergeCell ref="F256:G256"/>
    <mergeCell ref="I256:J256"/>
    <mergeCell ref="L256:M256"/>
    <mergeCell ref="O256:P256"/>
    <mergeCell ref="Q256:R256"/>
    <mergeCell ref="S256:T256"/>
    <mergeCell ref="D255:E255"/>
    <mergeCell ref="F255:G255"/>
    <mergeCell ref="I255:J255"/>
    <mergeCell ref="L255:M255"/>
    <mergeCell ref="O255:P255"/>
    <mergeCell ref="Q255:R255"/>
    <mergeCell ref="W253:AC253"/>
    <mergeCell ref="D254:E254"/>
    <mergeCell ref="F254:G254"/>
    <mergeCell ref="I254:J254"/>
    <mergeCell ref="L254:M254"/>
    <mergeCell ref="O254:P254"/>
    <mergeCell ref="Q254:R254"/>
    <mergeCell ref="S254:T254"/>
    <mergeCell ref="U254:V254"/>
    <mergeCell ref="W254:AC254"/>
    <mergeCell ref="U252:V252"/>
    <mergeCell ref="W252:AC252"/>
    <mergeCell ref="D253:E253"/>
    <mergeCell ref="F253:G253"/>
    <mergeCell ref="I253:J253"/>
    <mergeCell ref="L253:M253"/>
    <mergeCell ref="O253:P253"/>
    <mergeCell ref="Q253:R253"/>
    <mergeCell ref="S253:T253"/>
    <mergeCell ref="U253:V253"/>
    <mergeCell ref="S251:T251"/>
    <mergeCell ref="U251:V251"/>
    <mergeCell ref="W251:AC251"/>
    <mergeCell ref="D252:E252"/>
    <mergeCell ref="F252:G252"/>
    <mergeCell ref="I252:J252"/>
    <mergeCell ref="L252:M252"/>
    <mergeCell ref="O252:P252"/>
    <mergeCell ref="Q252:R252"/>
    <mergeCell ref="S252:T252"/>
    <mergeCell ref="D251:E251"/>
    <mergeCell ref="F251:G251"/>
    <mergeCell ref="I251:J251"/>
    <mergeCell ref="L251:M251"/>
    <mergeCell ref="O251:P251"/>
    <mergeCell ref="Q251:R251"/>
    <mergeCell ref="W249:AC249"/>
    <mergeCell ref="D250:E250"/>
    <mergeCell ref="F250:G250"/>
    <mergeCell ref="I250:J250"/>
    <mergeCell ref="L250:M250"/>
    <mergeCell ref="O250:P250"/>
    <mergeCell ref="Q250:R250"/>
    <mergeCell ref="S250:T250"/>
    <mergeCell ref="U250:V250"/>
    <mergeCell ref="W250:AC250"/>
    <mergeCell ref="U248:V248"/>
    <mergeCell ref="W248:AC248"/>
    <mergeCell ref="D249:E249"/>
    <mergeCell ref="F249:G249"/>
    <mergeCell ref="I249:J249"/>
    <mergeCell ref="L249:M249"/>
    <mergeCell ref="O249:P249"/>
    <mergeCell ref="Q249:R249"/>
    <mergeCell ref="S249:T249"/>
    <mergeCell ref="U249:V249"/>
    <mergeCell ref="S247:T247"/>
    <mergeCell ref="U247:V247"/>
    <mergeCell ref="W247:AC247"/>
    <mergeCell ref="D248:E248"/>
    <mergeCell ref="F248:G248"/>
    <mergeCell ref="I248:J248"/>
    <mergeCell ref="L248:M248"/>
    <mergeCell ref="O248:P248"/>
    <mergeCell ref="Q248:R248"/>
    <mergeCell ref="S248:T248"/>
    <mergeCell ref="D247:E247"/>
    <mergeCell ref="F247:G247"/>
    <mergeCell ref="I247:J247"/>
    <mergeCell ref="L247:M247"/>
    <mergeCell ref="O247:P247"/>
    <mergeCell ref="Q247:R247"/>
    <mergeCell ref="W245:AC245"/>
    <mergeCell ref="D246:E246"/>
    <mergeCell ref="F246:G246"/>
    <mergeCell ref="I246:J246"/>
    <mergeCell ref="L246:M246"/>
    <mergeCell ref="O246:P246"/>
    <mergeCell ref="Q246:R246"/>
    <mergeCell ref="S246:T246"/>
    <mergeCell ref="U246:V246"/>
    <mergeCell ref="W246:AC246"/>
    <mergeCell ref="U244:V244"/>
    <mergeCell ref="W244:AC244"/>
    <mergeCell ref="D245:E245"/>
    <mergeCell ref="F245:G245"/>
    <mergeCell ref="I245:J245"/>
    <mergeCell ref="L245:M245"/>
    <mergeCell ref="O245:P245"/>
    <mergeCell ref="Q245:R245"/>
    <mergeCell ref="S245:T245"/>
    <mergeCell ref="U245:V245"/>
    <mergeCell ref="S243:T243"/>
    <mergeCell ref="U243:V243"/>
    <mergeCell ref="W243:AC243"/>
    <mergeCell ref="D244:E244"/>
    <mergeCell ref="F244:G244"/>
    <mergeCell ref="I244:J244"/>
    <mergeCell ref="L244:M244"/>
    <mergeCell ref="O244:P244"/>
    <mergeCell ref="Q244:R244"/>
    <mergeCell ref="S244:T244"/>
    <mergeCell ref="D243:E243"/>
    <mergeCell ref="F243:G243"/>
    <mergeCell ref="I243:J243"/>
    <mergeCell ref="L243:M243"/>
    <mergeCell ref="O243:P243"/>
    <mergeCell ref="Q243:R243"/>
    <mergeCell ref="W241:AC241"/>
    <mergeCell ref="D242:E242"/>
    <mergeCell ref="F242:G242"/>
    <mergeCell ref="I242:J242"/>
    <mergeCell ref="L242:M242"/>
    <mergeCell ref="O242:P242"/>
    <mergeCell ref="Q242:R242"/>
    <mergeCell ref="S242:T242"/>
    <mergeCell ref="U242:V242"/>
    <mergeCell ref="W242:AC242"/>
    <mergeCell ref="U240:V240"/>
    <mergeCell ref="W240:AC240"/>
    <mergeCell ref="D241:E241"/>
    <mergeCell ref="F241:G241"/>
    <mergeCell ref="I241:J241"/>
    <mergeCell ref="L241:M241"/>
    <mergeCell ref="O241:P241"/>
    <mergeCell ref="Q241:R241"/>
    <mergeCell ref="S241:T241"/>
    <mergeCell ref="U241:V241"/>
    <mergeCell ref="S239:T239"/>
    <mergeCell ref="U239:V239"/>
    <mergeCell ref="W239:AC239"/>
    <mergeCell ref="D240:E240"/>
    <mergeCell ref="F240:G240"/>
    <mergeCell ref="I240:J240"/>
    <mergeCell ref="L240:M240"/>
    <mergeCell ref="O240:P240"/>
    <mergeCell ref="Q240:R240"/>
    <mergeCell ref="S240:T240"/>
    <mergeCell ref="A239:B239"/>
    <mergeCell ref="D239:E239"/>
    <mergeCell ref="F239:K239"/>
    <mergeCell ref="L239:N239"/>
    <mergeCell ref="O239:P239"/>
    <mergeCell ref="Q239:R239"/>
    <mergeCell ref="V237:W237"/>
    <mergeCell ref="X237:AB237"/>
    <mergeCell ref="B238:D238"/>
    <mergeCell ref="E238:H238"/>
    <mergeCell ref="J238:N238"/>
    <mergeCell ref="O238:S238"/>
    <mergeCell ref="U238:V238"/>
    <mergeCell ref="W238:AB238"/>
    <mergeCell ref="A237:C237"/>
    <mergeCell ref="F237:G237"/>
    <mergeCell ref="J237:K237"/>
    <mergeCell ref="M237:N237"/>
    <mergeCell ref="P237:R237"/>
    <mergeCell ref="S237:U237"/>
    <mergeCell ref="O233:R233"/>
    <mergeCell ref="U233:V233"/>
    <mergeCell ref="A235:AC235"/>
    <mergeCell ref="A236:C236"/>
    <mergeCell ref="D236:I236"/>
    <mergeCell ref="J236:L236"/>
    <mergeCell ref="W236:AB236"/>
    <mergeCell ref="A232:C232"/>
    <mergeCell ref="E232:H232"/>
    <mergeCell ref="K232:M232"/>
    <mergeCell ref="Q232:R232"/>
    <mergeCell ref="X232:Z233"/>
    <mergeCell ref="AC232:AC233"/>
    <mergeCell ref="A233:B233"/>
    <mergeCell ref="D233:E233"/>
    <mergeCell ref="F233:H233"/>
    <mergeCell ref="K233:M233"/>
    <mergeCell ref="W230:AC230"/>
    <mergeCell ref="D231:E231"/>
    <mergeCell ref="F231:G231"/>
    <mergeCell ref="I231:J231"/>
    <mergeCell ref="L231:M231"/>
    <mergeCell ref="O231:P231"/>
    <mergeCell ref="Q231:R231"/>
    <mergeCell ref="S231:T231"/>
    <mergeCell ref="U231:V231"/>
    <mergeCell ref="W231:AC231"/>
    <mergeCell ref="U229:V229"/>
    <mergeCell ref="W229:AC229"/>
    <mergeCell ref="D230:E230"/>
    <mergeCell ref="F230:G230"/>
    <mergeCell ref="I230:J230"/>
    <mergeCell ref="L230:M230"/>
    <mergeCell ref="O230:P230"/>
    <mergeCell ref="Q230:R230"/>
    <mergeCell ref="S230:T230"/>
    <mergeCell ref="U230:V230"/>
    <mergeCell ref="S228:T228"/>
    <mergeCell ref="U228:V228"/>
    <mergeCell ref="W228:AC228"/>
    <mergeCell ref="D229:E229"/>
    <mergeCell ref="F229:G229"/>
    <mergeCell ref="I229:J229"/>
    <mergeCell ref="L229:M229"/>
    <mergeCell ref="O229:P229"/>
    <mergeCell ref="Q229:R229"/>
    <mergeCell ref="S229:T229"/>
    <mergeCell ref="D228:E228"/>
    <mergeCell ref="F228:G228"/>
    <mergeCell ref="I228:J228"/>
    <mergeCell ref="L228:M228"/>
    <mergeCell ref="O228:P228"/>
    <mergeCell ref="Q228:R228"/>
    <mergeCell ref="W226:AC226"/>
    <mergeCell ref="D227:E227"/>
    <mergeCell ref="F227:G227"/>
    <mergeCell ref="I227:J227"/>
    <mergeCell ref="L227:M227"/>
    <mergeCell ref="O227:P227"/>
    <mergeCell ref="Q227:R227"/>
    <mergeCell ref="S227:T227"/>
    <mergeCell ref="U227:V227"/>
    <mergeCell ref="W227:AC227"/>
    <mergeCell ref="U225:V225"/>
    <mergeCell ref="W225:AC225"/>
    <mergeCell ref="D226:E226"/>
    <mergeCell ref="F226:G226"/>
    <mergeCell ref="I226:J226"/>
    <mergeCell ref="L226:M226"/>
    <mergeCell ref="O226:P226"/>
    <mergeCell ref="Q226:R226"/>
    <mergeCell ref="S226:T226"/>
    <mergeCell ref="U226:V226"/>
    <mergeCell ref="S224:T224"/>
    <mergeCell ref="U224:V224"/>
    <mergeCell ref="W224:AC224"/>
    <mergeCell ref="D225:E225"/>
    <mergeCell ref="F225:G225"/>
    <mergeCell ref="I225:J225"/>
    <mergeCell ref="L225:M225"/>
    <mergeCell ref="O225:P225"/>
    <mergeCell ref="Q225:R225"/>
    <mergeCell ref="S225:T225"/>
    <mergeCell ref="D224:E224"/>
    <mergeCell ref="F224:G224"/>
    <mergeCell ref="I224:J224"/>
    <mergeCell ref="L224:M224"/>
    <mergeCell ref="O224:P224"/>
    <mergeCell ref="Q224:R224"/>
    <mergeCell ref="W222:AC222"/>
    <mergeCell ref="D223:E223"/>
    <mergeCell ref="F223:G223"/>
    <mergeCell ref="I223:J223"/>
    <mergeCell ref="L223:M223"/>
    <mergeCell ref="O223:P223"/>
    <mergeCell ref="Q223:R223"/>
    <mergeCell ref="S223:T223"/>
    <mergeCell ref="U223:V223"/>
    <mergeCell ref="W223:AC223"/>
    <mergeCell ref="U221:V221"/>
    <mergeCell ref="W221:AC221"/>
    <mergeCell ref="D222:E222"/>
    <mergeCell ref="F222:G222"/>
    <mergeCell ref="I222:J222"/>
    <mergeCell ref="L222:M222"/>
    <mergeCell ref="O222:P222"/>
    <mergeCell ref="Q222:R222"/>
    <mergeCell ref="S222:T222"/>
    <mergeCell ref="U222:V222"/>
    <mergeCell ref="S220:T220"/>
    <mergeCell ref="U220:V220"/>
    <mergeCell ref="W220:AC220"/>
    <mergeCell ref="D221:E221"/>
    <mergeCell ref="F221:G221"/>
    <mergeCell ref="I221:J221"/>
    <mergeCell ref="L221:M221"/>
    <mergeCell ref="O221:P221"/>
    <mergeCell ref="Q221:R221"/>
    <mergeCell ref="S221:T221"/>
    <mergeCell ref="D220:E220"/>
    <mergeCell ref="F220:G220"/>
    <mergeCell ref="I220:J220"/>
    <mergeCell ref="L220:M220"/>
    <mergeCell ref="O220:P220"/>
    <mergeCell ref="Q220:R220"/>
    <mergeCell ref="W218:AC218"/>
    <mergeCell ref="D219:E219"/>
    <mergeCell ref="F219:G219"/>
    <mergeCell ref="I219:J219"/>
    <mergeCell ref="L219:M219"/>
    <mergeCell ref="O219:P219"/>
    <mergeCell ref="Q219:R219"/>
    <mergeCell ref="S219:T219"/>
    <mergeCell ref="U219:V219"/>
    <mergeCell ref="W219:AC219"/>
    <mergeCell ref="U217:V217"/>
    <mergeCell ref="W217:AC217"/>
    <mergeCell ref="D218:E218"/>
    <mergeCell ref="F218:G218"/>
    <mergeCell ref="I218:J218"/>
    <mergeCell ref="L218:M218"/>
    <mergeCell ref="O218:P218"/>
    <mergeCell ref="Q218:R218"/>
    <mergeCell ref="S218:T218"/>
    <mergeCell ref="U218:V218"/>
    <mergeCell ref="S216:T216"/>
    <mergeCell ref="U216:V216"/>
    <mergeCell ref="W216:AC216"/>
    <mergeCell ref="D217:E217"/>
    <mergeCell ref="F217:G217"/>
    <mergeCell ref="I217:J217"/>
    <mergeCell ref="L217:M217"/>
    <mergeCell ref="O217:P217"/>
    <mergeCell ref="Q217:R217"/>
    <mergeCell ref="S217:T217"/>
    <mergeCell ref="D216:E216"/>
    <mergeCell ref="F216:G216"/>
    <mergeCell ref="I216:J216"/>
    <mergeCell ref="L216:M216"/>
    <mergeCell ref="O216:P216"/>
    <mergeCell ref="Q216:R216"/>
    <mergeCell ref="W214:AC214"/>
    <mergeCell ref="D215:E215"/>
    <mergeCell ref="F215:G215"/>
    <mergeCell ref="I215:J215"/>
    <mergeCell ref="L215:M215"/>
    <mergeCell ref="O215:P215"/>
    <mergeCell ref="Q215:R215"/>
    <mergeCell ref="S215:T215"/>
    <mergeCell ref="U215:V215"/>
    <mergeCell ref="W215:AC215"/>
    <mergeCell ref="U213:V213"/>
    <mergeCell ref="W213:AC213"/>
    <mergeCell ref="D214:E214"/>
    <mergeCell ref="F214:G214"/>
    <mergeCell ref="I214:J214"/>
    <mergeCell ref="L214:M214"/>
    <mergeCell ref="O214:P214"/>
    <mergeCell ref="Q214:R214"/>
    <mergeCell ref="S214:T214"/>
    <mergeCell ref="U214:V214"/>
    <mergeCell ref="S212:T212"/>
    <mergeCell ref="U212:V212"/>
    <mergeCell ref="W212:AC212"/>
    <mergeCell ref="D213:E213"/>
    <mergeCell ref="F213:G213"/>
    <mergeCell ref="I213:J213"/>
    <mergeCell ref="L213:M213"/>
    <mergeCell ref="O213:P213"/>
    <mergeCell ref="Q213:R213"/>
    <mergeCell ref="S213:T213"/>
    <mergeCell ref="D212:E212"/>
    <mergeCell ref="F212:G212"/>
    <mergeCell ref="I212:J212"/>
    <mergeCell ref="L212:M212"/>
    <mergeCell ref="O212:P212"/>
    <mergeCell ref="Q212:R212"/>
    <mergeCell ref="W210:AC210"/>
    <mergeCell ref="D211:E211"/>
    <mergeCell ref="F211:G211"/>
    <mergeCell ref="I211:J211"/>
    <mergeCell ref="L211:M211"/>
    <mergeCell ref="O211:P211"/>
    <mergeCell ref="Q211:R211"/>
    <mergeCell ref="S211:T211"/>
    <mergeCell ref="U211:V211"/>
    <mergeCell ref="W211:AC211"/>
    <mergeCell ref="U209:V209"/>
    <mergeCell ref="W209:AC209"/>
    <mergeCell ref="D210:E210"/>
    <mergeCell ref="F210:G210"/>
    <mergeCell ref="I210:J210"/>
    <mergeCell ref="L210:M210"/>
    <mergeCell ref="O210:P210"/>
    <mergeCell ref="Q210:R210"/>
    <mergeCell ref="S210:T210"/>
    <mergeCell ref="U210:V210"/>
    <mergeCell ref="S208:T208"/>
    <mergeCell ref="U208:V208"/>
    <mergeCell ref="W208:AC208"/>
    <mergeCell ref="D209:E209"/>
    <mergeCell ref="F209:G209"/>
    <mergeCell ref="I209:J209"/>
    <mergeCell ref="L209:M209"/>
    <mergeCell ref="O209:P209"/>
    <mergeCell ref="Q209:R209"/>
    <mergeCell ref="S209:T209"/>
    <mergeCell ref="D208:E208"/>
    <mergeCell ref="F208:G208"/>
    <mergeCell ref="I208:J208"/>
    <mergeCell ref="L208:M208"/>
    <mergeCell ref="O208:P208"/>
    <mergeCell ref="Q208:R208"/>
    <mergeCell ref="W206:AC206"/>
    <mergeCell ref="D207:E207"/>
    <mergeCell ref="F207:G207"/>
    <mergeCell ref="I207:J207"/>
    <mergeCell ref="L207:M207"/>
    <mergeCell ref="O207:P207"/>
    <mergeCell ref="Q207:R207"/>
    <mergeCell ref="S207:T207"/>
    <mergeCell ref="U207:V207"/>
    <mergeCell ref="W207:AC207"/>
    <mergeCell ref="U205:V205"/>
    <mergeCell ref="W205:AC205"/>
    <mergeCell ref="D206:E206"/>
    <mergeCell ref="F206:G206"/>
    <mergeCell ref="I206:J206"/>
    <mergeCell ref="L206:M206"/>
    <mergeCell ref="O206:P206"/>
    <mergeCell ref="Q206:R206"/>
    <mergeCell ref="S206:T206"/>
    <mergeCell ref="U206:V206"/>
    <mergeCell ref="S204:T204"/>
    <mergeCell ref="U204:V204"/>
    <mergeCell ref="W204:AC204"/>
    <mergeCell ref="D205:E205"/>
    <mergeCell ref="F205:G205"/>
    <mergeCell ref="I205:J205"/>
    <mergeCell ref="L205:M205"/>
    <mergeCell ref="O205:P205"/>
    <mergeCell ref="Q205:R205"/>
    <mergeCell ref="S205:T205"/>
    <mergeCell ref="D204:E204"/>
    <mergeCell ref="F204:G204"/>
    <mergeCell ref="I204:J204"/>
    <mergeCell ref="L204:M204"/>
    <mergeCell ref="O204:P204"/>
    <mergeCell ref="Q204:R204"/>
    <mergeCell ref="W202:AC202"/>
    <mergeCell ref="D203:E203"/>
    <mergeCell ref="F203:G203"/>
    <mergeCell ref="I203:J203"/>
    <mergeCell ref="L203:M203"/>
    <mergeCell ref="O203:P203"/>
    <mergeCell ref="Q203:R203"/>
    <mergeCell ref="S203:T203"/>
    <mergeCell ref="U203:V203"/>
    <mergeCell ref="W203:AC203"/>
    <mergeCell ref="U201:V201"/>
    <mergeCell ref="W201:AC201"/>
    <mergeCell ref="D202:E202"/>
    <mergeCell ref="F202:G202"/>
    <mergeCell ref="I202:J202"/>
    <mergeCell ref="L202:M202"/>
    <mergeCell ref="O202:P202"/>
    <mergeCell ref="Q202:R202"/>
    <mergeCell ref="S202:T202"/>
    <mergeCell ref="U202:V202"/>
    <mergeCell ref="S200:T200"/>
    <mergeCell ref="U200:V200"/>
    <mergeCell ref="W200:AC200"/>
    <mergeCell ref="D201:E201"/>
    <mergeCell ref="F201:G201"/>
    <mergeCell ref="I201:J201"/>
    <mergeCell ref="L201:M201"/>
    <mergeCell ref="O201:P201"/>
    <mergeCell ref="Q201:R201"/>
    <mergeCell ref="S201:T201"/>
    <mergeCell ref="A200:B200"/>
    <mergeCell ref="D200:E200"/>
    <mergeCell ref="F200:K200"/>
    <mergeCell ref="L200:N200"/>
    <mergeCell ref="O200:P200"/>
    <mergeCell ref="Q200:R200"/>
    <mergeCell ref="V198:W198"/>
    <mergeCell ref="X198:AB198"/>
    <mergeCell ref="B199:D199"/>
    <mergeCell ref="E199:H199"/>
    <mergeCell ref="J199:N199"/>
    <mergeCell ref="O199:S199"/>
    <mergeCell ref="U199:V199"/>
    <mergeCell ref="W199:AB199"/>
    <mergeCell ref="A198:C198"/>
    <mergeCell ref="F198:G198"/>
    <mergeCell ref="J198:K198"/>
    <mergeCell ref="M198:N198"/>
    <mergeCell ref="P198:R198"/>
    <mergeCell ref="S198:U198"/>
    <mergeCell ref="O194:R194"/>
    <mergeCell ref="U194:V194"/>
    <mergeCell ref="A196:AC196"/>
    <mergeCell ref="A197:C197"/>
    <mergeCell ref="D197:I197"/>
    <mergeCell ref="J197:L197"/>
    <mergeCell ref="W197:AB197"/>
    <mergeCell ref="A193:C193"/>
    <mergeCell ref="E193:H193"/>
    <mergeCell ref="K193:M193"/>
    <mergeCell ref="Q193:R193"/>
    <mergeCell ref="X193:Z194"/>
    <mergeCell ref="AC193:AC194"/>
    <mergeCell ref="A194:B194"/>
    <mergeCell ref="D194:E194"/>
    <mergeCell ref="F194:H194"/>
    <mergeCell ref="K194:M194"/>
    <mergeCell ref="W191:AC191"/>
    <mergeCell ref="D192:E192"/>
    <mergeCell ref="F192:G192"/>
    <mergeCell ref="I192:J192"/>
    <mergeCell ref="L192:M192"/>
    <mergeCell ref="O192:P192"/>
    <mergeCell ref="Q192:R192"/>
    <mergeCell ref="S192:T192"/>
    <mergeCell ref="U192:V192"/>
    <mergeCell ref="W192:AC192"/>
    <mergeCell ref="U190:V190"/>
    <mergeCell ref="W190:AC190"/>
    <mergeCell ref="D191:E191"/>
    <mergeCell ref="F191:G191"/>
    <mergeCell ref="I191:J191"/>
    <mergeCell ref="L191:M191"/>
    <mergeCell ref="O191:P191"/>
    <mergeCell ref="Q191:R191"/>
    <mergeCell ref="S191:T191"/>
    <mergeCell ref="U191:V191"/>
    <mergeCell ref="S189:T189"/>
    <mergeCell ref="U189:V189"/>
    <mergeCell ref="W189:AC189"/>
    <mergeCell ref="D190:E190"/>
    <mergeCell ref="F190:G190"/>
    <mergeCell ref="I190:J190"/>
    <mergeCell ref="L190:M190"/>
    <mergeCell ref="O190:P190"/>
    <mergeCell ref="Q190:R190"/>
    <mergeCell ref="S190:T190"/>
    <mergeCell ref="D189:E189"/>
    <mergeCell ref="F189:G189"/>
    <mergeCell ref="I189:J189"/>
    <mergeCell ref="L189:M189"/>
    <mergeCell ref="O189:P189"/>
    <mergeCell ref="Q189:R189"/>
    <mergeCell ref="W187:AC187"/>
    <mergeCell ref="D188:E188"/>
    <mergeCell ref="F188:G188"/>
    <mergeCell ref="I188:J188"/>
    <mergeCell ref="L188:M188"/>
    <mergeCell ref="O188:P188"/>
    <mergeCell ref="Q188:R188"/>
    <mergeCell ref="S188:T188"/>
    <mergeCell ref="U188:V188"/>
    <mergeCell ref="W188:AC188"/>
    <mergeCell ref="U186:V186"/>
    <mergeCell ref="W186:AC186"/>
    <mergeCell ref="D187:E187"/>
    <mergeCell ref="F187:G187"/>
    <mergeCell ref="I187:J187"/>
    <mergeCell ref="L187:M187"/>
    <mergeCell ref="O187:P187"/>
    <mergeCell ref="Q187:R187"/>
    <mergeCell ref="S187:T187"/>
    <mergeCell ref="U187:V187"/>
    <mergeCell ref="S185:T185"/>
    <mergeCell ref="U185:V185"/>
    <mergeCell ref="W185:AC185"/>
    <mergeCell ref="D186:E186"/>
    <mergeCell ref="F186:G186"/>
    <mergeCell ref="I186:J186"/>
    <mergeCell ref="L186:M186"/>
    <mergeCell ref="O186:P186"/>
    <mergeCell ref="Q186:R186"/>
    <mergeCell ref="S186:T186"/>
    <mergeCell ref="D185:E185"/>
    <mergeCell ref="F185:G185"/>
    <mergeCell ref="I185:J185"/>
    <mergeCell ref="L185:M185"/>
    <mergeCell ref="O185:P185"/>
    <mergeCell ref="Q185:R185"/>
    <mergeCell ref="W183:AC183"/>
    <mergeCell ref="D184:E184"/>
    <mergeCell ref="F184:G184"/>
    <mergeCell ref="I184:J184"/>
    <mergeCell ref="L184:M184"/>
    <mergeCell ref="O184:P184"/>
    <mergeCell ref="Q184:R184"/>
    <mergeCell ref="S184:T184"/>
    <mergeCell ref="U184:V184"/>
    <mergeCell ref="W184:AC184"/>
    <mergeCell ref="U182:V182"/>
    <mergeCell ref="W182:AC182"/>
    <mergeCell ref="D183:E183"/>
    <mergeCell ref="F183:G183"/>
    <mergeCell ref="I183:J183"/>
    <mergeCell ref="L183:M183"/>
    <mergeCell ref="O183:P183"/>
    <mergeCell ref="Q183:R183"/>
    <mergeCell ref="S183:T183"/>
    <mergeCell ref="U183:V183"/>
    <mergeCell ref="S181:T181"/>
    <mergeCell ref="U181:V181"/>
    <mergeCell ref="W181:AC181"/>
    <mergeCell ref="D182:E182"/>
    <mergeCell ref="F182:G182"/>
    <mergeCell ref="I182:J182"/>
    <mergeCell ref="L182:M182"/>
    <mergeCell ref="O182:P182"/>
    <mergeCell ref="Q182:R182"/>
    <mergeCell ref="S182:T182"/>
    <mergeCell ref="D181:E181"/>
    <mergeCell ref="F181:G181"/>
    <mergeCell ref="I181:J181"/>
    <mergeCell ref="L181:M181"/>
    <mergeCell ref="O181:P181"/>
    <mergeCell ref="Q181:R181"/>
    <mergeCell ref="W179:AC179"/>
    <mergeCell ref="D180:E180"/>
    <mergeCell ref="F180:G180"/>
    <mergeCell ref="I180:J180"/>
    <mergeCell ref="L180:M180"/>
    <mergeCell ref="O180:P180"/>
    <mergeCell ref="Q180:R180"/>
    <mergeCell ref="S180:T180"/>
    <mergeCell ref="U180:V180"/>
    <mergeCell ref="W180:AC180"/>
    <mergeCell ref="U178:V178"/>
    <mergeCell ref="W178:AC178"/>
    <mergeCell ref="D179:E179"/>
    <mergeCell ref="F179:G179"/>
    <mergeCell ref="I179:J179"/>
    <mergeCell ref="L179:M179"/>
    <mergeCell ref="O179:P179"/>
    <mergeCell ref="Q179:R179"/>
    <mergeCell ref="S179:T179"/>
    <mergeCell ref="U179:V179"/>
    <mergeCell ref="S177:T177"/>
    <mergeCell ref="U177:V177"/>
    <mergeCell ref="W177:AC177"/>
    <mergeCell ref="D178:E178"/>
    <mergeCell ref="F178:G178"/>
    <mergeCell ref="I178:J178"/>
    <mergeCell ref="L178:M178"/>
    <mergeCell ref="O178:P178"/>
    <mergeCell ref="Q178:R178"/>
    <mergeCell ref="S178:T178"/>
    <mergeCell ref="D177:E177"/>
    <mergeCell ref="F177:G177"/>
    <mergeCell ref="I177:J177"/>
    <mergeCell ref="L177:M177"/>
    <mergeCell ref="O177:P177"/>
    <mergeCell ref="Q177:R177"/>
    <mergeCell ref="W175:AC175"/>
    <mergeCell ref="D176:E176"/>
    <mergeCell ref="F176:G176"/>
    <mergeCell ref="I176:J176"/>
    <mergeCell ref="L176:M176"/>
    <mergeCell ref="O176:P176"/>
    <mergeCell ref="Q176:R176"/>
    <mergeCell ref="S176:T176"/>
    <mergeCell ref="U176:V176"/>
    <mergeCell ref="W176:AC176"/>
    <mergeCell ref="U174:V174"/>
    <mergeCell ref="W174:AC174"/>
    <mergeCell ref="D175:E175"/>
    <mergeCell ref="F175:G175"/>
    <mergeCell ref="I175:J175"/>
    <mergeCell ref="L175:M175"/>
    <mergeCell ref="O175:P175"/>
    <mergeCell ref="Q175:R175"/>
    <mergeCell ref="S175:T175"/>
    <mergeCell ref="U175:V175"/>
    <mergeCell ref="S173:T173"/>
    <mergeCell ref="U173:V173"/>
    <mergeCell ref="W173:AC173"/>
    <mergeCell ref="D174:E174"/>
    <mergeCell ref="F174:G174"/>
    <mergeCell ref="I174:J174"/>
    <mergeCell ref="L174:M174"/>
    <mergeCell ref="O174:P174"/>
    <mergeCell ref="Q174:R174"/>
    <mergeCell ref="S174:T174"/>
    <mergeCell ref="D173:E173"/>
    <mergeCell ref="F173:G173"/>
    <mergeCell ref="I173:J173"/>
    <mergeCell ref="L173:M173"/>
    <mergeCell ref="O173:P173"/>
    <mergeCell ref="Q173:R173"/>
    <mergeCell ref="W171:AC171"/>
    <mergeCell ref="D172:E172"/>
    <mergeCell ref="F172:G172"/>
    <mergeCell ref="I172:J172"/>
    <mergeCell ref="L172:M172"/>
    <mergeCell ref="O172:P172"/>
    <mergeCell ref="Q172:R172"/>
    <mergeCell ref="S172:T172"/>
    <mergeCell ref="U172:V172"/>
    <mergeCell ref="W172:AC172"/>
    <mergeCell ref="U170:V170"/>
    <mergeCell ref="W170:AC170"/>
    <mergeCell ref="D171:E171"/>
    <mergeCell ref="F171:G171"/>
    <mergeCell ref="I171:J171"/>
    <mergeCell ref="L171:M171"/>
    <mergeCell ref="O171:P171"/>
    <mergeCell ref="Q171:R171"/>
    <mergeCell ref="S171:T171"/>
    <mergeCell ref="U171:V171"/>
    <mergeCell ref="S169:T169"/>
    <mergeCell ref="U169:V169"/>
    <mergeCell ref="W169:AC169"/>
    <mergeCell ref="D170:E170"/>
    <mergeCell ref="F170:G170"/>
    <mergeCell ref="I170:J170"/>
    <mergeCell ref="L170:M170"/>
    <mergeCell ref="O170:P170"/>
    <mergeCell ref="Q170:R170"/>
    <mergeCell ref="S170:T170"/>
    <mergeCell ref="D169:E169"/>
    <mergeCell ref="F169:G169"/>
    <mergeCell ref="I169:J169"/>
    <mergeCell ref="L169:M169"/>
    <mergeCell ref="O169:P169"/>
    <mergeCell ref="Q169:R169"/>
    <mergeCell ref="W167:AC167"/>
    <mergeCell ref="D168:E168"/>
    <mergeCell ref="F168:G168"/>
    <mergeCell ref="I168:J168"/>
    <mergeCell ref="L168:M168"/>
    <mergeCell ref="O168:P168"/>
    <mergeCell ref="Q168:R168"/>
    <mergeCell ref="S168:T168"/>
    <mergeCell ref="U168:V168"/>
    <mergeCell ref="W168:AC168"/>
    <mergeCell ref="U166:V166"/>
    <mergeCell ref="W166:AC166"/>
    <mergeCell ref="D167:E167"/>
    <mergeCell ref="F167:G167"/>
    <mergeCell ref="I167:J167"/>
    <mergeCell ref="L167:M167"/>
    <mergeCell ref="O167:P167"/>
    <mergeCell ref="Q167:R167"/>
    <mergeCell ref="S167:T167"/>
    <mergeCell ref="U167:V167"/>
    <mergeCell ref="S165:T165"/>
    <mergeCell ref="U165:V165"/>
    <mergeCell ref="W165:AC165"/>
    <mergeCell ref="D166:E166"/>
    <mergeCell ref="F166:G166"/>
    <mergeCell ref="I166:J166"/>
    <mergeCell ref="L166:M166"/>
    <mergeCell ref="O166:P166"/>
    <mergeCell ref="Q166:R166"/>
    <mergeCell ref="S166:T166"/>
    <mergeCell ref="D165:E165"/>
    <mergeCell ref="F165:G165"/>
    <mergeCell ref="I165:J165"/>
    <mergeCell ref="L165:M165"/>
    <mergeCell ref="O165:P165"/>
    <mergeCell ref="Q165:R165"/>
    <mergeCell ref="W163:AC163"/>
    <mergeCell ref="D164:E164"/>
    <mergeCell ref="F164:G164"/>
    <mergeCell ref="I164:J164"/>
    <mergeCell ref="L164:M164"/>
    <mergeCell ref="O164:P164"/>
    <mergeCell ref="Q164:R164"/>
    <mergeCell ref="S164:T164"/>
    <mergeCell ref="U164:V164"/>
    <mergeCell ref="W164:AC164"/>
    <mergeCell ref="U162:V162"/>
    <mergeCell ref="W162:AC162"/>
    <mergeCell ref="D163:E163"/>
    <mergeCell ref="F163:G163"/>
    <mergeCell ref="I163:J163"/>
    <mergeCell ref="L163:M163"/>
    <mergeCell ref="O163:P163"/>
    <mergeCell ref="Q163:R163"/>
    <mergeCell ref="S163:T163"/>
    <mergeCell ref="U163:V163"/>
    <mergeCell ref="S161:T161"/>
    <mergeCell ref="U161:V161"/>
    <mergeCell ref="W161:AC161"/>
    <mergeCell ref="D162:E162"/>
    <mergeCell ref="F162:G162"/>
    <mergeCell ref="I162:J162"/>
    <mergeCell ref="L162:M162"/>
    <mergeCell ref="O162:P162"/>
    <mergeCell ref="Q162:R162"/>
    <mergeCell ref="S162:T162"/>
    <mergeCell ref="A161:B161"/>
    <mergeCell ref="D161:E161"/>
    <mergeCell ref="F161:K161"/>
    <mergeCell ref="L161:N161"/>
    <mergeCell ref="O161:P161"/>
    <mergeCell ref="Q161:R161"/>
    <mergeCell ref="V159:W159"/>
    <mergeCell ref="X159:AB159"/>
    <mergeCell ref="B160:D160"/>
    <mergeCell ref="E160:H160"/>
    <mergeCell ref="J160:N160"/>
    <mergeCell ref="O160:S160"/>
    <mergeCell ref="U160:V160"/>
    <mergeCell ref="W160:AB160"/>
    <mergeCell ref="A159:C159"/>
    <mergeCell ref="F159:G159"/>
    <mergeCell ref="J159:K159"/>
    <mergeCell ref="M159:N159"/>
    <mergeCell ref="P159:R159"/>
    <mergeCell ref="S159:U159"/>
    <mergeCell ref="O155:R155"/>
    <mergeCell ref="U155:V155"/>
    <mergeCell ref="A157:AC157"/>
    <mergeCell ref="A158:C158"/>
    <mergeCell ref="D158:I158"/>
    <mergeCell ref="J158:L158"/>
    <mergeCell ref="W158:AB158"/>
    <mergeCell ref="A154:C154"/>
    <mergeCell ref="E154:H154"/>
    <mergeCell ref="K154:M154"/>
    <mergeCell ref="Q154:R154"/>
    <mergeCell ref="X154:Z155"/>
    <mergeCell ref="AC154:AC155"/>
    <mergeCell ref="A155:B155"/>
    <mergeCell ref="D155:E155"/>
    <mergeCell ref="F155:H155"/>
    <mergeCell ref="K155:M155"/>
    <mergeCell ref="W152:AC152"/>
    <mergeCell ref="D153:E153"/>
    <mergeCell ref="F153:G153"/>
    <mergeCell ref="I153:J153"/>
    <mergeCell ref="L153:M153"/>
    <mergeCell ref="O153:P153"/>
    <mergeCell ref="Q153:R153"/>
    <mergeCell ref="S153:T153"/>
    <mergeCell ref="U153:V153"/>
    <mergeCell ref="W153:AC153"/>
    <mergeCell ref="U151:V151"/>
    <mergeCell ref="W151:AC151"/>
    <mergeCell ref="D152:E152"/>
    <mergeCell ref="F152:G152"/>
    <mergeCell ref="I152:J152"/>
    <mergeCell ref="L152:M152"/>
    <mergeCell ref="O152:P152"/>
    <mergeCell ref="Q152:R152"/>
    <mergeCell ref="S152:T152"/>
    <mergeCell ref="U152:V152"/>
    <mergeCell ref="S150:T150"/>
    <mergeCell ref="U150:V150"/>
    <mergeCell ref="W150:AC150"/>
    <mergeCell ref="D151:E151"/>
    <mergeCell ref="F151:G151"/>
    <mergeCell ref="I151:J151"/>
    <mergeCell ref="L151:M151"/>
    <mergeCell ref="O151:P151"/>
    <mergeCell ref="Q151:R151"/>
    <mergeCell ref="S151:T151"/>
    <mergeCell ref="D150:E150"/>
    <mergeCell ref="F150:G150"/>
    <mergeCell ref="I150:J150"/>
    <mergeCell ref="L150:M150"/>
    <mergeCell ref="O150:P150"/>
    <mergeCell ref="Q150:R150"/>
    <mergeCell ref="W148:AC148"/>
    <mergeCell ref="D149:E149"/>
    <mergeCell ref="F149:G149"/>
    <mergeCell ref="I149:J149"/>
    <mergeCell ref="L149:M149"/>
    <mergeCell ref="O149:P149"/>
    <mergeCell ref="Q149:R149"/>
    <mergeCell ref="S149:T149"/>
    <mergeCell ref="U149:V149"/>
    <mergeCell ref="W149:AC149"/>
    <mergeCell ref="U147:V147"/>
    <mergeCell ref="W147:AC147"/>
    <mergeCell ref="D148:E148"/>
    <mergeCell ref="F148:G148"/>
    <mergeCell ref="I148:J148"/>
    <mergeCell ref="L148:M148"/>
    <mergeCell ref="O148:P148"/>
    <mergeCell ref="Q148:R148"/>
    <mergeCell ref="S148:T148"/>
    <mergeCell ref="U148:V148"/>
    <mergeCell ref="S146:T146"/>
    <mergeCell ref="U146:V146"/>
    <mergeCell ref="W146:AC146"/>
    <mergeCell ref="D147:E147"/>
    <mergeCell ref="F147:G147"/>
    <mergeCell ref="I147:J147"/>
    <mergeCell ref="L147:M147"/>
    <mergeCell ref="O147:P147"/>
    <mergeCell ref="Q147:R147"/>
    <mergeCell ref="S147:T147"/>
    <mergeCell ref="D146:E146"/>
    <mergeCell ref="F146:G146"/>
    <mergeCell ref="I146:J146"/>
    <mergeCell ref="L146:M146"/>
    <mergeCell ref="O146:P146"/>
    <mergeCell ref="Q146:R146"/>
    <mergeCell ref="W144:AC144"/>
    <mergeCell ref="D145:E145"/>
    <mergeCell ref="F145:G145"/>
    <mergeCell ref="I145:J145"/>
    <mergeCell ref="L145:M145"/>
    <mergeCell ref="O145:P145"/>
    <mergeCell ref="Q145:R145"/>
    <mergeCell ref="S145:T145"/>
    <mergeCell ref="U145:V145"/>
    <mergeCell ref="W145:AC145"/>
    <mergeCell ref="U143:V143"/>
    <mergeCell ref="W143:AC143"/>
    <mergeCell ref="D144:E144"/>
    <mergeCell ref="F144:G144"/>
    <mergeCell ref="I144:J144"/>
    <mergeCell ref="L144:M144"/>
    <mergeCell ref="O144:P144"/>
    <mergeCell ref="Q144:R144"/>
    <mergeCell ref="S144:T144"/>
    <mergeCell ref="U144:V144"/>
    <mergeCell ref="S142:T142"/>
    <mergeCell ref="U142:V142"/>
    <mergeCell ref="W142:AC142"/>
    <mergeCell ref="D143:E143"/>
    <mergeCell ref="F143:G143"/>
    <mergeCell ref="I143:J143"/>
    <mergeCell ref="L143:M143"/>
    <mergeCell ref="O143:P143"/>
    <mergeCell ref="Q143:R143"/>
    <mergeCell ref="S143:T143"/>
    <mergeCell ref="D142:E142"/>
    <mergeCell ref="F142:G142"/>
    <mergeCell ref="I142:J142"/>
    <mergeCell ref="L142:M142"/>
    <mergeCell ref="O142:P142"/>
    <mergeCell ref="Q142:R142"/>
    <mergeCell ref="W140:AC140"/>
    <mergeCell ref="D141:E141"/>
    <mergeCell ref="F141:G141"/>
    <mergeCell ref="I141:J141"/>
    <mergeCell ref="L141:M141"/>
    <mergeCell ref="O141:P141"/>
    <mergeCell ref="Q141:R141"/>
    <mergeCell ref="S141:T141"/>
    <mergeCell ref="U141:V141"/>
    <mergeCell ref="W141:AC141"/>
    <mergeCell ref="U139:V139"/>
    <mergeCell ref="W139:AC139"/>
    <mergeCell ref="D140:E140"/>
    <mergeCell ref="F140:G140"/>
    <mergeCell ref="I140:J140"/>
    <mergeCell ref="L140:M140"/>
    <mergeCell ref="O140:P140"/>
    <mergeCell ref="Q140:R140"/>
    <mergeCell ref="S140:T140"/>
    <mergeCell ref="U140:V140"/>
    <mergeCell ref="S138:T138"/>
    <mergeCell ref="U138:V138"/>
    <mergeCell ref="W138:AC138"/>
    <mergeCell ref="D139:E139"/>
    <mergeCell ref="F139:G139"/>
    <mergeCell ref="I139:J139"/>
    <mergeCell ref="L139:M139"/>
    <mergeCell ref="O139:P139"/>
    <mergeCell ref="Q139:R139"/>
    <mergeCell ref="S139:T139"/>
    <mergeCell ref="D138:E138"/>
    <mergeCell ref="F138:G138"/>
    <mergeCell ref="I138:J138"/>
    <mergeCell ref="L138:M138"/>
    <mergeCell ref="O138:P138"/>
    <mergeCell ref="Q138:R138"/>
    <mergeCell ref="W136:AC136"/>
    <mergeCell ref="D137:E137"/>
    <mergeCell ref="F137:G137"/>
    <mergeCell ref="I137:J137"/>
    <mergeCell ref="L137:M137"/>
    <mergeCell ref="O137:P137"/>
    <mergeCell ref="Q137:R137"/>
    <mergeCell ref="S137:T137"/>
    <mergeCell ref="U137:V137"/>
    <mergeCell ref="W137:AC137"/>
    <mergeCell ref="U135:V135"/>
    <mergeCell ref="W135:AC135"/>
    <mergeCell ref="D136:E136"/>
    <mergeCell ref="F136:G136"/>
    <mergeCell ref="I136:J136"/>
    <mergeCell ref="L136:M136"/>
    <mergeCell ref="O136:P136"/>
    <mergeCell ref="Q136:R136"/>
    <mergeCell ref="S136:T136"/>
    <mergeCell ref="U136:V136"/>
    <mergeCell ref="S134:T134"/>
    <mergeCell ref="U134:V134"/>
    <mergeCell ref="W134:AC134"/>
    <mergeCell ref="D135:E135"/>
    <mergeCell ref="F135:G135"/>
    <mergeCell ref="I135:J135"/>
    <mergeCell ref="L135:M135"/>
    <mergeCell ref="O135:P135"/>
    <mergeCell ref="Q135:R135"/>
    <mergeCell ref="S135:T135"/>
    <mergeCell ref="D134:E134"/>
    <mergeCell ref="F134:G134"/>
    <mergeCell ref="I134:J134"/>
    <mergeCell ref="L134:M134"/>
    <mergeCell ref="O134:P134"/>
    <mergeCell ref="Q134:R134"/>
    <mergeCell ref="W132:AC132"/>
    <mergeCell ref="D133:E133"/>
    <mergeCell ref="F133:G133"/>
    <mergeCell ref="I133:J133"/>
    <mergeCell ref="L133:M133"/>
    <mergeCell ref="O133:P133"/>
    <mergeCell ref="Q133:R133"/>
    <mergeCell ref="S133:T133"/>
    <mergeCell ref="U133:V133"/>
    <mergeCell ref="W133:AC133"/>
    <mergeCell ref="U131:V131"/>
    <mergeCell ref="W131:AC131"/>
    <mergeCell ref="D132:E132"/>
    <mergeCell ref="F132:G132"/>
    <mergeCell ref="I132:J132"/>
    <mergeCell ref="L132:M132"/>
    <mergeCell ref="O132:P132"/>
    <mergeCell ref="Q132:R132"/>
    <mergeCell ref="S132:T132"/>
    <mergeCell ref="U132:V132"/>
    <mergeCell ref="S130:T130"/>
    <mergeCell ref="U130:V130"/>
    <mergeCell ref="W130:AC130"/>
    <mergeCell ref="D131:E131"/>
    <mergeCell ref="F131:G131"/>
    <mergeCell ref="I131:J131"/>
    <mergeCell ref="L131:M131"/>
    <mergeCell ref="O131:P131"/>
    <mergeCell ref="Q131:R131"/>
    <mergeCell ref="S131:T131"/>
    <mergeCell ref="D130:E130"/>
    <mergeCell ref="F130:G130"/>
    <mergeCell ref="I130:J130"/>
    <mergeCell ref="L130:M130"/>
    <mergeCell ref="O130:P130"/>
    <mergeCell ref="Q130:R130"/>
    <mergeCell ref="W128:AC128"/>
    <mergeCell ref="D129:E129"/>
    <mergeCell ref="F129:G129"/>
    <mergeCell ref="I129:J129"/>
    <mergeCell ref="L129:M129"/>
    <mergeCell ref="O129:P129"/>
    <mergeCell ref="Q129:R129"/>
    <mergeCell ref="S129:T129"/>
    <mergeCell ref="U129:V129"/>
    <mergeCell ref="W129:AC129"/>
    <mergeCell ref="U127:V127"/>
    <mergeCell ref="W127:AC127"/>
    <mergeCell ref="D128:E128"/>
    <mergeCell ref="F128:G128"/>
    <mergeCell ref="I128:J128"/>
    <mergeCell ref="L128:M128"/>
    <mergeCell ref="O128:P128"/>
    <mergeCell ref="Q128:R128"/>
    <mergeCell ref="S128:T128"/>
    <mergeCell ref="U128:V128"/>
    <mergeCell ref="S126:T126"/>
    <mergeCell ref="U126:V126"/>
    <mergeCell ref="W126:AC126"/>
    <mergeCell ref="D127:E127"/>
    <mergeCell ref="F127:G127"/>
    <mergeCell ref="I127:J127"/>
    <mergeCell ref="L127:M127"/>
    <mergeCell ref="O127:P127"/>
    <mergeCell ref="Q127:R127"/>
    <mergeCell ref="S127:T127"/>
    <mergeCell ref="D126:E126"/>
    <mergeCell ref="F126:G126"/>
    <mergeCell ref="I126:J126"/>
    <mergeCell ref="L126:M126"/>
    <mergeCell ref="O126:P126"/>
    <mergeCell ref="Q126:R126"/>
    <mergeCell ref="W124:AC124"/>
    <mergeCell ref="D125:E125"/>
    <mergeCell ref="F125:G125"/>
    <mergeCell ref="I125:J125"/>
    <mergeCell ref="L125:M125"/>
    <mergeCell ref="O125:P125"/>
    <mergeCell ref="Q125:R125"/>
    <mergeCell ref="S125:T125"/>
    <mergeCell ref="U125:V125"/>
    <mergeCell ref="W125:AC125"/>
    <mergeCell ref="U123:V123"/>
    <mergeCell ref="W123:AC123"/>
    <mergeCell ref="D124:E124"/>
    <mergeCell ref="F124:G124"/>
    <mergeCell ref="I124:J124"/>
    <mergeCell ref="L124:M124"/>
    <mergeCell ref="O124:P124"/>
    <mergeCell ref="Q124:R124"/>
    <mergeCell ref="S124:T124"/>
    <mergeCell ref="U124:V124"/>
    <mergeCell ref="S122:T122"/>
    <mergeCell ref="U122:V122"/>
    <mergeCell ref="W122:AC122"/>
    <mergeCell ref="D123:E123"/>
    <mergeCell ref="F123:G123"/>
    <mergeCell ref="I123:J123"/>
    <mergeCell ref="L123:M123"/>
    <mergeCell ref="O123:P123"/>
    <mergeCell ref="Q123:R123"/>
    <mergeCell ref="S123:T123"/>
    <mergeCell ref="A122:B122"/>
    <mergeCell ref="D122:E122"/>
    <mergeCell ref="F122:K122"/>
    <mergeCell ref="L122:N122"/>
    <mergeCell ref="O122:P122"/>
    <mergeCell ref="Q122:R122"/>
    <mergeCell ref="V120:W120"/>
    <mergeCell ref="X120:AB120"/>
    <mergeCell ref="B121:D121"/>
    <mergeCell ref="E121:H121"/>
    <mergeCell ref="J121:N121"/>
    <mergeCell ref="O121:S121"/>
    <mergeCell ref="U121:V121"/>
    <mergeCell ref="W121:AB121"/>
    <mergeCell ref="A120:C120"/>
    <mergeCell ref="F120:G120"/>
    <mergeCell ref="J120:K120"/>
    <mergeCell ref="M120:N120"/>
    <mergeCell ref="P120:R120"/>
    <mergeCell ref="S120:U120"/>
    <mergeCell ref="O116:R116"/>
    <mergeCell ref="U116:V116"/>
    <mergeCell ref="A118:AC118"/>
    <mergeCell ref="A119:C119"/>
    <mergeCell ref="D119:I119"/>
    <mergeCell ref="J119:L119"/>
    <mergeCell ref="W119:AB119"/>
    <mergeCell ref="A115:C115"/>
    <mergeCell ref="E115:H115"/>
    <mergeCell ref="K115:M115"/>
    <mergeCell ref="Q115:R115"/>
    <mergeCell ref="X115:Z116"/>
    <mergeCell ref="AC115:AC116"/>
    <mergeCell ref="A116:B116"/>
    <mergeCell ref="D116:E116"/>
    <mergeCell ref="F116:H116"/>
    <mergeCell ref="K116:M116"/>
    <mergeCell ref="W113:AC113"/>
    <mergeCell ref="D114:E114"/>
    <mergeCell ref="F114:G114"/>
    <mergeCell ref="I114:J114"/>
    <mergeCell ref="L114:M114"/>
    <mergeCell ref="O114:P114"/>
    <mergeCell ref="Q114:R114"/>
    <mergeCell ref="S114:T114"/>
    <mergeCell ref="U114:V114"/>
    <mergeCell ref="W114:AC114"/>
    <mergeCell ref="U112:V112"/>
    <mergeCell ref="W112:AC112"/>
    <mergeCell ref="D113:E113"/>
    <mergeCell ref="F113:G113"/>
    <mergeCell ref="I113:J113"/>
    <mergeCell ref="L113:M113"/>
    <mergeCell ref="O113:P113"/>
    <mergeCell ref="Q113:R113"/>
    <mergeCell ref="S113:T113"/>
    <mergeCell ref="U113:V113"/>
    <mergeCell ref="S111:T111"/>
    <mergeCell ref="U111:V111"/>
    <mergeCell ref="W111:AC111"/>
    <mergeCell ref="D112:E112"/>
    <mergeCell ref="F112:G112"/>
    <mergeCell ref="I112:J112"/>
    <mergeCell ref="L112:M112"/>
    <mergeCell ref="O112:P112"/>
    <mergeCell ref="Q112:R112"/>
    <mergeCell ref="S112:T112"/>
    <mergeCell ref="D111:E111"/>
    <mergeCell ref="F111:G111"/>
    <mergeCell ref="I111:J111"/>
    <mergeCell ref="L111:M111"/>
    <mergeCell ref="O111:P111"/>
    <mergeCell ref="Q111:R111"/>
    <mergeCell ref="W109:AC109"/>
    <mergeCell ref="D110:E110"/>
    <mergeCell ref="F110:G110"/>
    <mergeCell ref="I110:J110"/>
    <mergeCell ref="L110:M110"/>
    <mergeCell ref="O110:P110"/>
    <mergeCell ref="Q110:R110"/>
    <mergeCell ref="S110:T110"/>
    <mergeCell ref="U110:V110"/>
    <mergeCell ref="W110:AC110"/>
    <mergeCell ref="U108:V108"/>
    <mergeCell ref="W108:AC108"/>
    <mergeCell ref="D109:E109"/>
    <mergeCell ref="F109:G109"/>
    <mergeCell ref="I109:J109"/>
    <mergeCell ref="L109:M109"/>
    <mergeCell ref="O109:P109"/>
    <mergeCell ref="Q109:R109"/>
    <mergeCell ref="S109:T109"/>
    <mergeCell ref="U109:V109"/>
    <mergeCell ref="S107:T107"/>
    <mergeCell ref="U107:V107"/>
    <mergeCell ref="W107:AC107"/>
    <mergeCell ref="D108:E108"/>
    <mergeCell ref="F108:G108"/>
    <mergeCell ref="I108:J108"/>
    <mergeCell ref="L108:M108"/>
    <mergeCell ref="O108:P108"/>
    <mergeCell ref="Q108:R108"/>
    <mergeCell ref="S108:T108"/>
    <mergeCell ref="D107:E107"/>
    <mergeCell ref="F107:G107"/>
    <mergeCell ref="I107:J107"/>
    <mergeCell ref="L107:M107"/>
    <mergeCell ref="O107:P107"/>
    <mergeCell ref="Q107:R107"/>
    <mergeCell ref="W105:AC105"/>
    <mergeCell ref="D106:E106"/>
    <mergeCell ref="F106:G106"/>
    <mergeCell ref="I106:J106"/>
    <mergeCell ref="L106:M106"/>
    <mergeCell ref="O106:P106"/>
    <mergeCell ref="Q106:R106"/>
    <mergeCell ref="S106:T106"/>
    <mergeCell ref="U106:V106"/>
    <mergeCell ref="W106:AC106"/>
    <mergeCell ref="U104:V104"/>
    <mergeCell ref="W104:AC104"/>
    <mergeCell ref="D105:E105"/>
    <mergeCell ref="F105:G105"/>
    <mergeCell ref="I105:J105"/>
    <mergeCell ref="L105:M105"/>
    <mergeCell ref="O105:P105"/>
    <mergeCell ref="Q105:R105"/>
    <mergeCell ref="S105:T105"/>
    <mergeCell ref="U105:V105"/>
    <mergeCell ref="S103:T103"/>
    <mergeCell ref="U103:V103"/>
    <mergeCell ref="W103:AC103"/>
    <mergeCell ref="D104:E104"/>
    <mergeCell ref="F104:G104"/>
    <mergeCell ref="I104:J104"/>
    <mergeCell ref="L104:M104"/>
    <mergeCell ref="O104:P104"/>
    <mergeCell ref="Q104:R104"/>
    <mergeCell ref="S104:T104"/>
    <mergeCell ref="D103:E103"/>
    <mergeCell ref="F103:G103"/>
    <mergeCell ref="I103:J103"/>
    <mergeCell ref="L103:M103"/>
    <mergeCell ref="O103:P103"/>
    <mergeCell ref="Q103:R103"/>
    <mergeCell ref="W101:AC101"/>
    <mergeCell ref="D102:E102"/>
    <mergeCell ref="F102:G102"/>
    <mergeCell ref="I102:J102"/>
    <mergeCell ref="L102:M102"/>
    <mergeCell ref="O102:P102"/>
    <mergeCell ref="Q102:R102"/>
    <mergeCell ref="S102:T102"/>
    <mergeCell ref="U102:V102"/>
    <mergeCell ref="W102:AC102"/>
    <mergeCell ref="U100:V100"/>
    <mergeCell ref="W100:AC100"/>
    <mergeCell ref="D101:E101"/>
    <mergeCell ref="F101:G101"/>
    <mergeCell ref="I101:J101"/>
    <mergeCell ref="L101:M101"/>
    <mergeCell ref="O101:P101"/>
    <mergeCell ref="Q101:R101"/>
    <mergeCell ref="S101:T101"/>
    <mergeCell ref="U101:V101"/>
    <mergeCell ref="S99:T99"/>
    <mergeCell ref="U99:V99"/>
    <mergeCell ref="W99:AC99"/>
    <mergeCell ref="D100:E100"/>
    <mergeCell ref="F100:G100"/>
    <mergeCell ref="I100:J100"/>
    <mergeCell ref="L100:M100"/>
    <mergeCell ref="O100:P100"/>
    <mergeCell ref="Q100:R100"/>
    <mergeCell ref="S100:T100"/>
    <mergeCell ref="D99:E99"/>
    <mergeCell ref="F99:G99"/>
    <mergeCell ref="I99:J99"/>
    <mergeCell ref="L99:M99"/>
    <mergeCell ref="O99:P99"/>
    <mergeCell ref="Q99:R99"/>
    <mergeCell ref="W97:AC97"/>
    <mergeCell ref="D98:E98"/>
    <mergeCell ref="F98:G98"/>
    <mergeCell ref="I98:J98"/>
    <mergeCell ref="L98:M98"/>
    <mergeCell ref="O98:P98"/>
    <mergeCell ref="Q98:R98"/>
    <mergeCell ref="S98:T98"/>
    <mergeCell ref="U98:V98"/>
    <mergeCell ref="W98:AC98"/>
    <mergeCell ref="U96:V96"/>
    <mergeCell ref="W96:AC96"/>
    <mergeCell ref="D97:E97"/>
    <mergeCell ref="F97:G97"/>
    <mergeCell ref="I97:J97"/>
    <mergeCell ref="L97:M97"/>
    <mergeCell ref="O97:P97"/>
    <mergeCell ref="Q97:R97"/>
    <mergeCell ref="S97:T97"/>
    <mergeCell ref="U97:V97"/>
    <mergeCell ref="S95:T95"/>
    <mergeCell ref="U95:V95"/>
    <mergeCell ref="W95:AC95"/>
    <mergeCell ref="D96:E96"/>
    <mergeCell ref="F96:G96"/>
    <mergeCell ref="I96:J96"/>
    <mergeCell ref="L96:M96"/>
    <mergeCell ref="O96:P96"/>
    <mergeCell ref="Q96:R96"/>
    <mergeCell ref="S96:T96"/>
    <mergeCell ref="D95:E95"/>
    <mergeCell ref="F95:G95"/>
    <mergeCell ref="I95:J95"/>
    <mergeCell ref="L95:M95"/>
    <mergeCell ref="O95:P95"/>
    <mergeCell ref="Q95:R95"/>
    <mergeCell ref="W93:AC93"/>
    <mergeCell ref="D94:E94"/>
    <mergeCell ref="F94:G94"/>
    <mergeCell ref="I94:J94"/>
    <mergeCell ref="L94:M94"/>
    <mergeCell ref="O94:P94"/>
    <mergeCell ref="Q94:R94"/>
    <mergeCell ref="S94:T94"/>
    <mergeCell ref="U94:V94"/>
    <mergeCell ref="W94:AC94"/>
    <mergeCell ref="U92:V92"/>
    <mergeCell ref="W92:AC92"/>
    <mergeCell ref="D93:E93"/>
    <mergeCell ref="F93:G93"/>
    <mergeCell ref="I93:J93"/>
    <mergeCell ref="L93:M93"/>
    <mergeCell ref="O93:P93"/>
    <mergeCell ref="Q93:R93"/>
    <mergeCell ref="S93:T93"/>
    <mergeCell ref="U93:V93"/>
    <mergeCell ref="S91:T91"/>
    <mergeCell ref="U91:V91"/>
    <mergeCell ref="W91:AC91"/>
    <mergeCell ref="D92:E92"/>
    <mergeCell ref="F92:G92"/>
    <mergeCell ref="I92:J92"/>
    <mergeCell ref="L92:M92"/>
    <mergeCell ref="O92:P92"/>
    <mergeCell ref="Q92:R92"/>
    <mergeCell ref="S92:T92"/>
    <mergeCell ref="D91:E91"/>
    <mergeCell ref="F91:G91"/>
    <mergeCell ref="I91:J91"/>
    <mergeCell ref="L91:M91"/>
    <mergeCell ref="O91:P91"/>
    <mergeCell ref="Q91:R91"/>
    <mergeCell ref="W89:AC89"/>
    <mergeCell ref="D90:E90"/>
    <mergeCell ref="F90:G90"/>
    <mergeCell ref="I90:J90"/>
    <mergeCell ref="L90:M90"/>
    <mergeCell ref="O90:P90"/>
    <mergeCell ref="Q90:R90"/>
    <mergeCell ref="S90:T90"/>
    <mergeCell ref="U90:V90"/>
    <mergeCell ref="W90:AC90"/>
    <mergeCell ref="U88:V88"/>
    <mergeCell ref="W88:AC88"/>
    <mergeCell ref="D89:E89"/>
    <mergeCell ref="F89:G89"/>
    <mergeCell ref="I89:J89"/>
    <mergeCell ref="L89:M89"/>
    <mergeCell ref="O89:P89"/>
    <mergeCell ref="Q89:R89"/>
    <mergeCell ref="S89:T89"/>
    <mergeCell ref="U89:V89"/>
    <mergeCell ref="S87:T87"/>
    <mergeCell ref="U87:V87"/>
    <mergeCell ref="W87:AC87"/>
    <mergeCell ref="D88:E88"/>
    <mergeCell ref="F88:G88"/>
    <mergeCell ref="I88:J88"/>
    <mergeCell ref="L88:M88"/>
    <mergeCell ref="O88:P88"/>
    <mergeCell ref="Q88:R88"/>
    <mergeCell ref="S88:T88"/>
    <mergeCell ref="D87:E87"/>
    <mergeCell ref="F87:G87"/>
    <mergeCell ref="I87:J87"/>
    <mergeCell ref="L87:M87"/>
    <mergeCell ref="O87:P87"/>
    <mergeCell ref="Q87:R87"/>
    <mergeCell ref="W85:AC85"/>
    <mergeCell ref="D86:E86"/>
    <mergeCell ref="F86:G86"/>
    <mergeCell ref="I86:J86"/>
    <mergeCell ref="L86:M86"/>
    <mergeCell ref="O86:P86"/>
    <mergeCell ref="Q86:R86"/>
    <mergeCell ref="S86:T86"/>
    <mergeCell ref="U86:V86"/>
    <mergeCell ref="W86:AC86"/>
    <mergeCell ref="U84:V84"/>
    <mergeCell ref="W84:AC84"/>
    <mergeCell ref="D85:E85"/>
    <mergeCell ref="F85:G85"/>
    <mergeCell ref="I85:J85"/>
    <mergeCell ref="L85:M85"/>
    <mergeCell ref="O85:P85"/>
    <mergeCell ref="Q85:R85"/>
    <mergeCell ref="S85:T85"/>
    <mergeCell ref="U85:V85"/>
    <mergeCell ref="S83:T83"/>
    <mergeCell ref="U83:V83"/>
    <mergeCell ref="W83:AC83"/>
    <mergeCell ref="D84:E84"/>
    <mergeCell ref="F84:G84"/>
    <mergeCell ref="I84:J84"/>
    <mergeCell ref="L84:M84"/>
    <mergeCell ref="O84:P84"/>
    <mergeCell ref="Q84:R84"/>
    <mergeCell ref="S84:T84"/>
    <mergeCell ref="A83:B83"/>
    <mergeCell ref="D83:E83"/>
    <mergeCell ref="F83:K83"/>
    <mergeCell ref="L83:N83"/>
    <mergeCell ref="O83:P83"/>
    <mergeCell ref="Q83:R83"/>
    <mergeCell ref="V81:W81"/>
    <mergeCell ref="X81:AB81"/>
    <mergeCell ref="B82:D82"/>
    <mergeCell ref="E82:H82"/>
    <mergeCell ref="J82:N82"/>
    <mergeCell ref="O82:S82"/>
    <mergeCell ref="U82:V82"/>
    <mergeCell ref="W82:AB82"/>
    <mergeCell ref="A81:C81"/>
    <mergeCell ref="F81:G81"/>
    <mergeCell ref="J81:K81"/>
    <mergeCell ref="M81:N81"/>
    <mergeCell ref="P81:R81"/>
    <mergeCell ref="S81:U81"/>
    <mergeCell ref="O77:R77"/>
    <mergeCell ref="U77:V77"/>
    <mergeCell ref="A79:AC79"/>
    <mergeCell ref="A80:C80"/>
    <mergeCell ref="D80:I80"/>
    <mergeCell ref="J80:L80"/>
    <mergeCell ref="W80:AB80"/>
    <mergeCell ref="A76:C76"/>
    <mergeCell ref="E76:H76"/>
    <mergeCell ref="K76:M76"/>
    <mergeCell ref="Q76:R76"/>
    <mergeCell ref="X76:Z77"/>
    <mergeCell ref="AC76:AC77"/>
    <mergeCell ref="A77:B77"/>
    <mergeCell ref="D77:E77"/>
    <mergeCell ref="F77:H77"/>
    <mergeCell ref="K77:M77"/>
    <mergeCell ref="W74:AC74"/>
    <mergeCell ref="D75:E75"/>
    <mergeCell ref="F75:G75"/>
    <mergeCell ref="I75:J75"/>
    <mergeCell ref="L75:M75"/>
    <mergeCell ref="O75:P75"/>
    <mergeCell ref="Q75:R75"/>
    <mergeCell ref="S75:T75"/>
    <mergeCell ref="U75:V75"/>
    <mergeCell ref="W75:AC75"/>
    <mergeCell ref="U73:V73"/>
    <mergeCell ref="W73:AC73"/>
    <mergeCell ref="D74:E74"/>
    <mergeCell ref="F74:G74"/>
    <mergeCell ref="I74:J74"/>
    <mergeCell ref="L74:M74"/>
    <mergeCell ref="O74:P74"/>
    <mergeCell ref="Q74:R74"/>
    <mergeCell ref="S74:T74"/>
    <mergeCell ref="U74:V74"/>
    <mergeCell ref="S72:T72"/>
    <mergeCell ref="U72:V72"/>
    <mergeCell ref="W72:AC72"/>
    <mergeCell ref="D73:E73"/>
    <mergeCell ref="F73:G73"/>
    <mergeCell ref="I73:J73"/>
    <mergeCell ref="L73:M73"/>
    <mergeCell ref="O73:P73"/>
    <mergeCell ref="Q73:R73"/>
    <mergeCell ref="S73:T73"/>
    <mergeCell ref="D72:E72"/>
    <mergeCell ref="F72:G72"/>
    <mergeCell ref="I72:J72"/>
    <mergeCell ref="L72:M72"/>
    <mergeCell ref="O72:P72"/>
    <mergeCell ref="Q72:R72"/>
    <mergeCell ref="W70:AC70"/>
    <mergeCell ref="D71:E71"/>
    <mergeCell ref="F71:G71"/>
    <mergeCell ref="I71:J71"/>
    <mergeCell ref="L71:M71"/>
    <mergeCell ref="O71:P71"/>
    <mergeCell ref="Q71:R71"/>
    <mergeCell ref="S71:T71"/>
    <mergeCell ref="U71:V71"/>
    <mergeCell ref="W71:AC71"/>
    <mergeCell ref="U69:V69"/>
    <mergeCell ref="W69:AC69"/>
    <mergeCell ref="D70:E70"/>
    <mergeCell ref="F70:G70"/>
    <mergeCell ref="I70:J70"/>
    <mergeCell ref="L70:M70"/>
    <mergeCell ref="O70:P70"/>
    <mergeCell ref="Q70:R70"/>
    <mergeCell ref="S70:T70"/>
    <mergeCell ref="U70:V70"/>
    <mergeCell ref="S68:T68"/>
    <mergeCell ref="U68:V68"/>
    <mergeCell ref="W68:AC68"/>
    <mergeCell ref="D69:E69"/>
    <mergeCell ref="F69:G69"/>
    <mergeCell ref="I69:J69"/>
    <mergeCell ref="L69:M69"/>
    <mergeCell ref="O69:P69"/>
    <mergeCell ref="Q69:R69"/>
    <mergeCell ref="S69:T69"/>
    <mergeCell ref="D68:E68"/>
    <mergeCell ref="F68:G68"/>
    <mergeCell ref="I68:J68"/>
    <mergeCell ref="L68:M68"/>
    <mergeCell ref="O68:P68"/>
    <mergeCell ref="Q68:R68"/>
    <mergeCell ref="W66:AC66"/>
    <mergeCell ref="D67:E67"/>
    <mergeCell ref="F67:G67"/>
    <mergeCell ref="I67:J67"/>
    <mergeCell ref="L67:M67"/>
    <mergeCell ref="O67:P67"/>
    <mergeCell ref="Q67:R67"/>
    <mergeCell ref="S67:T67"/>
    <mergeCell ref="U67:V67"/>
    <mergeCell ref="W67:AC67"/>
    <mergeCell ref="U65:V65"/>
    <mergeCell ref="W65:AC65"/>
    <mergeCell ref="D66:E66"/>
    <mergeCell ref="F66:G66"/>
    <mergeCell ref="I66:J66"/>
    <mergeCell ref="L66:M66"/>
    <mergeCell ref="O66:P66"/>
    <mergeCell ref="Q66:R66"/>
    <mergeCell ref="S66:T66"/>
    <mergeCell ref="U66:V66"/>
    <mergeCell ref="S64:T64"/>
    <mergeCell ref="U64:V64"/>
    <mergeCell ref="W64:AC64"/>
    <mergeCell ref="D65:E65"/>
    <mergeCell ref="F65:G65"/>
    <mergeCell ref="I65:J65"/>
    <mergeCell ref="L65:M65"/>
    <mergeCell ref="O65:P65"/>
    <mergeCell ref="Q65:R65"/>
    <mergeCell ref="S65:T65"/>
    <mergeCell ref="D64:E64"/>
    <mergeCell ref="F64:G64"/>
    <mergeCell ref="I64:J64"/>
    <mergeCell ref="L64:M64"/>
    <mergeCell ref="O64:P64"/>
    <mergeCell ref="Q64:R64"/>
    <mergeCell ref="W62:AC62"/>
    <mergeCell ref="D63:E63"/>
    <mergeCell ref="F63:G63"/>
    <mergeCell ref="I63:J63"/>
    <mergeCell ref="L63:M63"/>
    <mergeCell ref="O63:P63"/>
    <mergeCell ref="Q63:R63"/>
    <mergeCell ref="S63:T63"/>
    <mergeCell ref="U63:V63"/>
    <mergeCell ref="W63:AC63"/>
    <mergeCell ref="U61:V61"/>
    <mergeCell ref="W61:AC61"/>
    <mergeCell ref="D62:E62"/>
    <mergeCell ref="F62:G62"/>
    <mergeCell ref="I62:J62"/>
    <mergeCell ref="L62:M62"/>
    <mergeCell ref="O62:P62"/>
    <mergeCell ref="Q62:R62"/>
    <mergeCell ref="S62:T62"/>
    <mergeCell ref="U62:V62"/>
    <mergeCell ref="S60:T60"/>
    <mergeCell ref="U60:V60"/>
    <mergeCell ref="W60:AC60"/>
    <mergeCell ref="D61:E61"/>
    <mergeCell ref="F61:G61"/>
    <mergeCell ref="I61:J61"/>
    <mergeCell ref="L61:M61"/>
    <mergeCell ref="O61:P61"/>
    <mergeCell ref="Q61:R61"/>
    <mergeCell ref="S61:T61"/>
    <mergeCell ref="D60:E60"/>
    <mergeCell ref="F60:G60"/>
    <mergeCell ref="I60:J60"/>
    <mergeCell ref="L60:M60"/>
    <mergeCell ref="O60:P60"/>
    <mergeCell ref="Q60:R60"/>
    <mergeCell ref="W58:AC58"/>
    <mergeCell ref="D59:E59"/>
    <mergeCell ref="F59:G59"/>
    <mergeCell ref="I59:J59"/>
    <mergeCell ref="L59:M59"/>
    <mergeCell ref="O59:P59"/>
    <mergeCell ref="Q59:R59"/>
    <mergeCell ref="S59:T59"/>
    <mergeCell ref="U59:V59"/>
    <mergeCell ref="W59:AC59"/>
    <mergeCell ref="U57:V57"/>
    <mergeCell ref="W57:AC57"/>
    <mergeCell ref="D58:E58"/>
    <mergeCell ref="F58:G58"/>
    <mergeCell ref="I58:J58"/>
    <mergeCell ref="L58:M58"/>
    <mergeCell ref="O58:P58"/>
    <mergeCell ref="Q58:R58"/>
    <mergeCell ref="S58:T58"/>
    <mergeCell ref="U58:V58"/>
    <mergeCell ref="S56:T56"/>
    <mergeCell ref="U56:V56"/>
    <mergeCell ref="W56:AC56"/>
    <mergeCell ref="D57:E57"/>
    <mergeCell ref="F57:G57"/>
    <mergeCell ref="I57:J57"/>
    <mergeCell ref="L57:M57"/>
    <mergeCell ref="O57:P57"/>
    <mergeCell ref="Q57:R57"/>
    <mergeCell ref="S57:T57"/>
    <mergeCell ref="D56:E56"/>
    <mergeCell ref="F56:G56"/>
    <mergeCell ref="I56:J56"/>
    <mergeCell ref="L56:M56"/>
    <mergeCell ref="O56:P56"/>
    <mergeCell ref="Q56:R56"/>
    <mergeCell ref="W54:AC54"/>
    <mergeCell ref="D55:E55"/>
    <mergeCell ref="F55:G55"/>
    <mergeCell ref="I55:J55"/>
    <mergeCell ref="L55:M55"/>
    <mergeCell ref="O55:P55"/>
    <mergeCell ref="Q55:R55"/>
    <mergeCell ref="S55:T55"/>
    <mergeCell ref="U55:V55"/>
    <mergeCell ref="W55:AC55"/>
    <mergeCell ref="U53:V53"/>
    <mergeCell ref="W53:AC53"/>
    <mergeCell ref="D54:E54"/>
    <mergeCell ref="F54:G54"/>
    <mergeCell ref="I54:J54"/>
    <mergeCell ref="L54:M54"/>
    <mergeCell ref="O54:P54"/>
    <mergeCell ref="Q54:R54"/>
    <mergeCell ref="S54:T54"/>
    <mergeCell ref="U54:V54"/>
    <mergeCell ref="S52:T52"/>
    <mergeCell ref="U52:V52"/>
    <mergeCell ref="W52:AC52"/>
    <mergeCell ref="D53:E53"/>
    <mergeCell ref="F53:G53"/>
    <mergeCell ref="I53:J53"/>
    <mergeCell ref="L53:M53"/>
    <mergeCell ref="O53:P53"/>
    <mergeCell ref="Q53:R53"/>
    <mergeCell ref="S53:T53"/>
    <mergeCell ref="D52:E52"/>
    <mergeCell ref="F52:G52"/>
    <mergeCell ref="I52:J52"/>
    <mergeCell ref="L52:M52"/>
    <mergeCell ref="O52:P52"/>
    <mergeCell ref="Q52:R52"/>
    <mergeCell ref="W50:AC50"/>
    <mergeCell ref="D51:E51"/>
    <mergeCell ref="F51:G51"/>
    <mergeCell ref="I51:J51"/>
    <mergeCell ref="L51:M51"/>
    <mergeCell ref="O51:P51"/>
    <mergeCell ref="Q51:R51"/>
    <mergeCell ref="S51:T51"/>
    <mergeCell ref="U51:V51"/>
    <mergeCell ref="W51:AC51"/>
    <mergeCell ref="U49:V49"/>
    <mergeCell ref="W49:AC49"/>
    <mergeCell ref="D50:E50"/>
    <mergeCell ref="F50:G50"/>
    <mergeCell ref="I50:J50"/>
    <mergeCell ref="L50:M50"/>
    <mergeCell ref="O50:P50"/>
    <mergeCell ref="Q50:R50"/>
    <mergeCell ref="S50:T50"/>
    <mergeCell ref="U50:V50"/>
    <mergeCell ref="S48:T48"/>
    <mergeCell ref="U48:V48"/>
    <mergeCell ref="W48:AC48"/>
    <mergeCell ref="D49:E49"/>
    <mergeCell ref="F49:G49"/>
    <mergeCell ref="I49:J49"/>
    <mergeCell ref="L49:M49"/>
    <mergeCell ref="O49:P49"/>
    <mergeCell ref="Q49:R49"/>
    <mergeCell ref="S49:T49"/>
    <mergeCell ref="D48:E48"/>
    <mergeCell ref="F48:G48"/>
    <mergeCell ref="I48:J48"/>
    <mergeCell ref="L48:M48"/>
    <mergeCell ref="O48:P48"/>
    <mergeCell ref="Q48:R48"/>
    <mergeCell ref="W46:AC46"/>
    <mergeCell ref="D47:E47"/>
    <mergeCell ref="F47:G47"/>
    <mergeCell ref="I47:J47"/>
    <mergeCell ref="L47:M47"/>
    <mergeCell ref="O47:P47"/>
    <mergeCell ref="Q47:R47"/>
    <mergeCell ref="S47:T47"/>
    <mergeCell ref="U47:V47"/>
    <mergeCell ref="W47:AC47"/>
    <mergeCell ref="U45:V45"/>
    <mergeCell ref="W45:AC45"/>
    <mergeCell ref="D46:E46"/>
    <mergeCell ref="F46:G46"/>
    <mergeCell ref="I46:J46"/>
    <mergeCell ref="L46:M46"/>
    <mergeCell ref="O46:P46"/>
    <mergeCell ref="Q46:R46"/>
    <mergeCell ref="S46:T46"/>
    <mergeCell ref="U46:V46"/>
    <mergeCell ref="S44:T44"/>
    <mergeCell ref="U44:V44"/>
    <mergeCell ref="W44:AC44"/>
    <mergeCell ref="D45:E45"/>
    <mergeCell ref="F45:G45"/>
    <mergeCell ref="I45:J45"/>
    <mergeCell ref="L45:M45"/>
    <mergeCell ref="O45:P45"/>
    <mergeCell ref="Q45:R45"/>
    <mergeCell ref="S45:T45"/>
    <mergeCell ref="A44:B44"/>
    <mergeCell ref="D44:E44"/>
    <mergeCell ref="F44:K44"/>
    <mergeCell ref="L44:N44"/>
    <mergeCell ref="O44:P44"/>
    <mergeCell ref="Q44:R44"/>
    <mergeCell ref="V42:W42"/>
    <mergeCell ref="X42:AB42"/>
    <mergeCell ref="B43:D43"/>
    <mergeCell ref="E43:H43"/>
    <mergeCell ref="J43:N43"/>
    <mergeCell ref="O43:S43"/>
    <mergeCell ref="U43:V43"/>
    <mergeCell ref="W43:AB43"/>
    <mergeCell ref="A41:C41"/>
    <mergeCell ref="D41:I41"/>
    <mergeCell ref="J41:L41"/>
    <mergeCell ref="W41:AB41"/>
    <mergeCell ref="A42:C42"/>
    <mergeCell ref="F42:G42"/>
    <mergeCell ref="J42:K42"/>
    <mergeCell ref="M42:N42"/>
    <mergeCell ref="P42:R42"/>
    <mergeCell ref="S42:U42"/>
    <mergeCell ref="A32:D32"/>
    <mergeCell ref="F32:H32"/>
    <mergeCell ref="K32:AC32"/>
    <mergeCell ref="A34:AC34"/>
    <mergeCell ref="A35:AC37"/>
    <mergeCell ref="A40:AC40"/>
    <mergeCell ref="A30:D30"/>
    <mergeCell ref="F30:H30"/>
    <mergeCell ref="K30:AC30"/>
    <mergeCell ref="A31:D31"/>
    <mergeCell ref="F31:H31"/>
    <mergeCell ref="K31:AC31"/>
    <mergeCell ref="O26:Q26"/>
    <mergeCell ref="R26:S26"/>
    <mergeCell ref="U26:W26"/>
    <mergeCell ref="X26:Y26"/>
    <mergeCell ref="A29:D29"/>
    <mergeCell ref="F29:H29"/>
    <mergeCell ref="K29:AC29"/>
    <mergeCell ref="A25:D26"/>
    <mergeCell ref="E25:I25"/>
    <mergeCell ref="J25:K25"/>
    <mergeCell ref="E26:H26"/>
    <mergeCell ref="I26:K26"/>
    <mergeCell ref="L26:M26"/>
    <mergeCell ref="A20:AC21"/>
    <mergeCell ref="A22:D22"/>
    <mergeCell ref="E22:F22"/>
    <mergeCell ref="A23:D24"/>
    <mergeCell ref="E23:F23"/>
    <mergeCell ref="H23:J23"/>
    <mergeCell ref="K23:L23"/>
    <mergeCell ref="N23:Q23"/>
    <mergeCell ref="E24:F24"/>
    <mergeCell ref="G24:AB24"/>
    <mergeCell ref="A15:D17"/>
    <mergeCell ref="E15:H15"/>
    <mergeCell ref="E16:H16"/>
    <mergeCell ref="E17:H17"/>
    <mergeCell ref="M17:N17"/>
    <mergeCell ref="R17:T17"/>
    <mergeCell ref="A12:B14"/>
    <mergeCell ref="C12:D12"/>
    <mergeCell ref="E12:K12"/>
    <mergeCell ref="C13:D13"/>
    <mergeCell ref="E13:K13"/>
    <mergeCell ref="C14:D14"/>
    <mergeCell ref="E14:K14"/>
    <mergeCell ref="A10:D10"/>
    <mergeCell ref="F10:H10"/>
    <mergeCell ref="J10:L10"/>
    <mergeCell ref="N10:O10"/>
    <mergeCell ref="A11:D11"/>
    <mergeCell ref="F11:H11"/>
    <mergeCell ref="J11:L11"/>
    <mergeCell ref="N11:O11"/>
    <mergeCell ref="A7:D7"/>
    <mergeCell ref="E7:AC7"/>
    <mergeCell ref="A8:D8"/>
    <mergeCell ref="E8:AC8"/>
    <mergeCell ref="A9:D9"/>
    <mergeCell ref="H9:I9"/>
    <mergeCell ref="M9:N9"/>
    <mergeCell ref="A1:AC1"/>
    <mergeCell ref="J2:M2"/>
    <mergeCell ref="Q2:R2"/>
    <mergeCell ref="T4:W4"/>
    <mergeCell ref="A5:AC5"/>
    <mergeCell ref="A6:D6"/>
    <mergeCell ref="E6:AC6"/>
  </mergeCells>
  <phoneticPr fontId="1"/>
  <conditionalFormatting sqref="D45:G75 I45:J75">
    <cfRule type="expression" dxfId="76" priority="63">
      <formula>D45=""</formula>
    </cfRule>
  </conditionalFormatting>
  <conditionalFormatting sqref="D84:G114 I84:J114">
    <cfRule type="expression" dxfId="75" priority="53">
      <formula>D84=""</formula>
    </cfRule>
  </conditionalFormatting>
  <conditionalFormatting sqref="D123:G153 I123:J153">
    <cfRule type="expression" dxfId="74" priority="43">
      <formula>D123=""</formula>
    </cfRule>
  </conditionalFormatting>
  <conditionalFormatting sqref="D162:G192 I162:J192">
    <cfRule type="expression" dxfId="73" priority="33">
      <formula>D162=""</formula>
    </cfRule>
  </conditionalFormatting>
  <conditionalFormatting sqref="D201:G231 I201:J231">
    <cfRule type="expression" dxfId="72" priority="23">
      <formula>D201=""</formula>
    </cfRule>
  </conditionalFormatting>
  <conditionalFormatting sqref="D240:G270 I240:J270">
    <cfRule type="expression" dxfId="71" priority="13">
      <formula>D240=""</formula>
    </cfRule>
  </conditionalFormatting>
  <conditionalFormatting sqref="E6:E8 E22:E23">
    <cfRule type="expression" dxfId="70" priority="73">
      <formula>E6=""</formula>
    </cfRule>
  </conditionalFormatting>
  <conditionalFormatting sqref="E10:E11">
    <cfRule type="expression" dxfId="69" priority="76">
      <formula>E10=""</formula>
    </cfRule>
  </conditionalFormatting>
  <conditionalFormatting sqref="E43">
    <cfRule type="expression" dxfId="68" priority="59">
      <formula>E43=""</formula>
    </cfRule>
  </conditionalFormatting>
  <conditionalFormatting sqref="E82">
    <cfRule type="expression" dxfId="67" priority="49">
      <formula>E82=""</formula>
    </cfRule>
  </conditionalFormatting>
  <conditionalFormatting sqref="E121">
    <cfRule type="expression" dxfId="66" priority="39">
      <formula>E121=""</formula>
    </cfRule>
  </conditionalFormatting>
  <conditionalFormatting sqref="E160">
    <cfRule type="expression" dxfId="65" priority="29">
      <formula>E160=""</formula>
    </cfRule>
  </conditionalFormatting>
  <conditionalFormatting sqref="E199">
    <cfRule type="expression" dxfId="64" priority="19">
      <formula>E199=""</formula>
    </cfRule>
  </conditionalFormatting>
  <conditionalFormatting sqref="E238">
    <cfRule type="expression" dxfId="63" priority="9">
      <formula>E238=""</formula>
    </cfRule>
  </conditionalFormatting>
  <conditionalFormatting sqref="G24">
    <cfRule type="expression" dxfId="62" priority="65">
      <formula>G24=""</formula>
    </cfRule>
  </conditionalFormatting>
  <conditionalFormatting sqref="I10:I11">
    <cfRule type="expression" dxfId="61" priority="75">
      <formula>I10=""</formula>
    </cfRule>
  </conditionalFormatting>
  <conditionalFormatting sqref="J25">
    <cfRule type="expression" dxfId="60" priority="4">
      <formula>J25=""</formula>
    </cfRule>
  </conditionalFormatting>
  <conditionalFormatting sqref="K23">
    <cfRule type="containsBlanks" dxfId="59" priority="67">
      <formula>LEN(TRIM(K23))=0</formula>
    </cfRule>
  </conditionalFormatting>
  <conditionalFormatting sqref="L26">
    <cfRule type="expression" dxfId="58" priority="3">
      <formula>L26=""</formula>
    </cfRule>
  </conditionalFormatting>
  <conditionalFormatting sqref="M10:M11">
    <cfRule type="expression" dxfId="57" priority="74">
      <formula>M10=""</formula>
    </cfRule>
  </conditionalFormatting>
  <conditionalFormatting sqref="M23">
    <cfRule type="expression" dxfId="56" priority="69">
      <formula>M23=""</formula>
    </cfRule>
  </conditionalFormatting>
  <conditionalFormatting sqref="M41:N41 P41 R41">
    <cfRule type="containsBlanks" dxfId="55" priority="62">
      <formula>LEN(TRIM(M41))=0</formula>
    </cfRule>
  </conditionalFormatting>
  <conditionalFormatting sqref="M80:N80 P80 R80">
    <cfRule type="containsBlanks" dxfId="54" priority="52">
      <formula>LEN(TRIM(M80))=0</formula>
    </cfRule>
  </conditionalFormatting>
  <conditionalFormatting sqref="M119:N119 P119 R119">
    <cfRule type="containsBlanks" dxfId="53" priority="42">
      <formula>LEN(TRIM(M119))=0</formula>
    </cfRule>
  </conditionalFormatting>
  <conditionalFormatting sqref="M158:N158 P158 R158">
    <cfRule type="containsBlanks" dxfId="52" priority="32">
      <formula>LEN(TRIM(M158))=0</formula>
    </cfRule>
  </conditionalFormatting>
  <conditionalFormatting sqref="M197:N197 P197 R197">
    <cfRule type="containsBlanks" dxfId="51" priority="22">
      <formula>LEN(TRIM(M197))=0</formula>
    </cfRule>
  </conditionalFormatting>
  <conditionalFormatting sqref="M236:N236 P236 R236">
    <cfRule type="containsBlanks" dxfId="50" priority="12">
      <formula>LEN(TRIM(M236))=0</formula>
    </cfRule>
  </conditionalFormatting>
  <conditionalFormatting sqref="N2">
    <cfRule type="expression" dxfId="49" priority="72">
      <formula>N2=""</formula>
    </cfRule>
  </conditionalFormatting>
  <conditionalFormatting sqref="N23">
    <cfRule type="containsBlanks" dxfId="48" priority="66">
      <formula>LEN(TRIM(N23))=0</formula>
    </cfRule>
  </conditionalFormatting>
  <conditionalFormatting sqref="O43">
    <cfRule type="expression" dxfId="47" priority="56">
      <formula>O43=""</formula>
    </cfRule>
  </conditionalFormatting>
  <conditionalFormatting sqref="O82">
    <cfRule type="expression" dxfId="46" priority="46">
      <formula>O82=""</formula>
    </cfRule>
  </conditionalFormatting>
  <conditionalFormatting sqref="O121">
    <cfRule type="expression" dxfId="45" priority="36">
      <formula>O121=""</formula>
    </cfRule>
  </conditionalFormatting>
  <conditionalFormatting sqref="O160">
    <cfRule type="expression" dxfId="44" priority="26">
      <formula>O160=""</formula>
    </cfRule>
  </conditionalFormatting>
  <conditionalFormatting sqref="O199">
    <cfRule type="expression" dxfId="43" priority="16">
      <formula>O199=""</formula>
    </cfRule>
  </conditionalFormatting>
  <conditionalFormatting sqref="O238">
    <cfRule type="expression" dxfId="42" priority="6">
      <formula>O238=""</formula>
    </cfRule>
  </conditionalFormatting>
  <conditionalFormatting sqref="O45:Q75 D41 S45:V75">
    <cfRule type="expression" dxfId="41" priority="64">
      <formula>D41=""</formula>
    </cfRule>
  </conditionalFormatting>
  <conditionalFormatting sqref="O84:Q114 D80 S84:V114">
    <cfRule type="expression" dxfId="40" priority="54">
      <formula>D80=""</formula>
    </cfRule>
  </conditionalFormatting>
  <conditionalFormatting sqref="O123:Q153 D119 S123:V153">
    <cfRule type="expression" dxfId="39" priority="44">
      <formula>D119=""</formula>
    </cfRule>
  </conditionalFormatting>
  <conditionalFormatting sqref="O162:Q192 D158 S162:V192">
    <cfRule type="expression" dxfId="38" priority="34">
      <formula>D158=""</formula>
    </cfRule>
  </conditionalFormatting>
  <conditionalFormatting sqref="O201:Q231 D197 S201:V231">
    <cfRule type="expression" dxfId="37" priority="24">
      <formula>D197=""</formula>
    </cfRule>
  </conditionalFormatting>
  <conditionalFormatting sqref="O240:Q270 D236 S240:V270">
    <cfRule type="expression" dxfId="36" priority="14">
      <formula>D236=""</formula>
    </cfRule>
  </conditionalFormatting>
  <conditionalFormatting sqref="P2">
    <cfRule type="expression" dxfId="35" priority="70">
      <formula>P2=""</formula>
    </cfRule>
  </conditionalFormatting>
  <conditionalFormatting sqref="P10:P11">
    <cfRule type="expression" dxfId="34" priority="71">
      <formula>P10=""</formula>
    </cfRule>
  </conditionalFormatting>
  <conditionalFormatting sqref="Q45:Q75">
    <cfRule type="expression" dxfId="33" priority="61">
      <formula>Q45=""</formula>
    </cfRule>
  </conditionalFormatting>
  <conditionalFormatting sqref="Q84:Q114">
    <cfRule type="expression" dxfId="32" priority="51">
      <formula>Q84=""</formula>
    </cfRule>
  </conditionalFormatting>
  <conditionalFormatting sqref="Q123:Q153">
    <cfRule type="expression" dxfId="31" priority="41">
      <formula>Q123=""</formula>
    </cfRule>
  </conditionalFormatting>
  <conditionalFormatting sqref="Q162:Q192">
    <cfRule type="expression" dxfId="30" priority="31">
      <formula>Q162=""</formula>
    </cfRule>
  </conditionalFormatting>
  <conditionalFormatting sqref="Q201:Q231">
    <cfRule type="expression" dxfId="29" priority="21">
      <formula>Q201=""</formula>
    </cfRule>
  </conditionalFormatting>
  <conditionalFormatting sqref="Q240:Q270">
    <cfRule type="expression" dxfId="28" priority="11">
      <formula>Q240=""</formula>
    </cfRule>
  </conditionalFormatting>
  <conditionalFormatting sqref="R23">
    <cfRule type="expression" dxfId="27" priority="68">
      <formula>R23=""</formula>
    </cfRule>
  </conditionalFormatting>
  <conditionalFormatting sqref="R26">
    <cfRule type="expression" dxfId="26" priority="2">
      <formula>R26=""</formula>
    </cfRule>
  </conditionalFormatting>
  <conditionalFormatting sqref="S42">
    <cfRule type="expression" dxfId="25" priority="58">
      <formula>S42=""</formula>
    </cfRule>
  </conditionalFormatting>
  <conditionalFormatting sqref="S81">
    <cfRule type="expression" dxfId="24" priority="48">
      <formula>S81=""</formula>
    </cfRule>
  </conditionalFormatting>
  <conditionalFormatting sqref="S120">
    <cfRule type="expression" dxfId="23" priority="38">
      <formula>S120=""</formula>
    </cfRule>
  </conditionalFormatting>
  <conditionalFormatting sqref="S159">
    <cfRule type="expression" dxfId="22" priority="28">
      <formula>S159=""</formula>
    </cfRule>
  </conditionalFormatting>
  <conditionalFormatting sqref="S198">
    <cfRule type="expression" dxfId="21" priority="18">
      <formula>S198=""</formula>
    </cfRule>
  </conditionalFormatting>
  <conditionalFormatting sqref="S237">
    <cfRule type="expression" dxfId="20" priority="8">
      <formula>S237=""</formula>
    </cfRule>
  </conditionalFormatting>
  <conditionalFormatting sqref="W41">
    <cfRule type="expression" dxfId="19" priority="60">
      <formula>W41=""</formula>
    </cfRule>
  </conditionalFormatting>
  <conditionalFormatting sqref="W43">
    <cfRule type="expression" dxfId="18" priority="55">
      <formula>W43=""</formula>
    </cfRule>
  </conditionalFormatting>
  <conditionalFormatting sqref="W80">
    <cfRule type="expression" dxfId="17" priority="50">
      <formula>W80=""</formula>
    </cfRule>
  </conditionalFormatting>
  <conditionalFormatting sqref="W82">
    <cfRule type="expression" dxfId="16" priority="45">
      <formula>W82=""</formula>
    </cfRule>
  </conditionalFormatting>
  <conditionalFormatting sqref="W119">
    <cfRule type="expression" dxfId="15" priority="40">
      <formula>W119=""</formula>
    </cfRule>
  </conditionalFormatting>
  <conditionalFormatting sqref="W121">
    <cfRule type="expression" dxfId="14" priority="35">
      <formula>W121=""</formula>
    </cfRule>
  </conditionalFormatting>
  <conditionalFormatting sqref="W158">
    <cfRule type="expression" dxfId="13" priority="30">
      <formula>W158=""</formula>
    </cfRule>
  </conditionalFormatting>
  <conditionalFormatting sqref="W160">
    <cfRule type="expression" dxfId="12" priority="25">
      <formula>W160=""</formula>
    </cfRule>
  </conditionalFormatting>
  <conditionalFormatting sqref="W197">
    <cfRule type="expression" dxfId="11" priority="20">
      <formula>W197=""</formula>
    </cfRule>
  </conditionalFormatting>
  <conditionalFormatting sqref="W199">
    <cfRule type="expression" dxfId="10" priority="15">
      <formula>W199=""</formula>
    </cfRule>
  </conditionalFormatting>
  <conditionalFormatting sqref="W236">
    <cfRule type="expression" dxfId="9" priority="10">
      <formula>W236=""</formula>
    </cfRule>
  </conditionalFormatting>
  <conditionalFormatting sqref="W238">
    <cfRule type="expression" dxfId="8" priority="5">
      <formula>W238=""</formula>
    </cfRule>
  </conditionalFormatting>
  <conditionalFormatting sqref="X4 Z4 AB4 G9 L9 L12:L14">
    <cfRule type="expression" dxfId="7" priority="77">
      <formula>G4=""</formula>
    </cfRule>
  </conditionalFormatting>
  <conditionalFormatting sqref="X26">
    <cfRule type="expression" dxfId="6" priority="1">
      <formula>X26=""</formula>
    </cfRule>
  </conditionalFormatting>
  <conditionalFormatting sqref="X42">
    <cfRule type="containsBlanks" dxfId="5" priority="57">
      <formula>LEN(TRIM(X42))=0</formula>
    </cfRule>
  </conditionalFormatting>
  <conditionalFormatting sqref="X81">
    <cfRule type="containsBlanks" dxfId="4" priority="47">
      <formula>LEN(TRIM(X81))=0</formula>
    </cfRule>
  </conditionalFormatting>
  <conditionalFormatting sqref="X120">
    <cfRule type="containsBlanks" dxfId="3" priority="37">
      <formula>LEN(TRIM(X120))=0</formula>
    </cfRule>
  </conditionalFormatting>
  <conditionalFormatting sqref="X159">
    <cfRule type="containsBlanks" dxfId="2" priority="27">
      <formula>LEN(TRIM(X159))=0</formula>
    </cfRule>
  </conditionalFormatting>
  <conditionalFormatting sqref="X198">
    <cfRule type="containsBlanks" dxfId="1" priority="17">
      <formula>LEN(TRIM(X198))=0</formula>
    </cfRule>
  </conditionalFormatting>
  <conditionalFormatting sqref="X237">
    <cfRule type="containsBlanks" dxfId="0" priority="7">
      <formula>LEN(TRIM(X237))=0</formula>
    </cfRule>
  </conditionalFormatting>
  <dataValidations count="14">
    <dataValidation type="whole" operator="lessThanOrEqual" allowBlank="1" showInputMessage="1" showErrorMessage="1" sqref="L12:L14" xr:uid="{9EC7D234-ECE7-4044-8327-198ABDB4D91D}">
      <formula1>10</formula1>
    </dataValidation>
    <dataValidation type="list" allowBlank="1" showInputMessage="1" showErrorMessage="1" sqref="W41:AB41 W80:AB80 W119:AB119 W158:AB158 W197:AB197 W236:AB236" xr:uid="{40C2D907-BBE5-4C27-94E3-7930062814C5}">
      <formula1>"０歳児クラス相当,１歳児クラス相当,２歳児クラス相当（３歳未満）,２歳児クラス相当（３歳誕生月）"</formula1>
    </dataValidation>
    <dataValidation type="list" allowBlank="1" showInputMessage="1" showErrorMessage="1" sqref="E22:F23" xr:uid="{03BC36AE-D234-4D1E-9433-C36C566AC181}">
      <formula1>"有り,無し"</formula1>
    </dataValidation>
    <dataValidation type="list" allowBlank="1" showInputMessage="1" showErrorMessage="1" sqref="S42:U42 S81:U81 S120:U120 S159:U159 S198:U198 S237:U237" xr:uid="{DE45AECD-F3B5-4E66-974A-455AC6E4B659}">
      <formula1>"有り（中野区内）,有り（中野区外）,無し"</formula1>
    </dataValidation>
    <dataValidation type="list" allowBlank="1" showInputMessage="1" showErrorMessage="1" sqref="R23" xr:uid="{40ED056A-E9B4-47FD-8A2A-DBAE372B3EBF}">
      <formula1>"区,市,町,村"</formula1>
    </dataValidation>
    <dataValidation type="list" allowBlank="1" showInputMessage="1" showErrorMessage="1" sqref="M23" xr:uid="{9B0AA99B-7D85-474C-9EE3-FAB586854DA2}">
      <formula1>"都,道,府,県"</formula1>
    </dataValidation>
    <dataValidation type="list" allowBlank="1" showInputMessage="1" showErrorMessage="1" sqref="O43:S43 AC43 O82:S82 AC82 O121:S121 AC121 O160:S160 AC160 O199:S199 AC199 O238:S238 AC238" xr:uid="{90CF8920-F59A-4105-ADE8-28313A71C179}">
      <formula1>"０．該当なし,１．生活保護世帯,２．非課税世帯,３．低所得世帯,４．要支援家庭"</formula1>
    </dataValidation>
    <dataValidation type="list" allowBlank="1" showInputMessage="1" showErrorMessage="1" sqref="M41 M80 M119 M158 M197 M236" xr:uid="{6331A9FD-12EF-4552-B049-7DCC918C0F7B}">
      <formula1>"西暦,令和"</formula1>
    </dataValidation>
    <dataValidation type="list" allowBlank="1" showInputMessage="1" showErrorMessage="1" sqref="W43 W82 W121 W160 W199 W238" xr:uid="{1B230BA5-CF7F-4187-8D8C-93089EA07CB5}">
      <formula1>"０．該当なし,１．障害児加算,２．医療的ケア児加算,３．要支援家庭のこども加算"</formula1>
    </dataValidation>
    <dataValidation type="list" allowBlank="1" showInputMessage="1" showErrorMessage="1" sqref="E7:AC7" xr:uid="{301BE400-FE39-4A11-B8EE-B4BB6EF373CF}">
      <formula1>"自己所有,借用"</formula1>
    </dataValidation>
    <dataValidation type="list" allowBlank="1" showInputMessage="1" showErrorMessage="1" sqref="O45:Q75 S45:V75 D45:E75 O84:Q114 S84:V114 D84:E114 O123:Q153 S123:V153 D123:E153 O162:Q192 S162:V192 D162:E192 O201:Q231 S201:V231 D201:E231 O240:Q270 S240:V270 D240:E270" xr:uid="{A01D2C25-FFDE-47F8-A93D-0D68D7D683F1}">
      <formula1>"○"</formula1>
    </dataValidation>
    <dataValidation type="custom" operator="lessThanOrEqual" allowBlank="1" showInputMessage="1" showErrorMessage="1" sqref="L26:M26" xr:uid="{BDE2E61D-6619-4033-B617-46076D41430D}">
      <formula1>AND(ISNUMBER(VALUE(L26)),VALUE(L26)&lt;=IF($J$25="",0,MIN($J$25,300)),VALUE(L26)&gt;=0)</formula1>
    </dataValidation>
    <dataValidation type="custom" operator="lessThanOrEqual" allowBlank="1" showInputMessage="1" showErrorMessage="1" sqref="X26:Y26" xr:uid="{B31D0FA3-5737-490F-9141-FD7670152C3F}">
      <formula1>AND(ISNUMBER(VALUE(W26)),VALUE(W26)&lt;=IF($J$25="",0,MIN($J$25,200)),VALUE(W26)&gt;=0)</formula1>
    </dataValidation>
    <dataValidation type="custom" operator="lessThanOrEqual" allowBlank="1" showInputMessage="1" showErrorMessage="1" sqref="R26:S26" xr:uid="{CFB158F5-E83B-46C4-804B-ADB36E11B828}">
      <formula1>AND(ISNUMBER(VALUE(R26)),VALUE(R26)&lt;=IF($J$25="",0,MIN($J$25,200)),VALUE(R26)&gt;=0)</formula1>
    </dataValidation>
  </dataValidations>
  <printOptions horizontalCentered="1" verticalCentered="1"/>
  <pageMargins left="0.19685039370078741" right="0.19685039370078741" top="0.19685039370078741" bottom="0.19685039370078741" header="0" footer="0"/>
  <pageSetup paperSize="9" scale="58" orientation="portrait" r:id="rId1"/>
  <rowBreaks count="6" manualBreakCount="6">
    <brk id="39" max="28" man="1"/>
    <brk id="78" max="28" man="1"/>
    <brk id="117" max="28" man="1"/>
    <brk id="156" max="28" man="1"/>
    <brk id="195" max="28" man="1"/>
    <brk id="234" max="28"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A2B2015E-5F77-4C29-8CB5-37141426A2F2}">
          <x14:formula1>
            <xm:f>データ入力!$B$2:$B$12</xm:f>
          </x14:formula1>
          <xm:sqref>G24:AB24</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C772F4-F415-415C-B8E3-3F7F9FDCBFC6}">
  <sheetPr codeName="Sheet15"/>
  <dimension ref="B2:B17"/>
  <sheetViews>
    <sheetView workbookViewId="0">
      <selection activeCell="B15" sqref="B15"/>
    </sheetView>
  </sheetViews>
  <sheetFormatPr defaultRowHeight="18" x14ac:dyDescent="0.55000000000000004"/>
  <sheetData>
    <row r="2" spans="2:2" x14ac:dyDescent="0.55000000000000004">
      <c r="B2" t="s">
        <v>92</v>
      </c>
    </row>
    <row r="3" spans="2:2" x14ac:dyDescent="0.55000000000000004">
      <c r="B3" t="s">
        <v>73</v>
      </c>
    </row>
    <row r="4" spans="2:2" x14ac:dyDescent="0.55000000000000004">
      <c r="B4" t="s">
        <v>74</v>
      </c>
    </row>
    <row r="5" spans="2:2" x14ac:dyDescent="0.55000000000000004">
      <c r="B5" t="s">
        <v>75</v>
      </c>
    </row>
    <row r="6" spans="2:2" x14ac:dyDescent="0.55000000000000004">
      <c r="B6" t="s">
        <v>76</v>
      </c>
    </row>
    <row r="7" spans="2:2" x14ac:dyDescent="0.55000000000000004">
      <c r="B7" t="s">
        <v>77</v>
      </c>
    </row>
    <row r="8" spans="2:2" x14ac:dyDescent="0.55000000000000004">
      <c r="B8" t="s">
        <v>78</v>
      </c>
    </row>
    <row r="9" spans="2:2" x14ac:dyDescent="0.55000000000000004">
      <c r="B9" t="s">
        <v>79</v>
      </c>
    </row>
    <row r="10" spans="2:2" x14ac:dyDescent="0.55000000000000004">
      <c r="B10" t="s">
        <v>80</v>
      </c>
    </row>
    <row r="11" spans="2:2" x14ac:dyDescent="0.55000000000000004">
      <c r="B11" t="s">
        <v>81</v>
      </c>
    </row>
    <row r="12" spans="2:2" x14ac:dyDescent="0.55000000000000004">
      <c r="B12" t="s">
        <v>82</v>
      </c>
    </row>
    <row r="15" spans="2:2" x14ac:dyDescent="0.55000000000000004">
      <c r="B15" t="s">
        <v>128</v>
      </c>
    </row>
    <row r="16" spans="2:2" x14ac:dyDescent="0.55000000000000004">
      <c r="B16" t="s">
        <v>129</v>
      </c>
    </row>
    <row r="17" spans="2:2" x14ac:dyDescent="0.55000000000000004">
      <c r="B17" t="s">
        <v>130</v>
      </c>
    </row>
  </sheetData>
  <phoneticPr fontId="1"/>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532D4B-7E81-4778-BD9D-0D60BE1DA6C0}">
  <sheetPr codeName="Sheet1"/>
  <dimension ref="A1:K26"/>
  <sheetViews>
    <sheetView showGridLines="0" view="pageBreakPreview" zoomScale="130" zoomScaleNormal="100" zoomScaleSheetLayoutView="130" workbookViewId="0">
      <selection activeCell="C3" sqref="C3:J3"/>
    </sheetView>
  </sheetViews>
  <sheetFormatPr defaultRowHeight="13" x14ac:dyDescent="0.55000000000000004"/>
  <cols>
    <col min="1" max="1" width="2.1640625" style="2" customWidth="1"/>
    <col min="2" max="2" width="13.33203125" style="1" customWidth="1"/>
    <col min="3" max="3" width="8.6640625" style="2" customWidth="1"/>
    <col min="4" max="6" width="8.6640625" style="2"/>
    <col min="7" max="7" width="8.6640625" style="1" customWidth="1"/>
    <col min="8" max="8" width="8.6640625" style="2"/>
    <col min="9" max="9" width="8.6640625" style="1"/>
    <col min="10" max="10" width="8.6640625" style="2"/>
    <col min="11" max="11" width="2.1640625" style="2" customWidth="1"/>
    <col min="12" max="16384" width="8.6640625" style="2"/>
  </cols>
  <sheetData>
    <row r="1" spans="1:11" ht="25" customHeight="1" x14ac:dyDescent="0.55000000000000004">
      <c r="A1" s="62"/>
      <c r="B1" s="243" t="s">
        <v>123</v>
      </c>
      <c r="C1" s="243"/>
      <c r="D1" s="243"/>
      <c r="E1" s="243"/>
      <c r="F1" s="243"/>
      <c r="G1" s="243"/>
      <c r="H1" s="243"/>
      <c r="I1" s="243"/>
      <c r="J1" s="243"/>
      <c r="K1" s="1"/>
    </row>
    <row r="3" spans="1:11" x14ac:dyDescent="0.55000000000000004">
      <c r="A3" s="76"/>
      <c r="B3" s="78" t="s">
        <v>124</v>
      </c>
      <c r="C3" s="244"/>
      <c r="D3" s="244"/>
      <c r="E3" s="244"/>
      <c r="F3" s="244"/>
      <c r="G3" s="244"/>
      <c r="H3" s="244"/>
      <c r="I3" s="244"/>
      <c r="J3" s="244"/>
      <c r="K3" s="76"/>
    </row>
    <row r="4" spans="1:11" x14ac:dyDescent="0.55000000000000004">
      <c r="B4" s="79" t="s">
        <v>125</v>
      </c>
      <c r="C4" s="245"/>
      <c r="D4" s="245"/>
      <c r="E4" s="246"/>
      <c r="F4" s="83"/>
      <c r="G4" s="81" t="s">
        <v>31</v>
      </c>
      <c r="H4" s="84"/>
      <c r="I4" s="82" t="s">
        <v>32</v>
      </c>
      <c r="J4" s="75"/>
    </row>
    <row r="5" spans="1:11" x14ac:dyDescent="0.55000000000000004">
      <c r="A5" s="76"/>
      <c r="B5" s="79" t="s">
        <v>126</v>
      </c>
      <c r="C5" s="241"/>
      <c r="D5" s="241"/>
      <c r="E5" s="241"/>
      <c r="F5" s="241"/>
      <c r="G5" s="241"/>
      <c r="H5" s="241"/>
      <c r="I5" s="241"/>
      <c r="J5" s="241"/>
      <c r="K5" s="76"/>
    </row>
    <row r="6" spans="1:11" ht="150" customHeight="1" x14ac:dyDescent="0.55000000000000004">
      <c r="A6" s="77"/>
      <c r="B6" s="80" t="s">
        <v>127</v>
      </c>
      <c r="C6" s="242"/>
      <c r="D6" s="242"/>
      <c r="E6" s="242"/>
      <c r="F6" s="242"/>
      <c r="G6" s="242"/>
      <c r="H6" s="242"/>
      <c r="I6" s="242"/>
      <c r="J6" s="242"/>
      <c r="K6" s="77"/>
    </row>
    <row r="8" spans="1:11" x14ac:dyDescent="0.55000000000000004">
      <c r="A8" s="76"/>
      <c r="B8" s="78" t="s">
        <v>124</v>
      </c>
      <c r="C8" s="244"/>
      <c r="D8" s="244"/>
      <c r="E8" s="244"/>
      <c r="F8" s="244"/>
      <c r="G8" s="244"/>
      <c r="H8" s="244"/>
      <c r="I8" s="244"/>
      <c r="J8" s="244"/>
      <c r="K8" s="76"/>
    </row>
    <row r="9" spans="1:11" x14ac:dyDescent="0.55000000000000004">
      <c r="B9" s="79" t="s">
        <v>125</v>
      </c>
      <c r="C9" s="245"/>
      <c r="D9" s="245"/>
      <c r="E9" s="246"/>
      <c r="F9" s="83"/>
      <c r="G9" s="81" t="s">
        <v>31</v>
      </c>
      <c r="H9" s="84"/>
      <c r="I9" s="82" t="s">
        <v>32</v>
      </c>
      <c r="J9" s="75"/>
    </row>
    <row r="10" spans="1:11" x14ac:dyDescent="0.55000000000000004">
      <c r="A10" s="76"/>
      <c r="B10" s="79" t="s">
        <v>126</v>
      </c>
      <c r="C10" s="241"/>
      <c r="D10" s="241"/>
      <c r="E10" s="241"/>
      <c r="F10" s="241"/>
      <c r="G10" s="241"/>
      <c r="H10" s="241"/>
      <c r="I10" s="241"/>
      <c r="J10" s="241"/>
      <c r="K10" s="76"/>
    </row>
    <row r="11" spans="1:11" ht="150" customHeight="1" x14ac:dyDescent="0.55000000000000004">
      <c r="A11" s="77"/>
      <c r="B11" s="80" t="s">
        <v>127</v>
      </c>
      <c r="C11" s="242"/>
      <c r="D11" s="242"/>
      <c r="E11" s="242"/>
      <c r="F11" s="242"/>
      <c r="G11" s="242"/>
      <c r="H11" s="242"/>
      <c r="I11" s="242"/>
      <c r="J11" s="242"/>
      <c r="K11" s="77"/>
    </row>
    <row r="13" spans="1:11" x14ac:dyDescent="0.55000000000000004">
      <c r="A13" s="76"/>
      <c r="B13" s="78" t="s">
        <v>124</v>
      </c>
      <c r="C13" s="244"/>
      <c r="D13" s="244"/>
      <c r="E13" s="244"/>
      <c r="F13" s="244"/>
      <c r="G13" s="244"/>
      <c r="H13" s="244"/>
      <c r="I13" s="244"/>
      <c r="J13" s="244"/>
      <c r="K13" s="76"/>
    </row>
    <row r="14" spans="1:11" x14ac:dyDescent="0.55000000000000004">
      <c r="B14" s="79" t="s">
        <v>125</v>
      </c>
      <c r="C14" s="245"/>
      <c r="D14" s="245"/>
      <c r="E14" s="246"/>
      <c r="F14" s="83"/>
      <c r="G14" s="81" t="s">
        <v>31</v>
      </c>
      <c r="H14" s="84"/>
      <c r="I14" s="82" t="s">
        <v>32</v>
      </c>
      <c r="J14" s="75"/>
    </row>
    <row r="15" spans="1:11" x14ac:dyDescent="0.55000000000000004">
      <c r="A15" s="76"/>
      <c r="B15" s="79" t="s">
        <v>126</v>
      </c>
      <c r="C15" s="241"/>
      <c r="D15" s="241"/>
      <c r="E15" s="241"/>
      <c r="F15" s="241"/>
      <c r="G15" s="241"/>
      <c r="H15" s="241"/>
      <c r="I15" s="241"/>
      <c r="J15" s="241"/>
      <c r="K15" s="76"/>
    </row>
    <row r="16" spans="1:11" ht="150" customHeight="1" x14ac:dyDescent="0.55000000000000004">
      <c r="A16" s="77"/>
      <c r="B16" s="80" t="s">
        <v>127</v>
      </c>
      <c r="C16" s="242"/>
      <c r="D16" s="242"/>
      <c r="E16" s="242"/>
      <c r="F16" s="242"/>
      <c r="G16" s="242"/>
      <c r="H16" s="242"/>
      <c r="I16" s="242"/>
      <c r="J16" s="242"/>
      <c r="K16" s="77"/>
    </row>
    <row r="18" spans="1:11" x14ac:dyDescent="0.55000000000000004">
      <c r="A18" s="76"/>
      <c r="B18" s="78" t="s">
        <v>124</v>
      </c>
      <c r="C18" s="244"/>
      <c r="D18" s="244"/>
      <c r="E18" s="244"/>
      <c r="F18" s="244"/>
      <c r="G18" s="244"/>
      <c r="H18" s="244"/>
      <c r="I18" s="244"/>
      <c r="J18" s="244"/>
      <c r="K18" s="76"/>
    </row>
    <row r="19" spans="1:11" x14ac:dyDescent="0.55000000000000004">
      <c r="B19" s="79" t="s">
        <v>125</v>
      </c>
      <c r="C19" s="245"/>
      <c r="D19" s="245"/>
      <c r="E19" s="246"/>
      <c r="F19" s="83"/>
      <c r="G19" s="81" t="s">
        <v>31</v>
      </c>
      <c r="H19" s="84"/>
      <c r="I19" s="82" t="s">
        <v>32</v>
      </c>
      <c r="J19" s="75"/>
    </row>
    <row r="20" spans="1:11" x14ac:dyDescent="0.55000000000000004">
      <c r="A20" s="76"/>
      <c r="B20" s="79" t="s">
        <v>126</v>
      </c>
      <c r="C20" s="241"/>
      <c r="D20" s="241"/>
      <c r="E20" s="241"/>
      <c r="F20" s="241"/>
      <c r="G20" s="241"/>
      <c r="H20" s="241"/>
      <c r="I20" s="241"/>
      <c r="J20" s="241"/>
      <c r="K20" s="76"/>
    </row>
    <row r="21" spans="1:11" ht="150" customHeight="1" x14ac:dyDescent="0.55000000000000004">
      <c r="A21" s="77"/>
      <c r="B21" s="80" t="s">
        <v>127</v>
      </c>
      <c r="C21" s="242"/>
      <c r="D21" s="242"/>
      <c r="E21" s="242"/>
      <c r="F21" s="242"/>
      <c r="G21" s="242"/>
      <c r="H21" s="242"/>
      <c r="I21" s="242"/>
      <c r="J21" s="242"/>
      <c r="K21" s="77"/>
    </row>
    <row r="23" spans="1:11" x14ac:dyDescent="0.55000000000000004">
      <c r="A23" s="76"/>
      <c r="B23" s="78" t="s">
        <v>124</v>
      </c>
      <c r="C23" s="244"/>
      <c r="D23" s="244"/>
      <c r="E23" s="244"/>
      <c r="F23" s="244"/>
      <c r="G23" s="244"/>
      <c r="H23" s="244"/>
      <c r="I23" s="244"/>
      <c r="J23" s="244"/>
      <c r="K23" s="76"/>
    </row>
    <row r="24" spans="1:11" x14ac:dyDescent="0.55000000000000004">
      <c r="B24" s="79" t="s">
        <v>125</v>
      </c>
      <c r="C24" s="245"/>
      <c r="D24" s="245"/>
      <c r="E24" s="246"/>
      <c r="F24" s="83"/>
      <c r="G24" s="81" t="s">
        <v>31</v>
      </c>
      <c r="H24" s="84"/>
      <c r="I24" s="82" t="s">
        <v>32</v>
      </c>
      <c r="J24" s="75"/>
    </row>
    <row r="25" spans="1:11" x14ac:dyDescent="0.55000000000000004">
      <c r="A25" s="76"/>
      <c r="B25" s="79" t="s">
        <v>126</v>
      </c>
      <c r="C25" s="241"/>
      <c r="D25" s="241"/>
      <c r="E25" s="241"/>
      <c r="F25" s="241"/>
      <c r="G25" s="241"/>
      <c r="H25" s="241"/>
      <c r="I25" s="241"/>
      <c r="J25" s="241"/>
      <c r="K25" s="76"/>
    </row>
    <row r="26" spans="1:11" ht="150" customHeight="1" x14ac:dyDescent="0.55000000000000004">
      <c r="A26" s="77"/>
      <c r="B26" s="80" t="s">
        <v>127</v>
      </c>
      <c r="C26" s="242"/>
      <c r="D26" s="242"/>
      <c r="E26" s="242"/>
      <c r="F26" s="242"/>
      <c r="G26" s="242"/>
      <c r="H26" s="242"/>
      <c r="I26" s="242"/>
      <c r="J26" s="242"/>
      <c r="K26" s="77"/>
    </row>
  </sheetData>
  <sheetProtection sheet="1" objects="1" scenarios="1"/>
  <mergeCells count="21">
    <mergeCell ref="C5:J5"/>
    <mergeCell ref="C3:J3"/>
    <mergeCell ref="C4:E4"/>
    <mergeCell ref="C8:J8"/>
    <mergeCell ref="C9:E9"/>
    <mergeCell ref="C25:J25"/>
    <mergeCell ref="C26:J26"/>
    <mergeCell ref="B1:J1"/>
    <mergeCell ref="C18:J18"/>
    <mergeCell ref="C19:E19"/>
    <mergeCell ref="C20:J20"/>
    <mergeCell ref="C21:J21"/>
    <mergeCell ref="C23:J23"/>
    <mergeCell ref="C24:E24"/>
    <mergeCell ref="C10:J10"/>
    <mergeCell ref="C11:J11"/>
    <mergeCell ref="C13:J13"/>
    <mergeCell ref="C14:E14"/>
    <mergeCell ref="C15:J15"/>
    <mergeCell ref="C16:J16"/>
    <mergeCell ref="C6:J6"/>
  </mergeCells>
  <phoneticPr fontId="1"/>
  <conditionalFormatting sqref="C3:J3 C4:F4 H4 C5:J6">
    <cfRule type="containsBlanks" dxfId="928" priority="11">
      <formula>LEN(TRIM(C3))=0</formula>
    </cfRule>
  </conditionalFormatting>
  <conditionalFormatting sqref="C8:J8 C9:F9 H9 C10:J11">
    <cfRule type="containsBlanks" dxfId="927" priority="4">
      <formula>LEN(TRIM(C8))=0</formula>
    </cfRule>
  </conditionalFormatting>
  <conditionalFormatting sqref="C13:J13 C14:F14 H14 C15:J16">
    <cfRule type="containsBlanks" dxfId="926" priority="3">
      <formula>LEN(TRIM(C13))=0</formula>
    </cfRule>
  </conditionalFormatting>
  <conditionalFormatting sqref="C18:J18 C19:F19 H19 C20:J21">
    <cfRule type="containsBlanks" dxfId="925" priority="2">
      <formula>LEN(TRIM(C18))=0</formula>
    </cfRule>
  </conditionalFormatting>
  <conditionalFormatting sqref="C23:J23 C24:F24 H24 C25:J26">
    <cfRule type="containsBlanks" dxfId="924" priority="1">
      <formula>LEN(TRIM(C23))=0</formula>
    </cfRule>
  </conditionalFormatting>
  <pageMargins left="0.7" right="0.7" top="0.75" bottom="0.75" header="0.3" footer="0.3"/>
  <pageSetup paperSize="9" scale="92" orientation="portrait" r:id="rId1"/>
  <rowBreaks count="1" manualBreakCount="1">
    <brk id="16" max="10" man="1"/>
  </rowBreaks>
  <colBreaks count="1" manualBreakCount="1">
    <brk id="11" max="1048575" man="1"/>
  </col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89C46E2D-4EE5-4AE4-9C27-B8DF2A6D576B}">
          <x14:formula1>
            <xm:f>データ入力!$B$15:$B$17</xm:f>
          </x14:formula1>
          <xm:sqref>C5:K5 A25 C10:K10 C15:K15 C20:K20 A5 A10 A15 A20 C25:K25</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EF2010-7B5E-4A15-A9D5-DC8C8344C5E1}">
  <sheetPr codeName="Sheet3"/>
  <dimension ref="A1:AT273"/>
  <sheetViews>
    <sheetView showGridLines="0" view="pageBreakPreview" zoomScale="85" zoomScaleNormal="100" zoomScaleSheetLayoutView="85" workbookViewId="0">
      <selection activeCell="X4" sqref="X4"/>
    </sheetView>
  </sheetViews>
  <sheetFormatPr defaultColWidth="4.33203125" defaultRowHeight="26.25" customHeight="1" x14ac:dyDescent="0.55000000000000004"/>
  <cols>
    <col min="1" max="2" width="4.33203125" style="12"/>
    <col min="3" max="3" width="5.83203125" style="12" bestFit="1" customWidth="1"/>
    <col min="4" max="4" width="4.33203125" style="12"/>
    <col min="5" max="5" width="5" style="12" bestFit="1" customWidth="1"/>
    <col min="6" max="8" width="4.33203125" style="12"/>
    <col min="9" max="9" width="4.33203125" style="12" customWidth="1"/>
    <col min="10" max="11" width="4.33203125" style="12"/>
    <col min="12" max="12" width="5" style="12" bestFit="1" customWidth="1"/>
    <col min="13" max="13" width="4.33203125" style="12"/>
    <col min="14" max="14" width="8.08203125" style="12" bestFit="1" customWidth="1"/>
    <col min="15" max="17" width="4.33203125" style="12"/>
    <col min="18" max="18" width="4.33203125" style="12" customWidth="1"/>
    <col min="19" max="29" width="4.33203125" style="12"/>
    <col min="30" max="30" width="6.5" style="32" bestFit="1" customWidth="1"/>
    <col min="31" max="34" width="4.33203125" style="32"/>
    <col min="35" max="45" width="4.33203125" style="12"/>
    <col min="46" max="46" width="5" style="12" bestFit="1" customWidth="1"/>
    <col min="47" max="16384" width="4.33203125" style="12"/>
  </cols>
  <sheetData>
    <row r="1" spans="1:34" s="8" customFormat="1" ht="26.25" customHeight="1" x14ac:dyDescent="0.55000000000000004">
      <c r="A1" s="179" t="s">
        <v>41</v>
      </c>
      <c r="B1" s="179"/>
      <c r="C1" s="179"/>
      <c r="D1" s="179"/>
      <c r="E1" s="179"/>
      <c r="F1" s="179"/>
      <c r="G1" s="179"/>
      <c r="H1" s="179"/>
      <c r="I1" s="179"/>
      <c r="J1" s="179"/>
      <c r="K1" s="179"/>
      <c r="L1" s="179"/>
      <c r="M1" s="179"/>
      <c r="N1" s="179"/>
      <c r="O1" s="179"/>
      <c r="P1" s="179"/>
      <c r="Q1" s="179"/>
      <c r="R1" s="179"/>
      <c r="S1" s="179"/>
      <c r="T1" s="179"/>
      <c r="U1" s="179"/>
      <c r="V1" s="179"/>
      <c r="W1" s="179"/>
      <c r="X1" s="179"/>
      <c r="Y1" s="179"/>
      <c r="Z1" s="179"/>
      <c r="AA1" s="179"/>
      <c r="AB1" s="179"/>
      <c r="AC1" s="179"/>
      <c r="AD1" s="1"/>
      <c r="AE1" s="1"/>
      <c r="AF1" s="1"/>
      <c r="AG1" s="1"/>
      <c r="AH1" s="1"/>
    </row>
    <row r="2" spans="1:34" s="8" customFormat="1" ht="26.25" customHeight="1" x14ac:dyDescent="0.55000000000000004">
      <c r="A2" s="1"/>
      <c r="B2" s="1"/>
      <c r="C2" s="1"/>
      <c r="D2" s="1"/>
      <c r="E2" s="1"/>
      <c r="F2" s="1"/>
      <c r="G2" s="1"/>
      <c r="H2" s="48"/>
      <c r="I2" s="48"/>
      <c r="J2" s="179" t="s">
        <v>39</v>
      </c>
      <c r="K2" s="179"/>
      <c r="L2" s="179"/>
      <c r="M2" s="179"/>
      <c r="N2" s="54">
        <v>2026</v>
      </c>
      <c r="O2" s="62" t="s">
        <v>0</v>
      </c>
      <c r="P2" s="55">
        <v>4</v>
      </c>
      <c r="Q2" s="179" t="s">
        <v>1</v>
      </c>
      <c r="R2" s="179"/>
      <c r="V2" s="1"/>
      <c r="W2" s="1"/>
      <c r="X2" s="1"/>
      <c r="Y2" s="1"/>
      <c r="Z2" s="1"/>
      <c r="AA2" s="1"/>
      <c r="AB2" s="1"/>
      <c r="AC2" s="1"/>
      <c r="AD2" s="1"/>
      <c r="AE2" s="1"/>
      <c r="AF2" s="1"/>
      <c r="AG2" s="1"/>
      <c r="AH2" s="1"/>
    </row>
    <row r="3" spans="1:34" s="11" customFormat="1" ht="26.25" customHeight="1" x14ac:dyDescent="0.55000000000000004">
      <c r="A3" s="2"/>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row>
    <row r="4" spans="1:34" s="11" customFormat="1" ht="26.25" customHeight="1" x14ac:dyDescent="0.55000000000000004">
      <c r="A4" s="2"/>
      <c r="B4" s="2"/>
      <c r="C4" s="2"/>
      <c r="D4" s="2"/>
      <c r="E4" s="2"/>
      <c r="F4" s="2"/>
      <c r="G4" s="2"/>
      <c r="H4" s="2"/>
      <c r="I4" s="2"/>
      <c r="J4" s="2"/>
      <c r="K4" s="2"/>
      <c r="L4" s="2"/>
      <c r="M4" s="2"/>
      <c r="N4" s="2"/>
      <c r="O4" s="2"/>
      <c r="P4" s="2"/>
      <c r="Q4" s="2"/>
      <c r="T4" s="220" t="s">
        <v>2</v>
      </c>
      <c r="U4" s="220"/>
      <c r="V4" s="220"/>
      <c r="W4" s="220"/>
      <c r="X4" s="9">
        <v>8</v>
      </c>
      <c r="Y4" s="3" t="s">
        <v>0</v>
      </c>
      <c r="Z4" s="9"/>
      <c r="AA4" s="3" t="s">
        <v>3</v>
      </c>
      <c r="AB4" s="9"/>
      <c r="AC4" s="3" t="s">
        <v>4</v>
      </c>
      <c r="AD4" s="2"/>
      <c r="AE4" s="2"/>
      <c r="AF4" s="2"/>
      <c r="AG4" s="2"/>
      <c r="AH4" s="2"/>
    </row>
    <row r="5" spans="1:34" s="11" customFormat="1" ht="26.25" customHeight="1" x14ac:dyDescent="0.55000000000000004">
      <c r="A5" s="180" t="s">
        <v>5</v>
      </c>
      <c r="B5" s="180"/>
      <c r="C5" s="180"/>
      <c r="D5" s="180"/>
      <c r="E5" s="180"/>
      <c r="F5" s="180"/>
      <c r="G5" s="180"/>
      <c r="H5" s="180"/>
      <c r="I5" s="180"/>
      <c r="J5" s="180"/>
      <c r="K5" s="180"/>
      <c r="L5" s="180"/>
      <c r="M5" s="180"/>
      <c r="N5" s="180"/>
      <c r="O5" s="180"/>
      <c r="P5" s="180"/>
      <c r="Q5" s="180"/>
      <c r="R5" s="180"/>
      <c r="S5" s="180"/>
      <c r="T5" s="180"/>
      <c r="U5" s="180"/>
      <c r="V5" s="180"/>
      <c r="W5" s="180"/>
      <c r="X5" s="180"/>
      <c r="Y5" s="180"/>
      <c r="Z5" s="180"/>
      <c r="AA5" s="180"/>
      <c r="AB5" s="180"/>
      <c r="AC5" s="180"/>
      <c r="AD5" s="2"/>
      <c r="AE5" s="2"/>
      <c r="AF5" s="2"/>
      <c r="AG5" s="2"/>
      <c r="AH5" s="2"/>
    </row>
    <row r="6" spans="1:34" s="11" customFormat="1" ht="26.25" customHeight="1" x14ac:dyDescent="0.55000000000000004">
      <c r="A6" s="136" t="s">
        <v>6</v>
      </c>
      <c r="B6" s="136"/>
      <c r="C6" s="136"/>
      <c r="D6" s="136"/>
      <c r="E6" s="135"/>
      <c r="F6" s="135"/>
      <c r="G6" s="135"/>
      <c r="H6" s="135"/>
      <c r="I6" s="135"/>
      <c r="J6" s="135"/>
      <c r="K6" s="135"/>
      <c r="L6" s="135"/>
      <c r="M6" s="135"/>
      <c r="N6" s="135"/>
      <c r="O6" s="135"/>
      <c r="P6" s="135"/>
      <c r="Q6" s="135"/>
      <c r="R6" s="135"/>
      <c r="S6" s="135"/>
      <c r="T6" s="135"/>
      <c r="U6" s="135"/>
      <c r="V6" s="135"/>
      <c r="W6" s="135"/>
      <c r="X6" s="135"/>
      <c r="Y6" s="135"/>
      <c r="Z6" s="135"/>
      <c r="AA6" s="135"/>
      <c r="AB6" s="135"/>
      <c r="AC6" s="135"/>
      <c r="AD6" s="2"/>
      <c r="AE6" s="2"/>
      <c r="AF6" s="2"/>
      <c r="AG6" s="2"/>
      <c r="AH6" s="2"/>
    </row>
    <row r="7" spans="1:34" s="11" customFormat="1" ht="26.25" customHeight="1" x14ac:dyDescent="0.55000000000000004">
      <c r="A7" s="145" t="s">
        <v>56</v>
      </c>
      <c r="B7" s="146"/>
      <c r="C7" s="146"/>
      <c r="D7" s="147"/>
      <c r="E7" s="148"/>
      <c r="F7" s="149"/>
      <c r="G7" s="149"/>
      <c r="H7" s="149"/>
      <c r="I7" s="149"/>
      <c r="J7" s="149"/>
      <c r="K7" s="149"/>
      <c r="L7" s="149"/>
      <c r="M7" s="149"/>
      <c r="N7" s="149"/>
      <c r="O7" s="149"/>
      <c r="P7" s="149"/>
      <c r="Q7" s="149"/>
      <c r="R7" s="149"/>
      <c r="S7" s="149"/>
      <c r="T7" s="149"/>
      <c r="U7" s="149"/>
      <c r="V7" s="149"/>
      <c r="W7" s="149"/>
      <c r="X7" s="149"/>
      <c r="Y7" s="149"/>
      <c r="Z7" s="149"/>
      <c r="AA7" s="149"/>
      <c r="AB7" s="149"/>
      <c r="AC7" s="150"/>
      <c r="AD7" s="2"/>
      <c r="AE7" s="2"/>
      <c r="AF7" s="2"/>
      <c r="AG7" s="2"/>
      <c r="AH7" s="2"/>
    </row>
    <row r="8" spans="1:34" s="11" customFormat="1" ht="26.25" customHeight="1" x14ac:dyDescent="0.55000000000000004">
      <c r="A8" s="124" t="s">
        <v>57</v>
      </c>
      <c r="B8" s="127"/>
      <c r="C8" s="127"/>
      <c r="D8" s="128"/>
      <c r="E8" s="202"/>
      <c r="F8" s="203"/>
      <c r="G8" s="203"/>
      <c r="H8" s="203"/>
      <c r="I8" s="203"/>
      <c r="J8" s="203"/>
      <c r="K8" s="203"/>
      <c r="L8" s="203"/>
      <c r="M8" s="203"/>
      <c r="N8" s="203"/>
      <c r="O8" s="203"/>
      <c r="P8" s="203"/>
      <c r="Q8" s="203"/>
      <c r="R8" s="203"/>
      <c r="S8" s="203"/>
      <c r="T8" s="203"/>
      <c r="U8" s="203"/>
      <c r="V8" s="203"/>
      <c r="W8" s="203"/>
      <c r="X8" s="203"/>
      <c r="Y8" s="203"/>
      <c r="Z8" s="203"/>
      <c r="AA8" s="203"/>
      <c r="AB8" s="203"/>
      <c r="AC8" s="204"/>
      <c r="AD8" s="2"/>
      <c r="AE8" s="2"/>
      <c r="AF8" s="2"/>
      <c r="AG8" s="2"/>
      <c r="AH8" s="2"/>
    </row>
    <row r="9" spans="1:34" s="11" customFormat="1" ht="26.25" customHeight="1" x14ac:dyDescent="0.55000000000000004">
      <c r="A9" s="136" t="s">
        <v>7</v>
      </c>
      <c r="B9" s="136"/>
      <c r="C9" s="136"/>
      <c r="D9" s="136"/>
      <c r="E9" s="6">
        <f>$P$2</f>
        <v>4</v>
      </c>
      <c r="F9" s="4" t="s">
        <v>3</v>
      </c>
      <c r="G9" s="10"/>
      <c r="H9" s="137" t="s">
        <v>8</v>
      </c>
      <c r="I9" s="137"/>
      <c r="J9" s="4">
        <f>$P$2</f>
        <v>4</v>
      </c>
      <c r="K9" s="4" t="s">
        <v>3</v>
      </c>
      <c r="L9" s="10"/>
      <c r="M9" s="137" t="s">
        <v>9</v>
      </c>
      <c r="N9" s="137"/>
      <c r="O9" s="4"/>
      <c r="P9" s="4"/>
      <c r="Q9" s="4"/>
      <c r="R9" s="4"/>
      <c r="S9" s="4"/>
      <c r="T9" s="4"/>
      <c r="U9" s="4"/>
      <c r="V9" s="4"/>
      <c r="W9" s="4"/>
      <c r="X9" s="4"/>
      <c r="Y9" s="4"/>
      <c r="Z9" s="4"/>
      <c r="AA9" s="4"/>
      <c r="AB9" s="4"/>
      <c r="AC9" s="5"/>
      <c r="AD9" s="2"/>
      <c r="AE9" s="2"/>
      <c r="AF9" s="2"/>
      <c r="AG9" s="2"/>
      <c r="AH9" s="2"/>
    </row>
    <row r="10" spans="1:34" s="11" customFormat="1" ht="26.25" customHeight="1" x14ac:dyDescent="0.55000000000000004">
      <c r="A10" s="138" t="s">
        <v>46</v>
      </c>
      <c r="B10" s="138"/>
      <c r="C10" s="138"/>
      <c r="D10" s="138"/>
      <c r="E10" s="4">
        <f>SUM(I10,M10,S10)</f>
        <v>0</v>
      </c>
      <c r="F10" s="137" t="s">
        <v>48</v>
      </c>
      <c r="G10" s="137"/>
      <c r="H10" s="137"/>
      <c r="I10" s="10"/>
      <c r="J10" s="137" t="s">
        <v>49</v>
      </c>
      <c r="K10" s="137"/>
      <c r="L10" s="137"/>
      <c r="M10" s="10"/>
      <c r="N10" s="156" t="s">
        <v>50</v>
      </c>
      <c r="O10" s="156"/>
      <c r="P10" s="10"/>
      <c r="Q10" s="4" t="s">
        <v>51</v>
      </c>
      <c r="R10" s="4"/>
      <c r="S10" s="4"/>
      <c r="T10" s="4"/>
      <c r="U10" s="4"/>
      <c r="V10" s="4"/>
      <c r="W10" s="4"/>
      <c r="X10" s="4"/>
      <c r="Y10" s="4"/>
      <c r="Z10" s="4"/>
      <c r="AA10" s="4"/>
      <c r="AB10" s="4"/>
      <c r="AC10" s="5"/>
      <c r="AD10" s="2"/>
      <c r="AE10" s="2"/>
      <c r="AF10" s="2"/>
      <c r="AG10" s="2"/>
      <c r="AH10" s="2"/>
    </row>
    <row r="11" spans="1:34" s="11" customFormat="1" ht="26.25" customHeight="1" x14ac:dyDescent="0.55000000000000004">
      <c r="A11" s="138" t="s">
        <v>47</v>
      </c>
      <c r="B11" s="138"/>
      <c r="C11" s="138"/>
      <c r="D11" s="138"/>
      <c r="E11" s="4">
        <f>SUM(I11,M11,P11)</f>
        <v>0</v>
      </c>
      <c r="F11" s="137" t="s">
        <v>48</v>
      </c>
      <c r="G11" s="137"/>
      <c r="H11" s="137"/>
      <c r="I11" s="10"/>
      <c r="J11" s="156" t="s">
        <v>49</v>
      </c>
      <c r="K11" s="156"/>
      <c r="L11" s="156"/>
      <c r="M11" s="10"/>
      <c r="N11" s="156" t="s">
        <v>50</v>
      </c>
      <c r="O11" s="156"/>
      <c r="P11" s="10"/>
      <c r="Q11" s="4" t="s">
        <v>51</v>
      </c>
      <c r="R11" s="4"/>
      <c r="U11" s="4"/>
      <c r="V11" s="4"/>
      <c r="W11" s="4"/>
      <c r="X11" s="4"/>
      <c r="Y11" s="4"/>
      <c r="Z11" s="4"/>
      <c r="AA11" s="4"/>
      <c r="AB11" s="4"/>
      <c r="AC11" s="5"/>
      <c r="AD11" s="2"/>
      <c r="AE11" s="2"/>
      <c r="AF11" s="2"/>
      <c r="AG11" s="2"/>
      <c r="AH11" s="2"/>
    </row>
    <row r="12" spans="1:34" s="11" customFormat="1" ht="26.25" customHeight="1" x14ac:dyDescent="0.55000000000000004">
      <c r="A12" s="181" t="s">
        <v>10</v>
      </c>
      <c r="B12" s="182"/>
      <c r="C12" s="187" t="s">
        <v>52</v>
      </c>
      <c r="D12" s="188"/>
      <c r="E12" s="151" t="s">
        <v>95</v>
      </c>
      <c r="F12" s="152"/>
      <c r="G12" s="152"/>
      <c r="H12" s="152"/>
      <c r="I12" s="152"/>
      <c r="J12" s="152"/>
      <c r="K12" s="152"/>
      <c r="L12" s="35"/>
      <c r="M12" s="34" t="s">
        <v>11</v>
      </c>
      <c r="N12" s="34"/>
      <c r="O12" s="34"/>
      <c r="P12" s="34"/>
      <c r="Q12" s="34"/>
      <c r="R12" s="34"/>
      <c r="S12" s="34"/>
      <c r="T12" s="34"/>
      <c r="U12" s="34"/>
      <c r="V12" s="34"/>
      <c r="W12" s="34"/>
      <c r="X12" s="34"/>
      <c r="Y12" s="34"/>
      <c r="Z12" s="34"/>
      <c r="AA12" s="34"/>
      <c r="AB12" s="34"/>
      <c r="AC12" s="39"/>
      <c r="AD12" s="31" t="str">
        <f>IF(OR(ISBLANK($L$12),), "←利用児童１人あたりの利用上限時間が入力されていません。", "")</f>
        <v>←利用児童１人あたりの利用上限時間が入力されていません。</v>
      </c>
      <c r="AE12" s="2"/>
      <c r="AF12" s="2"/>
      <c r="AG12" s="2"/>
      <c r="AH12" s="2"/>
    </row>
    <row r="13" spans="1:34" s="11" customFormat="1" ht="26.25" customHeight="1" x14ac:dyDescent="0.55000000000000004">
      <c r="A13" s="183"/>
      <c r="B13" s="184"/>
      <c r="C13" s="189" t="s">
        <v>53</v>
      </c>
      <c r="D13" s="190"/>
      <c r="E13" s="153" t="s">
        <v>97</v>
      </c>
      <c r="F13" s="154"/>
      <c r="G13" s="154"/>
      <c r="H13" s="154"/>
      <c r="I13" s="154"/>
      <c r="J13" s="154"/>
      <c r="K13" s="154"/>
      <c r="L13" s="37"/>
      <c r="M13" s="36" t="s">
        <v>11</v>
      </c>
      <c r="N13" s="36"/>
      <c r="O13" s="36"/>
      <c r="P13" s="36"/>
      <c r="Q13" s="36"/>
      <c r="R13" s="36"/>
      <c r="S13" s="36"/>
      <c r="T13" s="36"/>
      <c r="U13" s="36"/>
      <c r="V13" s="36"/>
      <c r="W13" s="36"/>
      <c r="X13" s="36"/>
      <c r="Y13" s="36"/>
      <c r="Z13" s="36"/>
      <c r="AA13" s="36"/>
      <c r="AB13" s="36"/>
      <c r="AC13" s="40"/>
      <c r="AD13" s="31" t="str">
        <f>IF(OR(ISBLANK($L$13),), "←利用児童１人あたりの利用上限時間が入力されていません。", "")</f>
        <v>←利用児童１人あたりの利用上限時間が入力されていません。</v>
      </c>
      <c r="AE13" s="2"/>
      <c r="AF13" s="2"/>
      <c r="AG13" s="2"/>
      <c r="AH13" s="2"/>
    </row>
    <row r="14" spans="1:34" s="11" customFormat="1" ht="26.25" customHeight="1" x14ac:dyDescent="0.55000000000000004">
      <c r="A14" s="185"/>
      <c r="B14" s="186"/>
      <c r="C14" s="191" t="s">
        <v>54</v>
      </c>
      <c r="D14" s="192"/>
      <c r="E14" s="155" t="s">
        <v>97</v>
      </c>
      <c r="F14" s="129"/>
      <c r="G14" s="129"/>
      <c r="H14" s="129"/>
      <c r="I14" s="129"/>
      <c r="J14" s="129"/>
      <c r="K14" s="129"/>
      <c r="L14" s="47"/>
      <c r="M14" s="56" t="s">
        <v>11</v>
      </c>
      <c r="N14" s="56"/>
      <c r="O14" s="56"/>
      <c r="P14" s="56"/>
      <c r="Q14" s="56"/>
      <c r="R14" s="56"/>
      <c r="S14" s="56"/>
      <c r="T14" s="56"/>
      <c r="U14" s="56"/>
      <c r="V14" s="56"/>
      <c r="W14" s="56"/>
      <c r="X14" s="56"/>
      <c r="Y14" s="56"/>
      <c r="Z14" s="56"/>
      <c r="AA14" s="56"/>
      <c r="AB14" s="56"/>
      <c r="AC14" s="57"/>
      <c r="AD14" s="31" t="str">
        <f>IF(OR(ISBLANK($L$14),), "←利用児童１人あたりの利用上限時間が入力されていません。", "")</f>
        <v>←利用児童１人あたりの利用上限時間が入力されていません。</v>
      </c>
      <c r="AE14" s="2"/>
      <c r="AF14" s="2"/>
      <c r="AG14" s="2"/>
      <c r="AH14" s="2"/>
    </row>
    <row r="15" spans="1:34" s="11" customFormat="1" ht="26.25" customHeight="1" x14ac:dyDescent="0.55000000000000004">
      <c r="A15" s="136" t="s">
        <v>12</v>
      </c>
      <c r="B15" s="136"/>
      <c r="C15" s="136"/>
      <c r="D15" s="136"/>
      <c r="E15" s="199" t="s">
        <v>13</v>
      </c>
      <c r="F15" s="200"/>
      <c r="G15" s="200"/>
      <c r="H15" s="201"/>
      <c r="I15" s="65">
        <f>COUNTIFS(A:A,"児童氏名：",D:D,"&lt;&gt;")</f>
        <v>0</v>
      </c>
      <c r="J15" s="34" t="s">
        <v>18</v>
      </c>
      <c r="K15" s="34"/>
      <c r="L15" s="34"/>
      <c r="M15" s="34"/>
      <c r="N15" s="34"/>
      <c r="O15" s="34"/>
      <c r="P15" s="34"/>
      <c r="Q15" s="34"/>
      <c r="R15" s="34"/>
      <c r="S15" s="34"/>
      <c r="T15" s="34"/>
      <c r="U15" s="34"/>
      <c r="V15" s="34"/>
      <c r="W15" s="34"/>
      <c r="X15" s="34"/>
      <c r="Y15" s="34"/>
      <c r="Z15" s="34"/>
      <c r="AA15" s="34"/>
      <c r="AB15" s="34"/>
      <c r="AC15" s="39"/>
      <c r="AD15" s="31"/>
      <c r="AE15" s="2"/>
      <c r="AF15" s="2"/>
      <c r="AG15" s="2"/>
      <c r="AH15" s="2"/>
    </row>
    <row r="16" spans="1:34" s="11" customFormat="1" ht="26.25" customHeight="1" x14ac:dyDescent="0.55000000000000004">
      <c r="A16" s="136"/>
      <c r="B16" s="136"/>
      <c r="C16" s="136"/>
      <c r="D16" s="136"/>
      <c r="E16" s="139" t="s">
        <v>15</v>
      </c>
      <c r="F16" s="140"/>
      <c r="G16" s="140"/>
      <c r="H16" s="141"/>
      <c r="I16" s="64">
        <f>SUMIFS(D:D,A:A,"合計利用回数")</f>
        <v>0</v>
      </c>
      <c r="J16" s="36" t="s">
        <v>38</v>
      </c>
      <c r="K16" s="36"/>
      <c r="L16" s="36"/>
      <c r="M16" s="36"/>
      <c r="N16" s="36"/>
      <c r="O16" s="36"/>
      <c r="P16" s="46"/>
      <c r="Q16" s="36"/>
      <c r="R16" s="36"/>
      <c r="S16" s="36"/>
      <c r="T16" s="36"/>
      <c r="U16" s="36"/>
      <c r="V16" s="36"/>
      <c r="W16" s="36"/>
      <c r="X16" s="36"/>
      <c r="Y16" s="36"/>
      <c r="Z16" s="36"/>
      <c r="AA16" s="36"/>
      <c r="AB16" s="36"/>
      <c r="AC16" s="40"/>
      <c r="AD16" s="2"/>
      <c r="AE16" s="2"/>
      <c r="AF16" s="2"/>
      <c r="AG16" s="2"/>
      <c r="AH16" s="2"/>
    </row>
    <row r="17" spans="1:34" s="11" customFormat="1" ht="26.25" customHeight="1" x14ac:dyDescent="0.55000000000000004">
      <c r="A17" s="136"/>
      <c r="B17" s="136"/>
      <c r="C17" s="136"/>
      <c r="D17" s="136"/>
      <c r="E17" s="142" t="s">
        <v>17</v>
      </c>
      <c r="F17" s="143"/>
      <c r="G17" s="143"/>
      <c r="H17" s="144"/>
      <c r="I17" s="63" t="str">
        <f>IFERROR(TEXT(SUMIFS(N:N, K:K, "合計利用時間"),"0;-0;;@"),"")</f>
        <v/>
      </c>
      <c r="J17" s="38" t="s">
        <v>33</v>
      </c>
      <c r="K17" s="38"/>
      <c r="L17" s="38"/>
      <c r="M17" s="129"/>
      <c r="N17" s="129"/>
      <c r="O17" s="38"/>
      <c r="P17" s="38"/>
      <c r="Q17" s="38"/>
      <c r="R17" s="129"/>
      <c r="S17" s="129"/>
      <c r="T17" s="129"/>
      <c r="U17" s="38"/>
      <c r="V17" s="38"/>
      <c r="W17" s="38"/>
      <c r="X17" s="38"/>
      <c r="Y17" s="38"/>
      <c r="Z17" s="38"/>
      <c r="AA17" s="38"/>
      <c r="AB17" s="38"/>
      <c r="AC17" s="41"/>
      <c r="AD17" s="2"/>
      <c r="AE17" s="2"/>
      <c r="AF17" s="2"/>
      <c r="AG17" s="2"/>
      <c r="AH17" s="2"/>
    </row>
    <row r="18" spans="1:34" s="11" customFormat="1" ht="26.25" customHeight="1" x14ac:dyDescent="0.55000000000000004">
      <c r="A18" s="1"/>
      <c r="B18" s="1"/>
      <c r="C18" s="1"/>
      <c r="D18" s="1"/>
      <c r="E18" s="2"/>
      <c r="F18" s="2"/>
      <c r="G18" s="2"/>
      <c r="H18" s="2"/>
      <c r="I18" s="2"/>
      <c r="J18" s="2"/>
      <c r="K18" s="2"/>
      <c r="L18" s="2"/>
      <c r="M18" s="2"/>
      <c r="N18" s="1"/>
      <c r="O18" s="2"/>
      <c r="P18" s="2"/>
      <c r="Q18" s="2"/>
      <c r="R18" s="1"/>
      <c r="S18" s="1"/>
      <c r="T18" s="1"/>
      <c r="V18" s="2"/>
      <c r="W18" s="2"/>
      <c r="X18" s="2"/>
      <c r="Y18" s="2"/>
      <c r="Z18" s="2"/>
      <c r="AA18" s="2"/>
      <c r="AB18" s="2"/>
      <c r="AC18" s="2"/>
      <c r="AD18" s="2"/>
      <c r="AE18" s="2"/>
      <c r="AF18" s="2"/>
      <c r="AG18" s="2"/>
      <c r="AH18" s="2"/>
    </row>
    <row r="19" spans="1:34" s="11" customFormat="1" ht="26.25" customHeight="1" x14ac:dyDescent="0.55000000000000004">
      <c r="A19" s="33" t="s">
        <v>88</v>
      </c>
      <c r="B19" s="1"/>
      <c r="C19" s="1"/>
      <c r="D19" s="1"/>
      <c r="E19" s="2"/>
      <c r="F19" s="2"/>
      <c r="G19" s="2"/>
      <c r="H19" s="2"/>
      <c r="I19" s="2"/>
      <c r="J19" s="2"/>
      <c r="K19" s="2"/>
      <c r="L19" s="2"/>
      <c r="M19" s="2"/>
      <c r="N19" s="1"/>
      <c r="O19" s="2"/>
      <c r="P19" s="2"/>
      <c r="Q19" s="2"/>
      <c r="R19" s="1"/>
      <c r="S19" s="1"/>
      <c r="T19" s="1"/>
      <c r="V19" s="2"/>
      <c r="W19" s="2"/>
      <c r="X19" s="2"/>
      <c r="Y19" s="2"/>
      <c r="Z19" s="2"/>
      <c r="AA19" s="2"/>
      <c r="AB19" s="2"/>
      <c r="AC19" s="2"/>
      <c r="AD19" s="2"/>
      <c r="AE19" s="2"/>
      <c r="AF19" s="2"/>
      <c r="AG19" s="2"/>
      <c r="AH19" s="2"/>
    </row>
    <row r="20" spans="1:34" s="11" customFormat="1" ht="26.25" customHeight="1" x14ac:dyDescent="0.55000000000000004">
      <c r="A20" s="158" t="s">
        <v>89</v>
      </c>
      <c r="B20" s="158"/>
      <c r="C20" s="158"/>
      <c r="D20" s="158"/>
      <c r="E20" s="158"/>
      <c r="F20" s="158"/>
      <c r="G20" s="158"/>
      <c r="H20" s="158"/>
      <c r="I20" s="158"/>
      <c r="J20" s="158"/>
      <c r="K20" s="158"/>
      <c r="L20" s="158"/>
      <c r="M20" s="158"/>
      <c r="N20" s="158"/>
      <c r="O20" s="158"/>
      <c r="P20" s="158"/>
      <c r="Q20" s="158"/>
      <c r="R20" s="158"/>
      <c r="S20" s="158"/>
      <c r="T20" s="158"/>
      <c r="U20" s="158"/>
      <c r="V20" s="158"/>
      <c r="W20" s="158"/>
      <c r="X20" s="158"/>
      <c r="Y20" s="158"/>
      <c r="Z20" s="158"/>
      <c r="AA20" s="158"/>
      <c r="AB20" s="158"/>
      <c r="AC20" s="158"/>
      <c r="AD20" s="2"/>
      <c r="AE20" s="2"/>
      <c r="AF20" s="2"/>
      <c r="AG20" s="2"/>
      <c r="AH20" s="2"/>
    </row>
    <row r="21" spans="1:34" s="11" customFormat="1" ht="26.25" customHeight="1" x14ac:dyDescent="0.55000000000000004">
      <c r="A21" s="158"/>
      <c r="B21" s="158"/>
      <c r="C21" s="158"/>
      <c r="D21" s="158"/>
      <c r="E21" s="158"/>
      <c r="F21" s="158"/>
      <c r="G21" s="158"/>
      <c r="H21" s="158"/>
      <c r="I21" s="158"/>
      <c r="J21" s="158"/>
      <c r="K21" s="158"/>
      <c r="L21" s="158"/>
      <c r="M21" s="158"/>
      <c r="N21" s="158"/>
      <c r="O21" s="158"/>
      <c r="P21" s="158"/>
      <c r="Q21" s="158"/>
      <c r="R21" s="158"/>
      <c r="S21" s="158"/>
      <c r="T21" s="158"/>
      <c r="U21" s="158"/>
      <c r="V21" s="158"/>
      <c r="W21" s="158"/>
      <c r="X21" s="158"/>
      <c r="Y21" s="158"/>
      <c r="Z21" s="158"/>
      <c r="AA21" s="158"/>
      <c r="AB21" s="158"/>
      <c r="AC21" s="158"/>
      <c r="AD21" s="2"/>
      <c r="AE21" s="2"/>
      <c r="AF21" s="2"/>
      <c r="AG21" s="2"/>
      <c r="AH21" s="2"/>
    </row>
    <row r="22" spans="1:34" s="11" customFormat="1" ht="26.25" customHeight="1" x14ac:dyDescent="0.55000000000000004">
      <c r="A22" s="170" t="s">
        <v>67</v>
      </c>
      <c r="B22" s="171"/>
      <c r="C22" s="171"/>
      <c r="D22" s="172"/>
      <c r="E22" s="247"/>
      <c r="F22" s="248"/>
      <c r="G22" s="58"/>
      <c r="H22" s="58"/>
      <c r="I22" s="58"/>
      <c r="J22" s="58"/>
      <c r="K22" s="58"/>
      <c r="L22" s="58"/>
      <c r="M22" s="58"/>
      <c r="N22" s="58"/>
      <c r="O22" s="58"/>
      <c r="P22" s="58"/>
      <c r="Q22" s="58"/>
      <c r="R22" s="58"/>
      <c r="S22" s="58"/>
      <c r="T22" s="58"/>
      <c r="U22" s="58"/>
      <c r="V22" s="58"/>
      <c r="W22" s="58"/>
      <c r="X22" s="58"/>
      <c r="Y22" s="58"/>
      <c r="Z22" s="58"/>
      <c r="AA22" s="58"/>
      <c r="AB22" s="58"/>
      <c r="AC22" s="59"/>
      <c r="AD22" s="2"/>
      <c r="AE22" s="2"/>
      <c r="AF22" s="2"/>
      <c r="AG22" s="2"/>
      <c r="AH22" s="2"/>
    </row>
    <row r="23" spans="1:34" s="11" customFormat="1" ht="26.25" customHeight="1" x14ac:dyDescent="0.55000000000000004">
      <c r="A23" s="164" t="s">
        <v>68</v>
      </c>
      <c r="B23" s="165"/>
      <c r="C23" s="165"/>
      <c r="D23" s="166"/>
      <c r="E23" s="249"/>
      <c r="F23" s="250"/>
      <c r="G23" s="60"/>
      <c r="H23" s="175" t="s">
        <v>83</v>
      </c>
      <c r="I23" s="175"/>
      <c r="J23" s="175"/>
      <c r="K23" s="176"/>
      <c r="L23" s="176"/>
      <c r="M23" s="50"/>
      <c r="N23" s="176"/>
      <c r="O23" s="176"/>
      <c r="P23" s="176"/>
      <c r="Q23" s="176"/>
      <c r="R23" s="50"/>
      <c r="S23" s="60" t="s">
        <v>19</v>
      </c>
      <c r="T23" s="60"/>
      <c r="U23" s="60"/>
      <c r="V23" s="60"/>
      <c r="W23" s="60"/>
      <c r="X23" s="60"/>
      <c r="Y23" s="60"/>
      <c r="Z23" s="60"/>
      <c r="AA23" s="60"/>
      <c r="AB23" s="60"/>
      <c r="AC23" s="61"/>
      <c r="AD23" s="2"/>
      <c r="AE23" s="2"/>
      <c r="AF23" s="2"/>
      <c r="AG23" s="2"/>
      <c r="AH23" s="2"/>
    </row>
    <row r="24" spans="1:34" s="11" customFormat="1" ht="26" customHeight="1" x14ac:dyDescent="0.55000000000000004">
      <c r="A24" s="167"/>
      <c r="B24" s="168"/>
      <c r="C24" s="168"/>
      <c r="D24" s="169"/>
      <c r="E24" s="161" t="s">
        <v>69</v>
      </c>
      <c r="F24" s="162"/>
      <c r="G24" s="251"/>
      <c r="H24" s="251"/>
      <c r="I24" s="251"/>
      <c r="J24" s="251"/>
      <c r="K24" s="251"/>
      <c r="L24" s="251"/>
      <c r="M24" s="251"/>
      <c r="N24" s="251"/>
      <c r="O24" s="251"/>
      <c r="P24" s="251"/>
      <c r="Q24" s="251"/>
      <c r="R24" s="251"/>
      <c r="S24" s="251"/>
      <c r="T24" s="251"/>
      <c r="U24" s="251"/>
      <c r="V24" s="251"/>
      <c r="W24" s="251"/>
      <c r="X24" s="251"/>
      <c r="Y24" s="251"/>
      <c r="Z24" s="251"/>
      <c r="AA24" s="251"/>
      <c r="AB24" s="251"/>
      <c r="AC24" s="38" t="s">
        <v>19</v>
      </c>
      <c r="AD24" s="2"/>
      <c r="AE24" s="2"/>
      <c r="AF24" s="2"/>
      <c r="AG24" s="2"/>
      <c r="AH24" s="2"/>
    </row>
    <row r="25" spans="1:34" s="11" customFormat="1" ht="26" customHeight="1" x14ac:dyDescent="0.55000000000000004">
      <c r="A25" s="164" t="s">
        <v>111</v>
      </c>
      <c r="B25" s="165"/>
      <c r="C25" s="165"/>
      <c r="D25" s="166"/>
      <c r="E25" s="237" t="s">
        <v>112</v>
      </c>
      <c r="F25" s="175"/>
      <c r="G25" s="175"/>
      <c r="H25" s="175"/>
      <c r="I25" s="175"/>
      <c r="J25" s="238"/>
      <c r="K25" s="238"/>
      <c r="L25" s="73" t="s">
        <v>113</v>
      </c>
      <c r="M25" s="73"/>
      <c r="N25" s="73"/>
      <c r="O25" s="73"/>
      <c r="P25" s="73"/>
      <c r="Q25" s="73"/>
      <c r="R25" s="73"/>
      <c r="S25" s="73"/>
      <c r="T25" s="73"/>
      <c r="U25" s="73"/>
      <c r="V25" s="73"/>
      <c r="W25" s="73"/>
      <c r="X25" s="73"/>
      <c r="Y25" s="73"/>
      <c r="Z25" s="73"/>
      <c r="AA25" s="73"/>
      <c r="AB25" s="73"/>
      <c r="AC25" s="39"/>
      <c r="AD25" s="2"/>
      <c r="AE25" s="2"/>
      <c r="AF25" s="2"/>
      <c r="AG25" s="2"/>
      <c r="AH25" s="2"/>
    </row>
    <row r="26" spans="1:34" s="11" customFormat="1" ht="26" customHeight="1" x14ac:dyDescent="0.55000000000000004">
      <c r="A26" s="167"/>
      <c r="B26" s="168"/>
      <c r="C26" s="168"/>
      <c r="D26" s="169"/>
      <c r="E26" s="239" t="s">
        <v>119</v>
      </c>
      <c r="F26" s="240"/>
      <c r="G26" s="240"/>
      <c r="H26" s="240"/>
      <c r="I26" s="240" t="s">
        <v>115</v>
      </c>
      <c r="J26" s="240"/>
      <c r="K26" s="240"/>
      <c r="L26" s="134"/>
      <c r="M26" s="134"/>
      <c r="N26" s="74" t="s">
        <v>113</v>
      </c>
      <c r="O26" s="132" t="s">
        <v>117</v>
      </c>
      <c r="P26" s="133"/>
      <c r="Q26" s="133"/>
      <c r="R26" s="134"/>
      <c r="S26" s="134"/>
      <c r="T26" s="74" t="s">
        <v>113</v>
      </c>
      <c r="U26" s="133" t="s">
        <v>116</v>
      </c>
      <c r="V26" s="133"/>
      <c r="W26" s="133"/>
      <c r="X26" s="134"/>
      <c r="Y26" s="134"/>
      <c r="Z26" s="74" t="s">
        <v>113</v>
      </c>
      <c r="AA26" s="74"/>
      <c r="AB26" s="74"/>
      <c r="AC26" s="41"/>
      <c r="AD26" s="2"/>
      <c r="AE26" s="2"/>
      <c r="AF26" s="2"/>
      <c r="AG26" s="2"/>
      <c r="AH26" s="2"/>
    </row>
    <row r="27" spans="1:34" s="11" customFormat="1" ht="26.25" customHeight="1" x14ac:dyDescent="0.55000000000000004">
      <c r="A27" s="1"/>
      <c r="B27" s="1"/>
      <c r="C27" s="1"/>
      <c r="D27" s="1"/>
      <c r="E27" s="2"/>
      <c r="F27" s="2"/>
      <c r="G27" s="2"/>
      <c r="H27" s="2"/>
      <c r="I27" s="2"/>
      <c r="J27" s="2"/>
      <c r="K27" s="2"/>
      <c r="L27" s="2"/>
      <c r="M27" s="2"/>
      <c r="N27" s="2"/>
      <c r="O27" s="2"/>
      <c r="P27" s="2"/>
      <c r="Q27" s="2"/>
      <c r="R27" s="2"/>
      <c r="S27" s="2"/>
      <c r="T27" s="2"/>
      <c r="U27" s="2"/>
      <c r="V27" s="2"/>
      <c r="W27" s="2"/>
      <c r="X27" s="2"/>
      <c r="Y27" s="2"/>
      <c r="Z27" s="2"/>
      <c r="AA27" s="2"/>
      <c r="AB27" s="2"/>
      <c r="AC27" s="2"/>
      <c r="AD27" s="2"/>
      <c r="AE27" s="2"/>
      <c r="AF27" s="2"/>
      <c r="AG27" s="2"/>
      <c r="AH27" s="2"/>
    </row>
    <row r="28" spans="1:34" s="11" customFormat="1" ht="26.25" customHeight="1" x14ac:dyDescent="0.55000000000000004">
      <c r="A28" s="33" t="s">
        <v>71</v>
      </c>
      <c r="B28" s="2"/>
      <c r="C28" s="2"/>
      <c r="D28" s="2"/>
      <c r="E28" s="2"/>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2"/>
      <c r="AH28" s="2"/>
    </row>
    <row r="29" spans="1:34" s="11" customFormat="1" ht="26.25" customHeight="1" x14ac:dyDescent="0.55000000000000004">
      <c r="A29" s="136" t="s">
        <v>21</v>
      </c>
      <c r="B29" s="136"/>
      <c r="C29" s="136"/>
      <c r="D29" s="136"/>
      <c r="E29" s="4">
        <f>SUMIFS(C:C,A:A,"親子通園")</f>
        <v>0</v>
      </c>
      <c r="F29" s="137" t="s">
        <v>20</v>
      </c>
      <c r="G29" s="137"/>
      <c r="H29" s="137"/>
      <c r="I29" s="4">
        <f>COUNTIFS(A:A,"親子通園",C:C,"&gt;0")</f>
        <v>0</v>
      </c>
      <c r="J29" s="4" t="s">
        <v>14</v>
      </c>
      <c r="K29" s="197" t="s">
        <v>63</v>
      </c>
      <c r="L29" s="197"/>
      <c r="M29" s="197"/>
      <c r="N29" s="197"/>
      <c r="O29" s="197"/>
      <c r="P29" s="197"/>
      <c r="Q29" s="197"/>
      <c r="R29" s="197"/>
      <c r="S29" s="197"/>
      <c r="T29" s="197"/>
      <c r="U29" s="197"/>
      <c r="V29" s="197"/>
      <c r="W29" s="197"/>
      <c r="X29" s="197"/>
      <c r="Y29" s="197"/>
      <c r="Z29" s="197"/>
      <c r="AA29" s="197"/>
      <c r="AB29" s="197"/>
      <c r="AC29" s="198"/>
      <c r="AD29" s="2"/>
      <c r="AE29" s="2"/>
      <c r="AF29" s="2"/>
      <c r="AG29" s="2"/>
      <c r="AH29" s="2"/>
    </row>
    <row r="30" spans="1:34" s="11" customFormat="1" ht="26.25" customHeight="1" x14ac:dyDescent="0.55000000000000004">
      <c r="A30" s="193" t="s">
        <v>102</v>
      </c>
      <c r="B30" s="136"/>
      <c r="C30" s="136"/>
      <c r="D30" s="136"/>
      <c r="E30" s="7">
        <f>SUMIFS(O:O,N:N,"事前面談")</f>
        <v>0</v>
      </c>
      <c r="F30" s="194" t="s">
        <v>20</v>
      </c>
      <c r="G30" s="194"/>
      <c r="H30" s="194"/>
      <c r="I30" s="7">
        <f>COUNTIFS(N:N,"事前面談",O:O,"&gt;0")</f>
        <v>0</v>
      </c>
      <c r="J30" s="7" t="s">
        <v>14</v>
      </c>
      <c r="K30" s="195" t="s">
        <v>104</v>
      </c>
      <c r="L30" s="195"/>
      <c r="M30" s="195"/>
      <c r="N30" s="195"/>
      <c r="O30" s="195"/>
      <c r="P30" s="195"/>
      <c r="Q30" s="195"/>
      <c r="R30" s="195"/>
      <c r="S30" s="195"/>
      <c r="T30" s="195"/>
      <c r="U30" s="195"/>
      <c r="V30" s="195"/>
      <c r="W30" s="195"/>
      <c r="X30" s="195"/>
      <c r="Y30" s="195"/>
      <c r="Z30" s="195"/>
      <c r="AA30" s="195"/>
      <c r="AB30" s="195"/>
      <c r="AC30" s="196"/>
      <c r="AD30" s="2"/>
      <c r="AE30" s="2"/>
      <c r="AF30" s="2"/>
      <c r="AG30" s="2"/>
      <c r="AH30" s="2"/>
    </row>
    <row r="31" spans="1:34" s="11" customFormat="1" ht="26.25" customHeight="1" x14ac:dyDescent="0.55000000000000004">
      <c r="A31" s="193" t="s">
        <v>103</v>
      </c>
      <c r="B31" s="136"/>
      <c r="C31" s="136"/>
      <c r="D31" s="136"/>
      <c r="E31" s="7">
        <f>SUMIFS(S:S,Q:Q,"事後面談")</f>
        <v>0</v>
      </c>
      <c r="F31" s="194" t="s">
        <v>20</v>
      </c>
      <c r="G31" s="194"/>
      <c r="H31" s="194"/>
      <c r="I31" s="7">
        <f>COUNTIFS(Q:Q,"事後面談",S:S,"&gt;0")</f>
        <v>0</v>
      </c>
      <c r="J31" s="7" t="s">
        <v>14</v>
      </c>
      <c r="K31" s="195" t="s">
        <v>105</v>
      </c>
      <c r="L31" s="195"/>
      <c r="M31" s="195"/>
      <c r="N31" s="195"/>
      <c r="O31" s="195"/>
      <c r="P31" s="195"/>
      <c r="Q31" s="195"/>
      <c r="R31" s="195"/>
      <c r="S31" s="195"/>
      <c r="T31" s="195"/>
      <c r="U31" s="195"/>
      <c r="V31" s="195"/>
      <c r="W31" s="195"/>
      <c r="X31" s="195"/>
      <c r="Y31" s="195"/>
      <c r="Z31" s="195"/>
      <c r="AA31" s="195"/>
      <c r="AB31" s="195"/>
      <c r="AC31" s="196"/>
      <c r="AD31" s="2"/>
      <c r="AE31" s="2"/>
      <c r="AF31" s="2"/>
      <c r="AG31" s="2"/>
      <c r="AH31" s="2"/>
    </row>
    <row r="32" spans="1:34" s="11" customFormat="1" ht="26.25" customHeight="1" x14ac:dyDescent="0.55000000000000004">
      <c r="A32" s="136" t="s">
        <v>42</v>
      </c>
      <c r="B32" s="136"/>
      <c r="C32" s="136"/>
      <c r="D32" s="136"/>
      <c r="E32" s="6">
        <f>SUMIFS(I:I,F:F,"保護者支援面談実施")</f>
        <v>0</v>
      </c>
      <c r="F32" s="137" t="s">
        <v>20</v>
      </c>
      <c r="G32" s="137"/>
      <c r="H32" s="137"/>
      <c r="I32" s="4">
        <f>COUNTIFS(F:F,"保護者支援面談実施",I:I,"&gt;0")</f>
        <v>0</v>
      </c>
      <c r="J32" s="4" t="s">
        <v>14</v>
      </c>
      <c r="K32" s="195" t="s">
        <v>106</v>
      </c>
      <c r="L32" s="195"/>
      <c r="M32" s="195"/>
      <c r="N32" s="195"/>
      <c r="O32" s="195"/>
      <c r="P32" s="195"/>
      <c r="Q32" s="195"/>
      <c r="R32" s="195"/>
      <c r="S32" s="195"/>
      <c r="T32" s="195"/>
      <c r="U32" s="195"/>
      <c r="V32" s="195"/>
      <c r="W32" s="195"/>
      <c r="X32" s="195"/>
      <c r="Y32" s="195"/>
      <c r="Z32" s="195"/>
      <c r="AA32" s="195"/>
      <c r="AB32" s="195"/>
      <c r="AC32" s="196"/>
      <c r="AD32" s="2"/>
      <c r="AE32" s="2"/>
      <c r="AF32" s="2"/>
      <c r="AG32" s="2"/>
      <c r="AH32" s="2"/>
    </row>
    <row r="33" spans="1:46" s="11" customFormat="1" ht="26.25" customHeight="1" x14ac:dyDescent="0.55000000000000004">
      <c r="A33" s="1"/>
      <c r="B33" s="1"/>
      <c r="C33" s="1"/>
      <c r="D33" s="1"/>
      <c r="E33" s="2"/>
      <c r="F33" s="2"/>
      <c r="G33" s="2"/>
      <c r="H33" s="2"/>
      <c r="I33" s="2"/>
      <c r="J33" s="2"/>
      <c r="K33" s="1"/>
      <c r="L33" s="1"/>
      <c r="M33" s="1"/>
      <c r="N33" s="1"/>
      <c r="O33" s="1"/>
      <c r="P33" s="1"/>
      <c r="Q33" s="1"/>
      <c r="R33" s="1"/>
      <c r="S33" s="1"/>
      <c r="T33" s="1"/>
      <c r="U33" s="1"/>
      <c r="V33" s="1"/>
      <c r="W33" s="1"/>
      <c r="X33" s="1"/>
      <c r="Y33" s="1"/>
      <c r="Z33" s="1"/>
      <c r="AA33" s="1"/>
      <c r="AB33" s="1"/>
      <c r="AC33" s="1"/>
      <c r="AD33" s="2"/>
      <c r="AE33" s="2"/>
      <c r="AF33" s="2"/>
      <c r="AG33" s="2"/>
      <c r="AH33" s="2"/>
    </row>
    <row r="34" spans="1:46" s="11" customFormat="1" ht="26.25" customHeight="1" x14ac:dyDescent="0.55000000000000004">
      <c r="A34" s="180" t="s">
        <v>72</v>
      </c>
      <c r="B34" s="180"/>
      <c r="C34" s="180"/>
      <c r="D34" s="180"/>
      <c r="E34" s="180"/>
      <c r="F34" s="180"/>
      <c r="G34" s="180"/>
      <c r="H34" s="180"/>
      <c r="I34" s="180"/>
      <c r="J34" s="180"/>
      <c r="K34" s="180"/>
      <c r="L34" s="180"/>
      <c r="M34" s="180"/>
      <c r="N34" s="180"/>
      <c r="O34" s="180"/>
      <c r="P34" s="180"/>
      <c r="Q34" s="180"/>
      <c r="R34" s="180"/>
      <c r="S34" s="180"/>
      <c r="T34" s="180"/>
      <c r="U34" s="180"/>
      <c r="V34" s="180"/>
      <c r="W34" s="180"/>
      <c r="X34" s="180"/>
      <c r="Y34" s="180"/>
      <c r="Z34" s="180"/>
      <c r="AA34" s="180"/>
      <c r="AB34" s="180"/>
      <c r="AC34" s="180"/>
      <c r="AD34" s="2"/>
      <c r="AE34" s="2"/>
      <c r="AF34" s="2"/>
      <c r="AG34" s="2"/>
      <c r="AH34" s="2"/>
      <c r="AT34" s="12"/>
    </row>
    <row r="35" spans="1:46" s="11" customFormat="1" ht="26.25" customHeight="1" x14ac:dyDescent="0.55000000000000004">
      <c r="A35" s="91"/>
      <c r="B35" s="92"/>
      <c r="C35" s="92"/>
      <c r="D35" s="92"/>
      <c r="E35" s="92"/>
      <c r="F35" s="92"/>
      <c r="G35" s="92"/>
      <c r="H35" s="92"/>
      <c r="I35" s="92"/>
      <c r="J35" s="92"/>
      <c r="K35" s="92"/>
      <c r="L35" s="92"/>
      <c r="M35" s="92"/>
      <c r="N35" s="92"/>
      <c r="O35" s="92"/>
      <c r="P35" s="92"/>
      <c r="Q35" s="92"/>
      <c r="R35" s="92"/>
      <c r="S35" s="92"/>
      <c r="T35" s="92"/>
      <c r="U35" s="92"/>
      <c r="V35" s="92"/>
      <c r="W35" s="92"/>
      <c r="X35" s="92"/>
      <c r="Y35" s="92"/>
      <c r="Z35" s="92"/>
      <c r="AA35" s="92"/>
      <c r="AB35" s="92"/>
      <c r="AC35" s="93"/>
      <c r="AD35" s="2"/>
      <c r="AE35" s="2"/>
      <c r="AF35" s="2"/>
      <c r="AG35" s="2"/>
      <c r="AH35" s="2"/>
    </row>
    <row r="36" spans="1:46" s="11" customFormat="1" ht="26.25" customHeight="1" x14ac:dyDescent="0.55000000000000004">
      <c r="A36" s="94"/>
      <c r="B36" s="95"/>
      <c r="C36" s="95"/>
      <c r="D36" s="95"/>
      <c r="E36" s="95"/>
      <c r="F36" s="95"/>
      <c r="G36" s="95"/>
      <c r="H36" s="95"/>
      <c r="I36" s="95"/>
      <c r="J36" s="95"/>
      <c r="K36" s="95"/>
      <c r="L36" s="95"/>
      <c r="M36" s="95"/>
      <c r="N36" s="95"/>
      <c r="O36" s="95"/>
      <c r="P36" s="95"/>
      <c r="Q36" s="95"/>
      <c r="R36" s="95"/>
      <c r="S36" s="95"/>
      <c r="T36" s="95"/>
      <c r="U36" s="95"/>
      <c r="V36" s="95"/>
      <c r="W36" s="95"/>
      <c r="X36" s="95"/>
      <c r="Y36" s="95"/>
      <c r="Z36" s="95"/>
      <c r="AA36" s="95"/>
      <c r="AB36" s="95"/>
      <c r="AC36" s="96"/>
      <c r="AD36" s="2"/>
      <c r="AE36" s="2"/>
      <c r="AF36" s="2"/>
      <c r="AG36" s="2"/>
      <c r="AH36" s="2"/>
    </row>
    <row r="37" spans="1:46" s="11" customFormat="1" ht="26.25" customHeight="1" x14ac:dyDescent="0.55000000000000004">
      <c r="A37" s="97"/>
      <c r="B37" s="98"/>
      <c r="C37" s="98"/>
      <c r="D37" s="98"/>
      <c r="E37" s="98"/>
      <c r="F37" s="98"/>
      <c r="G37" s="98"/>
      <c r="H37" s="98"/>
      <c r="I37" s="98"/>
      <c r="J37" s="98"/>
      <c r="K37" s="98"/>
      <c r="L37" s="98"/>
      <c r="M37" s="98"/>
      <c r="N37" s="98"/>
      <c r="O37" s="98"/>
      <c r="P37" s="98"/>
      <c r="Q37" s="98"/>
      <c r="R37" s="98"/>
      <c r="S37" s="98"/>
      <c r="T37" s="98"/>
      <c r="U37" s="98"/>
      <c r="V37" s="98"/>
      <c r="W37" s="98"/>
      <c r="X37" s="98"/>
      <c r="Y37" s="98"/>
      <c r="Z37" s="98"/>
      <c r="AA37" s="98"/>
      <c r="AB37" s="98"/>
      <c r="AC37" s="99"/>
      <c r="AD37" s="2"/>
      <c r="AE37" s="2"/>
      <c r="AF37" s="2"/>
      <c r="AG37" s="2"/>
      <c r="AH37" s="2"/>
    </row>
    <row r="38" spans="1:46" s="11" customFormat="1" ht="26.25" customHeight="1" x14ac:dyDescent="0.55000000000000004">
      <c r="A38" s="2" t="s">
        <v>22</v>
      </c>
      <c r="B38" s="2"/>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row>
    <row r="39" spans="1:46" s="11" customFormat="1" ht="26.25" customHeight="1" x14ac:dyDescent="0.55000000000000004">
      <c r="A39" s="2"/>
      <c r="B39" s="2"/>
      <c r="C39" s="2"/>
      <c r="D39" s="2"/>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c r="AH39" s="2"/>
    </row>
    <row r="40" spans="1:46" s="11" customFormat="1" ht="26.25" customHeight="1" x14ac:dyDescent="0.55000000000000004">
      <c r="A40" s="100" t="str">
        <f>"（別紙）中野区乳児等通園支援事業　利用状況報告書（"&amp;$N$2&amp;"年"&amp;$P$2&amp;"月分）"</f>
        <v>（別紙）中野区乳児等通園支援事業　利用状況報告書（2026年4月分）</v>
      </c>
      <c r="B40" s="100"/>
      <c r="C40" s="100"/>
      <c r="D40" s="100"/>
      <c r="E40" s="100"/>
      <c r="F40" s="100"/>
      <c r="G40" s="100"/>
      <c r="H40" s="100"/>
      <c r="I40" s="100"/>
      <c r="J40" s="100"/>
      <c r="K40" s="100"/>
      <c r="L40" s="100"/>
      <c r="M40" s="100"/>
      <c r="N40" s="100"/>
      <c r="O40" s="100"/>
      <c r="P40" s="100"/>
      <c r="Q40" s="100"/>
      <c r="R40" s="100"/>
      <c r="S40" s="100"/>
      <c r="T40" s="100"/>
      <c r="U40" s="100"/>
      <c r="V40" s="100"/>
      <c r="W40" s="100"/>
      <c r="X40" s="100"/>
      <c r="Y40" s="100"/>
      <c r="Z40" s="100"/>
      <c r="AA40" s="100"/>
      <c r="AB40" s="100"/>
      <c r="AC40" s="100"/>
      <c r="AD40" s="2"/>
      <c r="AE40" s="2"/>
      <c r="AF40" s="2"/>
      <c r="AG40" s="2"/>
      <c r="AH40" s="2"/>
    </row>
    <row r="41" spans="1:46" ht="26.25" customHeight="1" x14ac:dyDescent="0.55000000000000004">
      <c r="A41" s="101" t="s">
        <v>23</v>
      </c>
      <c r="B41" s="101"/>
      <c r="C41" s="101"/>
      <c r="D41" s="110"/>
      <c r="E41" s="110"/>
      <c r="F41" s="110"/>
      <c r="G41" s="110"/>
      <c r="H41" s="110"/>
      <c r="I41" s="110"/>
      <c r="J41" s="114" t="s">
        <v>43</v>
      </c>
      <c r="K41" s="114"/>
      <c r="L41" s="114"/>
      <c r="O41" s="29" t="s">
        <v>0</v>
      </c>
      <c r="P41" s="13"/>
      <c r="Q41" s="29" t="s">
        <v>3</v>
      </c>
      <c r="S41" s="29" t="s">
        <v>4</v>
      </c>
      <c r="T41" s="29" t="s">
        <v>19</v>
      </c>
      <c r="U41" s="32" t="s">
        <v>40</v>
      </c>
      <c r="V41" s="32"/>
      <c r="W41" s="110"/>
      <c r="X41" s="110"/>
      <c r="Y41" s="110"/>
      <c r="Z41" s="110"/>
      <c r="AA41" s="110"/>
      <c r="AB41" s="110"/>
      <c r="AC41" s="32" t="s">
        <v>19</v>
      </c>
    </row>
    <row r="42" spans="1:46" ht="26.25" customHeight="1" x14ac:dyDescent="0.55000000000000004">
      <c r="A42" s="101" t="s">
        <v>24</v>
      </c>
      <c r="B42" s="101"/>
      <c r="C42" s="101"/>
      <c r="D42" s="32" t="s">
        <v>87</v>
      </c>
      <c r="E42" s="32" cm="1">
        <f t="array" ref="E42">_xlfn.IFS(W41="０歳児クラス相当",$L$12,W41="１歳児クラス相当",$L$13,W41="２歳児クラス相当（３歳未満）",$L$14,W41="２歳児クラス相当（３歳誕生月）",$L$14,W41="",0)</f>
        <v>0</v>
      </c>
      <c r="F42" s="114" t="s">
        <v>11</v>
      </c>
      <c r="G42" s="114"/>
      <c r="H42" s="29"/>
      <c r="I42" s="32"/>
      <c r="J42" s="114"/>
      <c r="K42" s="114"/>
      <c r="L42" s="32"/>
      <c r="M42" s="114"/>
      <c r="N42" s="114"/>
      <c r="O42" s="32"/>
      <c r="P42" s="157" t="s">
        <v>62</v>
      </c>
      <c r="Q42" s="157"/>
      <c r="R42" s="157"/>
      <c r="S42" s="110"/>
      <c r="T42" s="110"/>
      <c r="U42" s="110"/>
      <c r="V42" s="157" t="s">
        <v>65</v>
      </c>
      <c r="W42" s="157"/>
      <c r="X42" s="110"/>
      <c r="Y42" s="110"/>
      <c r="Z42" s="110"/>
      <c r="AA42" s="110"/>
      <c r="AB42" s="110"/>
      <c r="AC42" s="32" t="s">
        <v>19</v>
      </c>
    </row>
    <row r="43" spans="1:46" s="13" customFormat="1" ht="26.25" customHeight="1" x14ac:dyDescent="0.55000000000000004">
      <c r="A43" s="32"/>
      <c r="B43" s="114" t="s">
        <v>66</v>
      </c>
      <c r="C43" s="114"/>
      <c r="D43" s="114"/>
      <c r="E43" s="114" t="s">
        <v>94</v>
      </c>
      <c r="F43" s="114"/>
      <c r="G43" s="114"/>
      <c r="H43" s="114"/>
      <c r="I43" s="29" t="s">
        <v>19</v>
      </c>
      <c r="J43" s="113" t="s">
        <v>93</v>
      </c>
      <c r="K43" s="113"/>
      <c r="L43" s="113"/>
      <c r="M43" s="113"/>
      <c r="N43" s="113"/>
      <c r="O43" s="110"/>
      <c r="P43" s="110"/>
      <c r="Q43" s="110"/>
      <c r="R43" s="110"/>
      <c r="S43" s="110"/>
      <c r="T43" s="32"/>
      <c r="U43" s="111" t="s">
        <v>86</v>
      </c>
      <c r="V43" s="111"/>
      <c r="W43" s="228"/>
      <c r="X43" s="228"/>
      <c r="Y43" s="228"/>
      <c r="Z43" s="228"/>
      <c r="AA43" s="228"/>
      <c r="AB43" s="228"/>
      <c r="AC43" s="12"/>
      <c r="AD43" s="29"/>
      <c r="AE43" s="29"/>
      <c r="AF43" s="29"/>
      <c r="AG43" s="29"/>
      <c r="AH43" s="29"/>
    </row>
    <row r="44" spans="1:46" s="13" customFormat="1" ht="26.25" customHeight="1" x14ac:dyDescent="0.55000000000000004">
      <c r="A44" s="123" t="s">
        <v>25</v>
      </c>
      <c r="B44" s="123"/>
      <c r="C44" s="14" t="s">
        <v>26</v>
      </c>
      <c r="D44" s="123" t="s">
        <v>90</v>
      </c>
      <c r="E44" s="123"/>
      <c r="F44" s="123" t="s">
        <v>27</v>
      </c>
      <c r="G44" s="123"/>
      <c r="H44" s="123"/>
      <c r="I44" s="123"/>
      <c r="J44" s="123"/>
      <c r="K44" s="123"/>
      <c r="L44" s="177" t="s">
        <v>28</v>
      </c>
      <c r="M44" s="177"/>
      <c r="N44" s="177"/>
      <c r="O44" s="123" t="s">
        <v>29</v>
      </c>
      <c r="P44" s="123"/>
      <c r="Q44" s="116" t="s">
        <v>98</v>
      </c>
      <c r="R44" s="116"/>
      <c r="S44" s="116" t="s">
        <v>45</v>
      </c>
      <c r="T44" s="116"/>
      <c r="U44" s="124" t="s">
        <v>55</v>
      </c>
      <c r="V44" s="125"/>
      <c r="W44" s="126" t="s">
        <v>30</v>
      </c>
      <c r="X44" s="127"/>
      <c r="Y44" s="127"/>
      <c r="Z44" s="127"/>
      <c r="AA44" s="127"/>
      <c r="AB44" s="127"/>
      <c r="AC44" s="128"/>
      <c r="AD44" s="29"/>
      <c r="AE44" s="29"/>
      <c r="AF44" s="29"/>
      <c r="AG44" s="29"/>
      <c r="AH44" s="29"/>
    </row>
    <row r="45" spans="1:46" ht="26.25" customHeight="1" x14ac:dyDescent="0.55000000000000004">
      <c r="A45" s="15">
        <v>1</v>
      </c>
      <c r="B45" s="21" t="s">
        <v>4</v>
      </c>
      <c r="C45" s="24" t="str">
        <f>TEXT(DATE($N$2,$P$2,A45),"aaa")</f>
        <v>水</v>
      </c>
      <c r="D45" s="106"/>
      <c r="E45" s="107"/>
      <c r="F45" s="108"/>
      <c r="G45" s="109"/>
      <c r="H45" s="16" t="s">
        <v>31</v>
      </c>
      <c r="I45" s="109"/>
      <c r="J45" s="109"/>
      <c r="K45" s="21" t="s">
        <v>32</v>
      </c>
      <c r="L45" s="89" t="str">
        <f>IF(OR(F45="",I45=""),"",MIN(MAX(ROUNDDOWN((I45-F45)*24*2,0)/2,0),$E$42))</f>
        <v/>
      </c>
      <c r="M45" s="90"/>
      <c r="N45" s="43" t="s">
        <v>33</v>
      </c>
      <c r="O45" s="106"/>
      <c r="P45" s="107"/>
      <c r="Q45" s="106"/>
      <c r="R45" s="107"/>
      <c r="S45" s="106"/>
      <c r="T45" s="107"/>
      <c r="U45" s="106"/>
      <c r="V45" s="107"/>
      <c r="W45" s="231"/>
      <c r="X45" s="232"/>
      <c r="Y45" s="232"/>
      <c r="Z45" s="232"/>
      <c r="AA45" s="232"/>
      <c r="AB45" s="232"/>
      <c r="AC45" s="233"/>
    </row>
    <row r="46" spans="1:46" ht="26.25" customHeight="1" x14ac:dyDescent="0.55000000000000004">
      <c r="A46" s="17">
        <v>2</v>
      </c>
      <c r="B46" s="22" t="s">
        <v>4</v>
      </c>
      <c r="C46" s="25" t="str">
        <f>TEXT(DATE($N$2,$P$2,A46),"aaa")</f>
        <v>木</v>
      </c>
      <c r="D46" s="85"/>
      <c r="E46" s="86"/>
      <c r="F46" s="205"/>
      <c r="G46" s="178"/>
      <c r="H46" s="18" t="s">
        <v>31</v>
      </c>
      <c r="I46" s="178"/>
      <c r="J46" s="178"/>
      <c r="K46" s="22" t="s">
        <v>32</v>
      </c>
      <c r="L46" s="89" t="str">
        <f>IF(OR(F46="",I46=""),"",MIN(MAX(ROUNDDOWN((I46-F46)*24*2,0)/2,0),$E$42))</f>
        <v/>
      </c>
      <c r="M46" s="90"/>
      <c r="N46" s="22" t="s">
        <v>33</v>
      </c>
      <c r="O46" s="85"/>
      <c r="P46" s="86"/>
      <c r="Q46" s="85"/>
      <c r="R46" s="86"/>
      <c r="S46" s="85"/>
      <c r="T46" s="86"/>
      <c r="U46" s="85"/>
      <c r="V46" s="86"/>
      <c r="W46" s="120"/>
      <c r="X46" s="121"/>
      <c r="Y46" s="121"/>
      <c r="Z46" s="121"/>
      <c r="AA46" s="121"/>
      <c r="AB46" s="121"/>
      <c r="AC46" s="122"/>
    </row>
    <row r="47" spans="1:46" ht="26.25" customHeight="1" x14ac:dyDescent="0.55000000000000004">
      <c r="A47" s="17">
        <v>3</v>
      </c>
      <c r="B47" s="22" t="s">
        <v>34</v>
      </c>
      <c r="C47" s="25" t="str">
        <f t="shared" ref="C47:C74" si="0">TEXT(DATE($N$2,$P$2,A47),"aaa")</f>
        <v>金</v>
      </c>
      <c r="D47" s="85"/>
      <c r="E47" s="86"/>
      <c r="F47" s="205"/>
      <c r="G47" s="178"/>
      <c r="H47" s="18" t="s">
        <v>31</v>
      </c>
      <c r="I47" s="178"/>
      <c r="J47" s="178"/>
      <c r="K47" s="22" t="s">
        <v>32</v>
      </c>
      <c r="L47" s="89" t="str">
        <f t="shared" ref="L47:L74" si="1">IF(OR(F47="",I47=""),"",MIN(MAX(ROUNDDOWN((I47-F47)*24*2,0)/2,0),$E$42))</f>
        <v/>
      </c>
      <c r="M47" s="90"/>
      <c r="N47" s="22" t="s">
        <v>33</v>
      </c>
      <c r="O47" s="85"/>
      <c r="P47" s="86"/>
      <c r="Q47" s="85"/>
      <c r="R47" s="86"/>
      <c r="S47" s="85"/>
      <c r="T47" s="86"/>
      <c r="U47" s="85"/>
      <c r="V47" s="86"/>
      <c r="W47" s="234"/>
      <c r="X47" s="235"/>
      <c r="Y47" s="235"/>
      <c r="Z47" s="235"/>
      <c r="AA47" s="235"/>
      <c r="AB47" s="235"/>
      <c r="AC47" s="236"/>
    </row>
    <row r="48" spans="1:46" ht="26.25" customHeight="1" x14ac:dyDescent="0.55000000000000004">
      <c r="A48" s="17">
        <v>4</v>
      </c>
      <c r="B48" s="22" t="s">
        <v>34</v>
      </c>
      <c r="C48" s="25" t="str">
        <f t="shared" si="0"/>
        <v>土</v>
      </c>
      <c r="D48" s="85"/>
      <c r="E48" s="86"/>
      <c r="F48" s="205"/>
      <c r="G48" s="178"/>
      <c r="H48" s="18" t="s">
        <v>31</v>
      </c>
      <c r="I48" s="178"/>
      <c r="J48" s="178"/>
      <c r="K48" s="22" t="s">
        <v>32</v>
      </c>
      <c r="L48" s="89" t="str">
        <f t="shared" si="1"/>
        <v/>
      </c>
      <c r="M48" s="90"/>
      <c r="N48" s="22" t="s">
        <v>33</v>
      </c>
      <c r="O48" s="85"/>
      <c r="P48" s="86"/>
      <c r="Q48" s="85"/>
      <c r="R48" s="86"/>
      <c r="S48" s="85"/>
      <c r="T48" s="86"/>
      <c r="U48" s="85"/>
      <c r="V48" s="86"/>
      <c r="W48" s="120"/>
      <c r="X48" s="121"/>
      <c r="Y48" s="121"/>
      <c r="Z48" s="121"/>
      <c r="AA48" s="121"/>
      <c r="AB48" s="121"/>
      <c r="AC48" s="122"/>
    </row>
    <row r="49" spans="1:46" ht="26.25" customHeight="1" x14ac:dyDescent="0.55000000000000004">
      <c r="A49" s="17">
        <v>5</v>
      </c>
      <c r="B49" s="22" t="s">
        <v>34</v>
      </c>
      <c r="C49" s="25" t="str">
        <f t="shared" si="0"/>
        <v>日</v>
      </c>
      <c r="D49" s="85"/>
      <c r="E49" s="86"/>
      <c r="F49" s="205"/>
      <c r="G49" s="178"/>
      <c r="H49" s="18" t="s">
        <v>31</v>
      </c>
      <c r="I49" s="178"/>
      <c r="J49" s="178"/>
      <c r="K49" s="22" t="s">
        <v>32</v>
      </c>
      <c r="L49" s="89" t="str">
        <f t="shared" si="1"/>
        <v/>
      </c>
      <c r="M49" s="90"/>
      <c r="N49" s="22" t="s">
        <v>33</v>
      </c>
      <c r="O49" s="85"/>
      <c r="P49" s="86"/>
      <c r="Q49" s="85"/>
      <c r="R49" s="86"/>
      <c r="S49" s="85"/>
      <c r="T49" s="86"/>
      <c r="U49" s="85"/>
      <c r="V49" s="86"/>
      <c r="W49" s="120"/>
      <c r="X49" s="121"/>
      <c r="Y49" s="121"/>
      <c r="Z49" s="121"/>
      <c r="AA49" s="121"/>
      <c r="AB49" s="121"/>
      <c r="AC49" s="122"/>
    </row>
    <row r="50" spans="1:46" ht="26.25" customHeight="1" x14ac:dyDescent="0.55000000000000004">
      <c r="A50" s="17">
        <v>6</v>
      </c>
      <c r="B50" s="22" t="s">
        <v>34</v>
      </c>
      <c r="C50" s="25" t="str">
        <f t="shared" si="0"/>
        <v>月</v>
      </c>
      <c r="D50" s="85"/>
      <c r="E50" s="86"/>
      <c r="F50" s="205"/>
      <c r="G50" s="178"/>
      <c r="H50" s="18" t="s">
        <v>31</v>
      </c>
      <c r="I50" s="178"/>
      <c r="J50" s="178"/>
      <c r="K50" s="22" t="s">
        <v>32</v>
      </c>
      <c r="L50" s="89" t="str">
        <f t="shared" si="1"/>
        <v/>
      </c>
      <c r="M50" s="90"/>
      <c r="N50" s="22" t="s">
        <v>33</v>
      </c>
      <c r="O50" s="85"/>
      <c r="P50" s="86"/>
      <c r="Q50" s="85"/>
      <c r="R50" s="86"/>
      <c r="S50" s="85"/>
      <c r="T50" s="86"/>
      <c r="U50" s="85"/>
      <c r="V50" s="86"/>
      <c r="W50" s="120"/>
      <c r="X50" s="121"/>
      <c r="Y50" s="121"/>
      <c r="Z50" s="121"/>
      <c r="AA50" s="121"/>
      <c r="AB50" s="121"/>
      <c r="AC50" s="122"/>
    </row>
    <row r="51" spans="1:46" s="32" customFormat="1" ht="26.25" customHeight="1" x14ac:dyDescent="0.55000000000000004">
      <c r="A51" s="17">
        <v>7</v>
      </c>
      <c r="B51" s="22" t="s">
        <v>34</v>
      </c>
      <c r="C51" s="25" t="str">
        <f t="shared" si="0"/>
        <v>火</v>
      </c>
      <c r="D51" s="85"/>
      <c r="E51" s="86"/>
      <c r="F51" s="205"/>
      <c r="G51" s="178"/>
      <c r="H51" s="18" t="s">
        <v>31</v>
      </c>
      <c r="I51" s="178"/>
      <c r="J51" s="178"/>
      <c r="K51" s="22" t="s">
        <v>32</v>
      </c>
      <c r="L51" s="89" t="str">
        <f t="shared" si="1"/>
        <v/>
      </c>
      <c r="M51" s="90"/>
      <c r="N51" s="22" t="s">
        <v>33</v>
      </c>
      <c r="O51" s="85"/>
      <c r="P51" s="86"/>
      <c r="Q51" s="85"/>
      <c r="R51" s="86"/>
      <c r="S51" s="85"/>
      <c r="T51" s="86"/>
      <c r="U51" s="85"/>
      <c r="V51" s="86"/>
      <c r="W51" s="120"/>
      <c r="X51" s="121"/>
      <c r="Y51" s="121"/>
      <c r="Z51" s="121"/>
      <c r="AA51" s="121"/>
      <c r="AB51" s="121"/>
      <c r="AC51" s="122"/>
      <c r="AI51" s="12"/>
      <c r="AJ51" s="12"/>
      <c r="AK51" s="12"/>
      <c r="AL51" s="12"/>
      <c r="AM51" s="12"/>
      <c r="AN51" s="12"/>
      <c r="AO51" s="12"/>
      <c r="AP51" s="12"/>
      <c r="AQ51" s="12"/>
      <c r="AR51" s="12"/>
      <c r="AS51" s="12"/>
      <c r="AT51" s="12"/>
    </row>
    <row r="52" spans="1:46" s="32" customFormat="1" ht="26.25" customHeight="1" x14ac:dyDescent="0.55000000000000004">
      <c r="A52" s="17">
        <v>8</v>
      </c>
      <c r="B52" s="22" t="s">
        <v>34</v>
      </c>
      <c r="C52" s="25" t="str">
        <f t="shared" si="0"/>
        <v>水</v>
      </c>
      <c r="D52" s="85"/>
      <c r="E52" s="86"/>
      <c r="F52" s="205"/>
      <c r="G52" s="178"/>
      <c r="H52" s="18" t="s">
        <v>31</v>
      </c>
      <c r="I52" s="178"/>
      <c r="J52" s="178"/>
      <c r="K52" s="22" t="s">
        <v>32</v>
      </c>
      <c r="L52" s="89" t="str">
        <f t="shared" si="1"/>
        <v/>
      </c>
      <c r="M52" s="90"/>
      <c r="N52" s="22" t="s">
        <v>33</v>
      </c>
      <c r="O52" s="85"/>
      <c r="P52" s="86"/>
      <c r="Q52" s="85"/>
      <c r="R52" s="86"/>
      <c r="S52" s="85"/>
      <c r="T52" s="86"/>
      <c r="U52" s="85"/>
      <c r="V52" s="86"/>
      <c r="W52" s="120"/>
      <c r="X52" s="121"/>
      <c r="Y52" s="121"/>
      <c r="Z52" s="121"/>
      <c r="AA52" s="121"/>
      <c r="AB52" s="121"/>
      <c r="AC52" s="122"/>
      <c r="AI52" s="12"/>
      <c r="AJ52" s="12"/>
      <c r="AK52" s="12"/>
      <c r="AL52" s="12"/>
      <c r="AM52" s="12"/>
      <c r="AN52" s="12"/>
      <c r="AO52" s="12"/>
      <c r="AP52" s="12"/>
      <c r="AQ52" s="12"/>
      <c r="AR52" s="12"/>
      <c r="AS52" s="12"/>
      <c r="AT52" s="12"/>
    </row>
    <row r="53" spans="1:46" s="32" customFormat="1" ht="26.25" customHeight="1" x14ac:dyDescent="0.55000000000000004">
      <c r="A53" s="17">
        <v>9</v>
      </c>
      <c r="B53" s="22" t="s">
        <v>34</v>
      </c>
      <c r="C53" s="25" t="str">
        <f t="shared" si="0"/>
        <v>木</v>
      </c>
      <c r="D53" s="85"/>
      <c r="E53" s="86"/>
      <c r="F53" s="205"/>
      <c r="G53" s="178"/>
      <c r="H53" s="18" t="s">
        <v>31</v>
      </c>
      <c r="I53" s="178"/>
      <c r="J53" s="178"/>
      <c r="K53" s="22" t="s">
        <v>32</v>
      </c>
      <c r="L53" s="89" t="str">
        <f t="shared" si="1"/>
        <v/>
      </c>
      <c r="M53" s="90"/>
      <c r="N53" s="22" t="s">
        <v>33</v>
      </c>
      <c r="O53" s="85"/>
      <c r="P53" s="86"/>
      <c r="Q53" s="85"/>
      <c r="R53" s="86"/>
      <c r="S53" s="85"/>
      <c r="T53" s="86"/>
      <c r="U53" s="85"/>
      <c r="V53" s="86"/>
      <c r="W53" s="120"/>
      <c r="X53" s="121"/>
      <c r="Y53" s="121"/>
      <c r="Z53" s="121"/>
      <c r="AA53" s="121"/>
      <c r="AB53" s="121"/>
      <c r="AC53" s="122"/>
      <c r="AI53" s="12"/>
      <c r="AJ53" s="12"/>
      <c r="AK53" s="12"/>
      <c r="AL53" s="12"/>
      <c r="AM53" s="12"/>
      <c r="AN53" s="12"/>
      <c r="AO53" s="12"/>
      <c r="AP53" s="12"/>
      <c r="AQ53" s="12"/>
      <c r="AR53" s="12"/>
      <c r="AS53" s="12"/>
      <c r="AT53" s="12"/>
    </row>
    <row r="54" spans="1:46" s="32" customFormat="1" ht="26.25" customHeight="1" x14ac:dyDescent="0.55000000000000004">
      <c r="A54" s="17">
        <v>10</v>
      </c>
      <c r="B54" s="22" t="s">
        <v>34</v>
      </c>
      <c r="C54" s="25" t="str">
        <f t="shared" si="0"/>
        <v>金</v>
      </c>
      <c r="D54" s="85"/>
      <c r="E54" s="86"/>
      <c r="F54" s="205"/>
      <c r="G54" s="178"/>
      <c r="H54" s="18" t="s">
        <v>31</v>
      </c>
      <c r="I54" s="178"/>
      <c r="J54" s="178"/>
      <c r="K54" s="22" t="s">
        <v>32</v>
      </c>
      <c r="L54" s="89" t="str">
        <f t="shared" si="1"/>
        <v/>
      </c>
      <c r="M54" s="90"/>
      <c r="N54" s="22" t="s">
        <v>33</v>
      </c>
      <c r="O54" s="85"/>
      <c r="P54" s="86"/>
      <c r="Q54" s="85"/>
      <c r="R54" s="86"/>
      <c r="S54" s="85"/>
      <c r="T54" s="86"/>
      <c r="U54" s="85"/>
      <c r="V54" s="86"/>
      <c r="W54" s="120"/>
      <c r="X54" s="121"/>
      <c r="Y54" s="121"/>
      <c r="Z54" s="121"/>
      <c r="AA54" s="121"/>
      <c r="AB54" s="121"/>
      <c r="AC54" s="122"/>
      <c r="AI54" s="12"/>
      <c r="AJ54" s="12"/>
      <c r="AK54" s="12"/>
      <c r="AL54" s="12"/>
      <c r="AM54" s="12"/>
      <c r="AN54" s="12"/>
      <c r="AO54" s="12"/>
      <c r="AP54" s="12"/>
      <c r="AQ54" s="12"/>
      <c r="AR54" s="12"/>
      <c r="AS54" s="12"/>
      <c r="AT54" s="12"/>
    </row>
    <row r="55" spans="1:46" s="32" customFormat="1" ht="26.25" customHeight="1" x14ac:dyDescent="0.55000000000000004">
      <c r="A55" s="17">
        <v>11</v>
      </c>
      <c r="B55" s="22" t="s">
        <v>34</v>
      </c>
      <c r="C55" s="25" t="str">
        <f t="shared" si="0"/>
        <v>土</v>
      </c>
      <c r="D55" s="85"/>
      <c r="E55" s="86"/>
      <c r="F55" s="205"/>
      <c r="G55" s="178"/>
      <c r="H55" s="18" t="s">
        <v>31</v>
      </c>
      <c r="I55" s="178"/>
      <c r="J55" s="178"/>
      <c r="K55" s="22" t="s">
        <v>32</v>
      </c>
      <c r="L55" s="89" t="str">
        <f t="shared" si="1"/>
        <v/>
      </c>
      <c r="M55" s="90"/>
      <c r="N55" s="22" t="s">
        <v>33</v>
      </c>
      <c r="O55" s="85"/>
      <c r="P55" s="86"/>
      <c r="Q55" s="85"/>
      <c r="R55" s="86"/>
      <c r="S55" s="85"/>
      <c r="T55" s="86"/>
      <c r="U55" s="85"/>
      <c r="V55" s="86"/>
      <c r="W55" s="120"/>
      <c r="X55" s="121"/>
      <c r="Y55" s="121"/>
      <c r="Z55" s="121"/>
      <c r="AA55" s="121"/>
      <c r="AB55" s="121"/>
      <c r="AC55" s="122"/>
      <c r="AI55" s="12"/>
      <c r="AJ55" s="12"/>
      <c r="AK55" s="12"/>
      <c r="AL55" s="12"/>
      <c r="AM55" s="12"/>
      <c r="AN55" s="12"/>
      <c r="AO55" s="12"/>
      <c r="AP55" s="12"/>
      <c r="AQ55" s="12"/>
      <c r="AR55" s="12"/>
      <c r="AS55" s="12"/>
      <c r="AT55" s="12"/>
    </row>
    <row r="56" spans="1:46" s="32" customFormat="1" ht="26.25" customHeight="1" x14ac:dyDescent="0.55000000000000004">
      <c r="A56" s="17">
        <v>12</v>
      </c>
      <c r="B56" s="22" t="s">
        <v>34</v>
      </c>
      <c r="C56" s="25" t="str">
        <f t="shared" si="0"/>
        <v>日</v>
      </c>
      <c r="D56" s="85"/>
      <c r="E56" s="86"/>
      <c r="F56" s="205"/>
      <c r="G56" s="178"/>
      <c r="H56" s="18" t="s">
        <v>31</v>
      </c>
      <c r="I56" s="178"/>
      <c r="J56" s="178"/>
      <c r="K56" s="22" t="s">
        <v>32</v>
      </c>
      <c r="L56" s="89" t="str">
        <f t="shared" si="1"/>
        <v/>
      </c>
      <c r="M56" s="90"/>
      <c r="N56" s="22" t="s">
        <v>33</v>
      </c>
      <c r="O56" s="85"/>
      <c r="P56" s="86"/>
      <c r="Q56" s="85"/>
      <c r="R56" s="86"/>
      <c r="S56" s="85"/>
      <c r="T56" s="86"/>
      <c r="U56" s="85"/>
      <c r="V56" s="86"/>
      <c r="W56" s="120"/>
      <c r="X56" s="121"/>
      <c r="Y56" s="121"/>
      <c r="Z56" s="121"/>
      <c r="AA56" s="121"/>
      <c r="AB56" s="121"/>
      <c r="AC56" s="122"/>
      <c r="AI56" s="12"/>
      <c r="AJ56" s="12"/>
      <c r="AK56" s="12"/>
      <c r="AL56" s="12"/>
      <c r="AM56" s="12"/>
      <c r="AN56" s="12"/>
      <c r="AO56" s="12"/>
      <c r="AP56" s="12"/>
      <c r="AQ56" s="12"/>
      <c r="AR56" s="12"/>
      <c r="AS56" s="12"/>
      <c r="AT56" s="12"/>
    </row>
    <row r="57" spans="1:46" s="32" customFormat="1" ht="26.25" customHeight="1" x14ac:dyDescent="0.55000000000000004">
      <c r="A57" s="17">
        <v>13</v>
      </c>
      <c r="B57" s="22" t="s">
        <v>34</v>
      </c>
      <c r="C57" s="25" t="str">
        <f t="shared" si="0"/>
        <v>月</v>
      </c>
      <c r="D57" s="85"/>
      <c r="E57" s="86"/>
      <c r="F57" s="205"/>
      <c r="G57" s="178"/>
      <c r="H57" s="18" t="s">
        <v>31</v>
      </c>
      <c r="I57" s="178"/>
      <c r="J57" s="178"/>
      <c r="K57" s="22" t="s">
        <v>32</v>
      </c>
      <c r="L57" s="89" t="str">
        <f t="shared" si="1"/>
        <v/>
      </c>
      <c r="M57" s="90"/>
      <c r="N57" s="22" t="s">
        <v>33</v>
      </c>
      <c r="O57" s="85"/>
      <c r="P57" s="86"/>
      <c r="Q57" s="85"/>
      <c r="R57" s="86"/>
      <c r="S57" s="85"/>
      <c r="T57" s="86"/>
      <c r="U57" s="85"/>
      <c r="V57" s="86"/>
      <c r="W57" s="120"/>
      <c r="X57" s="121"/>
      <c r="Y57" s="121"/>
      <c r="Z57" s="121"/>
      <c r="AA57" s="121"/>
      <c r="AB57" s="121"/>
      <c r="AC57" s="122"/>
      <c r="AI57" s="12"/>
      <c r="AJ57" s="12"/>
      <c r="AK57" s="12"/>
      <c r="AL57" s="12"/>
      <c r="AM57" s="12"/>
      <c r="AN57" s="12"/>
      <c r="AO57" s="12"/>
      <c r="AP57" s="12"/>
      <c r="AQ57" s="12"/>
      <c r="AR57" s="12"/>
      <c r="AS57" s="12"/>
      <c r="AT57" s="12"/>
    </row>
    <row r="58" spans="1:46" s="32" customFormat="1" ht="26.25" customHeight="1" x14ac:dyDescent="0.55000000000000004">
      <c r="A58" s="17">
        <v>14</v>
      </c>
      <c r="B58" s="22" t="s">
        <v>34</v>
      </c>
      <c r="C58" s="25" t="str">
        <f t="shared" si="0"/>
        <v>火</v>
      </c>
      <c r="D58" s="85"/>
      <c r="E58" s="86"/>
      <c r="F58" s="205"/>
      <c r="G58" s="178"/>
      <c r="H58" s="18" t="s">
        <v>31</v>
      </c>
      <c r="I58" s="178"/>
      <c r="J58" s="178"/>
      <c r="K58" s="22" t="s">
        <v>32</v>
      </c>
      <c r="L58" s="89" t="str">
        <f t="shared" si="1"/>
        <v/>
      </c>
      <c r="M58" s="90"/>
      <c r="N58" s="22" t="s">
        <v>33</v>
      </c>
      <c r="O58" s="85"/>
      <c r="P58" s="86"/>
      <c r="Q58" s="85"/>
      <c r="R58" s="86"/>
      <c r="S58" s="85"/>
      <c r="T58" s="86"/>
      <c r="U58" s="85"/>
      <c r="V58" s="86"/>
      <c r="W58" s="120"/>
      <c r="X58" s="121"/>
      <c r="Y58" s="121"/>
      <c r="Z58" s="121"/>
      <c r="AA58" s="121"/>
      <c r="AB58" s="121"/>
      <c r="AC58" s="122"/>
      <c r="AI58" s="12"/>
      <c r="AJ58" s="12"/>
      <c r="AK58" s="12"/>
      <c r="AL58" s="12"/>
      <c r="AM58" s="12"/>
      <c r="AN58" s="12"/>
      <c r="AO58" s="12"/>
      <c r="AP58" s="12"/>
      <c r="AQ58" s="12"/>
      <c r="AR58" s="12"/>
      <c r="AS58" s="12"/>
      <c r="AT58" s="12"/>
    </row>
    <row r="59" spans="1:46" s="32" customFormat="1" ht="26.25" customHeight="1" x14ac:dyDescent="0.55000000000000004">
      <c r="A59" s="17">
        <v>15</v>
      </c>
      <c r="B59" s="22" t="s">
        <v>34</v>
      </c>
      <c r="C59" s="25" t="str">
        <f t="shared" si="0"/>
        <v>水</v>
      </c>
      <c r="D59" s="85"/>
      <c r="E59" s="86"/>
      <c r="F59" s="205"/>
      <c r="G59" s="178"/>
      <c r="H59" s="18" t="s">
        <v>31</v>
      </c>
      <c r="I59" s="178"/>
      <c r="J59" s="178"/>
      <c r="K59" s="22" t="s">
        <v>32</v>
      </c>
      <c r="L59" s="89" t="str">
        <f t="shared" si="1"/>
        <v/>
      </c>
      <c r="M59" s="90"/>
      <c r="N59" s="22" t="s">
        <v>33</v>
      </c>
      <c r="O59" s="85"/>
      <c r="P59" s="86"/>
      <c r="Q59" s="85"/>
      <c r="R59" s="86"/>
      <c r="S59" s="85"/>
      <c r="T59" s="86"/>
      <c r="U59" s="85"/>
      <c r="V59" s="86"/>
      <c r="W59" s="120"/>
      <c r="X59" s="121"/>
      <c r="Y59" s="121"/>
      <c r="Z59" s="121"/>
      <c r="AA59" s="121"/>
      <c r="AB59" s="121"/>
      <c r="AC59" s="122"/>
      <c r="AI59" s="12"/>
      <c r="AJ59" s="12"/>
      <c r="AK59" s="12"/>
      <c r="AL59" s="12"/>
      <c r="AM59" s="12"/>
      <c r="AN59" s="12"/>
      <c r="AO59" s="12"/>
      <c r="AP59" s="12"/>
      <c r="AQ59" s="12"/>
      <c r="AR59" s="12"/>
      <c r="AS59" s="12"/>
      <c r="AT59" s="12"/>
    </row>
    <row r="60" spans="1:46" s="32" customFormat="1" ht="26.25" customHeight="1" x14ac:dyDescent="0.55000000000000004">
      <c r="A60" s="17">
        <v>16</v>
      </c>
      <c r="B60" s="22" t="s">
        <v>34</v>
      </c>
      <c r="C60" s="25" t="str">
        <f t="shared" si="0"/>
        <v>木</v>
      </c>
      <c r="D60" s="85"/>
      <c r="E60" s="86"/>
      <c r="F60" s="205"/>
      <c r="G60" s="178"/>
      <c r="H60" s="18" t="s">
        <v>31</v>
      </c>
      <c r="I60" s="178"/>
      <c r="J60" s="178"/>
      <c r="K60" s="22" t="s">
        <v>32</v>
      </c>
      <c r="L60" s="89" t="str">
        <f t="shared" si="1"/>
        <v/>
      </c>
      <c r="M60" s="90"/>
      <c r="N60" s="22" t="s">
        <v>33</v>
      </c>
      <c r="O60" s="85"/>
      <c r="P60" s="86"/>
      <c r="Q60" s="85"/>
      <c r="R60" s="86"/>
      <c r="S60" s="85"/>
      <c r="T60" s="86"/>
      <c r="U60" s="85"/>
      <c r="V60" s="86"/>
      <c r="W60" s="120"/>
      <c r="X60" s="121"/>
      <c r="Y60" s="121"/>
      <c r="Z60" s="121"/>
      <c r="AA60" s="121"/>
      <c r="AB60" s="121"/>
      <c r="AC60" s="122"/>
      <c r="AI60" s="12"/>
      <c r="AJ60" s="12"/>
      <c r="AK60" s="12"/>
      <c r="AL60" s="12"/>
      <c r="AM60" s="12"/>
      <c r="AN60" s="12"/>
      <c r="AO60" s="12"/>
      <c r="AP60" s="12"/>
      <c r="AQ60" s="12"/>
      <c r="AR60" s="12"/>
      <c r="AS60" s="12"/>
      <c r="AT60" s="12"/>
    </row>
    <row r="61" spans="1:46" s="32" customFormat="1" ht="26.25" customHeight="1" x14ac:dyDescent="0.55000000000000004">
      <c r="A61" s="17">
        <v>17</v>
      </c>
      <c r="B61" s="22" t="s">
        <v>34</v>
      </c>
      <c r="C61" s="25" t="str">
        <f t="shared" si="0"/>
        <v>金</v>
      </c>
      <c r="D61" s="85"/>
      <c r="E61" s="86"/>
      <c r="F61" s="205"/>
      <c r="G61" s="178"/>
      <c r="H61" s="18" t="s">
        <v>31</v>
      </c>
      <c r="I61" s="178"/>
      <c r="J61" s="178"/>
      <c r="K61" s="22" t="s">
        <v>32</v>
      </c>
      <c r="L61" s="89" t="str">
        <f t="shared" si="1"/>
        <v/>
      </c>
      <c r="M61" s="90"/>
      <c r="N61" s="22" t="s">
        <v>33</v>
      </c>
      <c r="O61" s="85"/>
      <c r="P61" s="86"/>
      <c r="Q61" s="85"/>
      <c r="R61" s="86"/>
      <c r="S61" s="85"/>
      <c r="T61" s="86"/>
      <c r="U61" s="85"/>
      <c r="V61" s="86"/>
      <c r="W61" s="120"/>
      <c r="X61" s="121"/>
      <c r="Y61" s="121"/>
      <c r="Z61" s="121"/>
      <c r="AA61" s="121"/>
      <c r="AB61" s="121"/>
      <c r="AC61" s="122"/>
      <c r="AI61" s="12"/>
      <c r="AJ61" s="12"/>
      <c r="AK61" s="12"/>
      <c r="AL61" s="12"/>
      <c r="AM61" s="12"/>
      <c r="AN61" s="12"/>
      <c r="AO61" s="12"/>
      <c r="AP61" s="12"/>
      <c r="AQ61" s="12"/>
      <c r="AR61" s="12"/>
      <c r="AS61" s="12"/>
      <c r="AT61" s="12"/>
    </row>
    <row r="62" spans="1:46" s="32" customFormat="1" ht="26.25" customHeight="1" x14ac:dyDescent="0.55000000000000004">
      <c r="A62" s="17">
        <v>18</v>
      </c>
      <c r="B62" s="22" t="s">
        <v>34</v>
      </c>
      <c r="C62" s="25" t="str">
        <f t="shared" si="0"/>
        <v>土</v>
      </c>
      <c r="D62" s="85"/>
      <c r="E62" s="86"/>
      <c r="F62" s="205"/>
      <c r="G62" s="178"/>
      <c r="H62" s="18" t="s">
        <v>31</v>
      </c>
      <c r="I62" s="178"/>
      <c r="J62" s="178"/>
      <c r="K62" s="22" t="s">
        <v>32</v>
      </c>
      <c r="L62" s="89" t="str">
        <f t="shared" si="1"/>
        <v/>
      </c>
      <c r="M62" s="90"/>
      <c r="N62" s="22" t="s">
        <v>33</v>
      </c>
      <c r="O62" s="85"/>
      <c r="P62" s="86"/>
      <c r="Q62" s="85"/>
      <c r="R62" s="86"/>
      <c r="S62" s="85"/>
      <c r="T62" s="86"/>
      <c r="U62" s="85"/>
      <c r="V62" s="86"/>
      <c r="W62" s="120"/>
      <c r="X62" s="121"/>
      <c r="Y62" s="121"/>
      <c r="Z62" s="121"/>
      <c r="AA62" s="121"/>
      <c r="AB62" s="121"/>
      <c r="AC62" s="122"/>
      <c r="AI62" s="12"/>
      <c r="AJ62" s="12"/>
      <c r="AK62" s="12"/>
      <c r="AL62" s="12"/>
      <c r="AM62" s="12"/>
      <c r="AN62" s="12"/>
      <c r="AO62" s="12"/>
      <c r="AP62" s="12"/>
      <c r="AQ62" s="12"/>
      <c r="AR62" s="12"/>
      <c r="AS62" s="12"/>
      <c r="AT62" s="12"/>
    </row>
    <row r="63" spans="1:46" s="32" customFormat="1" ht="26.25" customHeight="1" x14ac:dyDescent="0.55000000000000004">
      <c r="A63" s="17">
        <v>19</v>
      </c>
      <c r="B63" s="22" t="s">
        <v>34</v>
      </c>
      <c r="C63" s="25" t="str">
        <f t="shared" si="0"/>
        <v>日</v>
      </c>
      <c r="D63" s="85"/>
      <c r="E63" s="86"/>
      <c r="F63" s="205"/>
      <c r="G63" s="178"/>
      <c r="H63" s="18" t="s">
        <v>31</v>
      </c>
      <c r="I63" s="178"/>
      <c r="J63" s="178"/>
      <c r="K63" s="22" t="s">
        <v>32</v>
      </c>
      <c r="L63" s="89" t="str">
        <f t="shared" si="1"/>
        <v/>
      </c>
      <c r="M63" s="90"/>
      <c r="N63" s="22" t="s">
        <v>33</v>
      </c>
      <c r="O63" s="85"/>
      <c r="P63" s="86"/>
      <c r="Q63" s="85"/>
      <c r="R63" s="86"/>
      <c r="S63" s="85"/>
      <c r="T63" s="86"/>
      <c r="U63" s="85"/>
      <c r="V63" s="86"/>
      <c r="W63" s="120"/>
      <c r="X63" s="121"/>
      <c r="Y63" s="121"/>
      <c r="Z63" s="121"/>
      <c r="AA63" s="121"/>
      <c r="AB63" s="121"/>
      <c r="AC63" s="122"/>
      <c r="AI63" s="12"/>
      <c r="AJ63" s="12"/>
      <c r="AK63" s="12"/>
      <c r="AL63" s="12"/>
      <c r="AM63" s="12"/>
      <c r="AN63" s="12"/>
      <c r="AO63" s="12"/>
      <c r="AP63" s="12"/>
      <c r="AQ63" s="12"/>
      <c r="AR63" s="12"/>
      <c r="AS63" s="12"/>
      <c r="AT63" s="12"/>
    </row>
    <row r="64" spans="1:46" s="32" customFormat="1" ht="26.25" customHeight="1" x14ac:dyDescent="0.55000000000000004">
      <c r="A64" s="17">
        <v>20</v>
      </c>
      <c r="B64" s="22" t="s">
        <v>34</v>
      </c>
      <c r="C64" s="25" t="str">
        <f t="shared" si="0"/>
        <v>月</v>
      </c>
      <c r="D64" s="85"/>
      <c r="E64" s="86"/>
      <c r="F64" s="205"/>
      <c r="G64" s="178"/>
      <c r="H64" s="18" t="s">
        <v>31</v>
      </c>
      <c r="I64" s="178"/>
      <c r="J64" s="178"/>
      <c r="K64" s="22" t="s">
        <v>32</v>
      </c>
      <c r="L64" s="89" t="str">
        <f t="shared" si="1"/>
        <v/>
      </c>
      <c r="M64" s="90"/>
      <c r="N64" s="22" t="s">
        <v>33</v>
      </c>
      <c r="O64" s="85"/>
      <c r="P64" s="86"/>
      <c r="Q64" s="85"/>
      <c r="R64" s="86"/>
      <c r="S64" s="85"/>
      <c r="T64" s="86"/>
      <c r="U64" s="85"/>
      <c r="V64" s="86"/>
      <c r="W64" s="120"/>
      <c r="X64" s="121"/>
      <c r="Y64" s="121"/>
      <c r="Z64" s="121"/>
      <c r="AA64" s="121"/>
      <c r="AB64" s="121"/>
      <c r="AC64" s="122"/>
      <c r="AI64" s="12"/>
      <c r="AJ64" s="12"/>
      <c r="AK64" s="12"/>
      <c r="AL64" s="12"/>
      <c r="AM64" s="12"/>
      <c r="AN64" s="12"/>
      <c r="AO64" s="12"/>
      <c r="AP64" s="12"/>
      <c r="AQ64" s="12"/>
      <c r="AR64" s="12"/>
      <c r="AS64" s="12"/>
      <c r="AT64" s="12"/>
    </row>
    <row r="65" spans="1:46" s="32" customFormat="1" ht="26.25" customHeight="1" x14ac:dyDescent="0.55000000000000004">
      <c r="A65" s="17">
        <v>21</v>
      </c>
      <c r="B65" s="22" t="s">
        <v>34</v>
      </c>
      <c r="C65" s="25" t="str">
        <f t="shared" si="0"/>
        <v>火</v>
      </c>
      <c r="D65" s="85"/>
      <c r="E65" s="86"/>
      <c r="F65" s="205"/>
      <c r="G65" s="178"/>
      <c r="H65" s="18" t="s">
        <v>31</v>
      </c>
      <c r="I65" s="178"/>
      <c r="J65" s="178"/>
      <c r="K65" s="22" t="s">
        <v>32</v>
      </c>
      <c r="L65" s="89" t="str">
        <f t="shared" si="1"/>
        <v/>
      </c>
      <c r="M65" s="90"/>
      <c r="N65" s="22" t="s">
        <v>33</v>
      </c>
      <c r="O65" s="85"/>
      <c r="P65" s="86"/>
      <c r="Q65" s="85"/>
      <c r="R65" s="86"/>
      <c r="S65" s="85"/>
      <c r="T65" s="86"/>
      <c r="U65" s="85"/>
      <c r="V65" s="86"/>
      <c r="W65" s="120"/>
      <c r="X65" s="121"/>
      <c r="Y65" s="121"/>
      <c r="Z65" s="121"/>
      <c r="AA65" s="121"/>
      <c r="AB65" s="121"/>
      <c r="AC65" s="122"/>
      <c r="AI65" s="12"/>
      <c r="AJ65" s="12"/>
      <c r="AK65" s="12"/>
      <c r="AL65" s="12"/>
      <c r="AM65" s="12"/>
      <c r="AN65" s="12"/>
      <c r="AO65" s="12"/>
      <c r="AP65" s="12"/>
      <c r="AQ65" s="12"/>
      <c r="AR65" s="12"/>
      <c r="AS65" s="12"/>
      <c r="AT65" s="12"/>
    </row>
    <row r="66" spans="1:46" s="32" customFormat="1" ht="26.25" customHeight="1" x14ac:dyDescent="0.55000000000000004">
      <c r="A66" s="17">
        <v>22</v>
      </c>
      <c r="B66" s="22" t="s">
        <v>34</v>
      </c>
      <c r="C66" s="25" t="str">
        <f t="shared" si="0"/>
        <v>水</v>
      </c>
      <c r="D66" s="85"/>
      <c r="E66" s="86"/>
      <c r="F66" s="205"/>
      <c r="G66" s="178"/>
      <c r="H66" s="18" t="s">
        <v>31</v>
      </c>
      <c r="I66" s="178"/>
      <c r="J66" s="178"/>
      <c r="K66" s="22" t="s">
        <v>32</v>
      </c>
      <c r="L66" s="89" t="str">
        <f t="shared" si="1"/>
        <v/>
      </c>
      <c r="M66" s="90"/>
      <c r="N66" s="22" t="s">
        <v>33</v>
      </c>
      <c r="O66" s="85"/>
      <c r="P66" s="86"/>
      <c r="Q66" s="85"/>
      <c r="R66" s="86"/>
      <c r="S66" s="85"/>
      <c r="T66" s="86"/>
      <c r="U66" s="85"/>
      <c r="V66" s="86"/>
      <c r="W66" s="120"/>
      <c r="X66" s="121"/>
      <c r="Y66" s="121"/>
      <c r="Z66" s="121"/>
      <c r="AA66" s="121"/>
      <c r="AB66" s="121"/>
      <c r="AC66" s="122"/>
      <c r="AI66" s="12"/>
      <c r="AJ66" s="12"/>
      <c r="AK66" s="12"/>
      <c r="AL66" s="12"/>
      <c r="AM66" s="12"/>
      <c r="AN66" s="12"/>
      <c r="AO66" s="12"/>
      <c r="AP66" s="12"/>
      <c r="AQ66" s="12"/>
      <c r="AR66" s="12"/>
      <c r="AS66" s="12"/>
      <c r="AT66" s="12"/>
    </row>
    <row r="67" spans="1:46" s="32" customFormat="1" ht="26.25" customHeight="1" x14ac:dyDescent="0.55000000000000004">
      <c r="A67" s="17">
        <v>23</v>
      </c>
      <c r="B67" s="22" t="s">
        <v>34</v>
      </c>
      <c r="C67" s="25" t="str">
        <f t="shared" si="0"/>
        <v>木</v>
      </c>
      <c r="D67" s="85"/>
      <c r="E67" s="86"/>
      <c r="F67" s="205"/>
      <c r="G67" s="178"/>
      <c r="H67" s="18" t="s">
        <v>31</v>
      </c>
      <c r="I67" s="178"/>
      <c r="J67" s="178"/>
      <c r="K67" s="22" t="s">
        <v>32</v>
      </c>
      <c r="L67" s="89" t="str">
        <f t="shared" si="1"/>
        <v/>
      </c>
      <c r="M67" s="90"/>
      <c r="N67" s="22" t="s">
        <v>33</v>
      </c>
      <c r="O67" s="85"/>
      <c r="P67" s="86"/>
      <c r="Q67" s="85"/>
      <c r="R67" s="86"/>
      <c r="S67" s="85"/>
      <c r="T67" s="86"/>
      <c r="U67" s="85"/>
      <c r="V67" s="86"/>
      <c r="W67" s="120"/>
      <c r="X67" s="121"/>
      <c r="Y67" s="121"/>
      <c r="Z67" s="121"/>
      <c r="AA67" s="121"/>
      <c r="AB67" s="121"/>
      <c r="AC67" s="122"/>
      <c r="AI67" s="12"/>
      <c r="AJ67" s="12"/>
      <c r="AK67" s="12"/>
      <c r="AL67" s="12"/>
      <c r="AM67" s="12"/>
      <c r="AN67" s="12"/>
      <c r="AO67" s="12"/>
      <c r="AP67" s="12"/>
      <c r="AQ67" s="12"/>
      <c r="AR67" s="12"/>
      <c r="AS67" s="12"/>
      <c r="AT67" s="12"/>
    </row>
    <row r="68" spans="1:46" s="32" customFormat="1" ht="26.25" customHeight="1" x14ac:dyDescent="0.55000000000000004">
      <c r="A68" s="17">
        <v>24</v>
      </c>
      <c r="B68" s="22" t="s">
        <v>34</v>
      </c>
      <c r="C68" s="25" t="str">
        <f t="shared" si="0"/>
        <v>金</v>
      </c>
      <c r="D68" s="85"/>
      <c r="E68" s="86"/>
      <c r="F68" s="205"/>
      <c r="G68" s="178"/>
      <c r="H68" s="18" t="s">
        <v>31</v>
      </c>
      <c r="I68" s="178"/>
      <c r="J68" s="178"/>
      <c r="K68" s="22" t="s">
        <v>32</v>
      </c>
      <c r="L68" s="89" t="str">
        <f t="shared" si="1"/>
        <v/>
      </c>
      <c r="M68" s="90"/>
      <c r="N68" s="22" t="s">
        <v>33</v>
      </c>
      <c r="O68" s="85"/>
      <c r="P68" s="86"/>
      <c r="Q68" s="85"/>
      <c r="R68" s="86"/>
      <c r="S68" s="85"/>
      <c r="T68" s="86"/>
      <c r="U68" s="85"/>
      <c r="V68" s="86"/>
      <c r="W68" s="120"/>
      <c r="X68" s="121"/>
      <c r="Y68" s="121"/>
      <c r="Z68" s="121"/>
      <c r="AA68" s="121"/>
      <c r="AB68" s="121"/>
      <c r="AC68" s="122"/>
      <c r="AI68" s="12"/>
      <c r="AJ68" s="12"/>
      <c r="AK68" s="12"/>
      <c r="AL68" s="12"/>
      <c r="AM68" s="12"/>
      <c r="AN68" s="12"/>
      <c r="AO68" s="12"/>
      <c r="AP68" s="12"/>
      <c r="AQ68" s="12"/>
      <c r="AR68" s="12"/>
      <c r="AS68" s="12"/>
      <c r="AT68" s="12"/>
    </row>
    <row r="69" spans="1:46" s="32" customFormat="1" ht="26.25" customHeight="1" x14ac:dyDescent="0.55000000000000004">
      <c r="A69" s="17">
        <v>25</v>
      </c>
      <c r="B69" s="22" t="s">
        <v>34</v>
      </c>
      <c r="C69" s="25" t="str">
        <f t="shared" si="0"/>
        <v>土</v>
      </c>
      <c r="D69" s="85"/>
      <c r="E69" s="86"/>
      <c r="F69" s="205"/>
      <c r="G69" s="178"/>
      <c r="H69" s="18" t="s">
        <v>31</v>
      </c>
      <c r="I69" s="178"/>
      <c r="J69" s="178"/>
      <c r="K69" s="22" t="s">
        <v>32</v>
      </c>
      <c r="L69" s="89" t="str">
        <f t="shared" si="1"/>
        <v/>
      </c>
      <c r="M69" s="90"/>
      <c r="N69" s="22" t="s">
        <v>33</v>
      </c>
      <c r="O69" s="85"/>
      <c r="P69" s="86"/>
      <c r="Q69" s="85"/>
      <c r="R69" s="86"/>
      <c r="S69" s="85"/>
      <c r="T69" s="86"/>
      <c r="U69" s="85"/>
      <c r="V69" s="86"/>
      <c r="W69" s="120"/>
      <c r="X69" s="121"/>
      <c r="Y69" s="121"/>
      <c r="Z69" s="121"/>
      <c r="AA69" s="121"/>
      <c r="AB69" s="121"/>
      <c r="AC69" s="122"/>
      <c r="AI69" s="12"/>
      <c r="AJ69" s="12"/>
      <c r="AK69" s="12"/>
      <c r="AL69" s="12"/>
      <c r="AM69" s="12"/>
      <c r="AN69" s="12"/>
      <c r="AO69" s="12"/>
      <c r="AP69" s="12"/>
      <c r="AQ69" s="12"/>
      <c r="AR69" s="12"/>
      <c r="AS69" s="12"/>
      <c r="AT69" s="12"/>
    </row>
    <row r="70" spans="1:46" s="32" customFormat="1" ht="26.25" customHeight="1" x14ac:dyDescent="0.55000000000000004">
      <c r="A70" s="17">
        <v>26</v>
      </c>
      <c r="B70" s="22" t="s">
        <v>34</v>
      </c>
      <c r="C70" s="25" t="str">
        <f t="shared" si="0"/>
        <v>日</v>
      </c>
      <c r="D70" s="85"/>
      <c r="E70" s="86"/>
      <c r="F70" s="205"/>
      <c r="G70" s="178"/>
      <c r="H70" s="18" t="s">
        <v>31</v>
      </c>
      <c r="I70" s="178"/>
      <c r="J70" s="178"/>
      <c r="K70" s="22" t="s">
        <v>32</v>
      </c>
      <c r="L70" s="89" t="str">
        <f t="shared" si="1"/>
        <v/>
      </c>
      <c r="M70" s="90"/>
      <c r="N70" s="22" t="s">
        <v>33</v>
      </c>
      <c r="O70" s="85"/>
      <c r="P70" s="86"/>
      <c r="Q70" s="85"/>
      <c r="R70" s="86"/>
      <c r="S70" s="85"/>
      <c r="T70" s="86"/>
      <c r="U70" s="85"/>
      <c r="V70" s="86"/>
      <c r="W70" s="120"/>
      <c r="X70" s="121"/>
      <c r="Y70" s="121"/>
      <c r="Z70" s="121"/>
      <c r="AA70" s="121"/>
      <c r="AB70" s="121"/>
      <c r="AC70" s="122"/>
      <c r="AI70" s="12"/>
      <c r="AJ70" s="12"/>
      <c r="AK70" s="12"/>
      <c r="AL70" s="12"/>
      <c r="AM70" s="12"/>
      <c r="AN70" s="12"/>
      <c r="AO70" s="12"/>
      <c r="AP70" s="12"/>
      <c r="AQ70" s="12"/>
      <c r="AR70" s="12"/>
      <c r="AS70" s="12"/>
      <c r="AT70" s="12"/>
    </row>
    <row r="71" spans="1:46" s="32" customFormat="1" ht="26.25" customHeight="1" x14ac:dyDescent="0.55000000000000004">
      <c r="A71" s="17">
        <v>27</v>
      </c>
      <c r="B71" s="22" t="s">
        <v>34</v>
      </c>
      <c r="C71" s="25" t="str">
        <f t="shared" si="0"/>
        <v>月</v>
      </c>
      <c r="D71" s="85"/>
      <c r="E71" s="86"/>
      <c r="F71" s="205"/>
      <c r="G71" s="178"/>
      <c r="H71" s="18" t="s">
        <v>31</v>
      </c>
      <c r="I71" s="178"/>
      <c r="J71" s="178"/>
      <c r="K71" s="22" t="s">
        <v>32</v>
      </c>
      <c r="L71" s="89" t="str">
        <f t="shared" si="1"/>
        <v/>
      </c>
      <c r="M71" s="90"/>
      <c r="N71" s="22" t="s">
        <v>33</v>
      </c>
      <c r="O71" s="85"/>
      <c r="P71" s="86"/>
      <c r="Q71" s="85"/>
      <c r="R71" s="86"/>
      <c r="S71" s="85"/>
      <c r="T71" s="86"/>
      <c r="U71" s="85"/>
      <c r="V71" s="86"/>
      <c r="W71" s="120"/>
      <c r="X71" s="121"/>
      <c r="Y71" s="121"/>
      <c r="Z71" s="121"/>
      <c r="AA71" s="121"/>
      <c r="AB71" s="121"/>
      <c r="AC71" s="122"/>
      <c r="AI71" s="12"/>
      <c r="AJ71" s="12"/>
      <c r="AK71" s="12"/>
      <c r="AL71" s="12"/>
      <c r="AM71" s="12"/>
      <c r="AN71" s="12"/>
      <c r="AO71" s="12"/>
      <c r="AP71" s="12"/>
      <c r="AQ71" s="12"/>
      <c r="AR71" s="12"/>
      <c r="AS71" s="12"/>
      <c r="AT71" s="12"/>
    </row>
    <row r="72" spans="1:46" s="32" customFormat="1" ht="26.25" customHeight="1" x14ac:dyDescent="0.55000000000000004">
      <c r="A72" s="17">
        <v>28</v>
      </c>
      <c r="B72" s="22" t="s">
        <v>34</v>
      </c>
      <c r="C72" s="25" t="str">
        <f t="shared" si="0"/>
        <v>火</v>
      </c>
      <c r="D72" s="85"/>
      <c r="E72" s="86"/>
      <c r="F72" s="205"/>
      <c r="G72" s="178"/>
      <c r="H72" s="18" t="s">
        <v>31</v>
      </c>
      <c r="I72" s="178"/>
      <c r="J72" s="178"/>
      <c r="K72" s="22" t="s">
        <v>32</v>
      </c>
      <c r="L72" s="89" t="str">
        <f t="shared" si="1"/>
        <v/>
      </c>
      <c r="M72" s="90"/>
      <c r="N72" s="22" t="s">
        <v>33</v>
      </c>
      <c r="O72" s="85"/>
      <c r="P72" s="86"/>
      <c r="Q72" s="85"/>
      <c r="R72" s="86"/>
      <c r="S72" s="85"/>
      <c r="T72" s="86"/>
      <c r="U72" s="85"/>
      <c r="V72" s="86"/>
      <c r="W72" s="120"/>
      <c r="X72" s="121"/>
      <c r="Y72" s="121"/>
      <c r="Z72" s="121"/>
      <c r="AA72" s="121"/>
      <c r="AB72" s="121"/>
      <c r="AC72" s="122"/>
      <c r="AI72" s="12"/>
      <c r="AJ72" s="12"/>
      <c r="AK72" s="12"/>
      <c r="AL72" s="12"/>
      <c r="AM72" s="12"/>
      <c r="AN72" s="12"/>
      <c r="AO72" s="12"/>
      <c r="AP72" s="12"/>
      <c r="AQ72" s="12"/>
      <c r="AR72" s="12"/>
      <c r="AS72" s="12"/>
      <c r="AT72" s="12"/>
    </row>
    <row r="73" spans="1:46" s="32" customFormat="1" ht="26.25" customHeight="1" x14ac:dyDescent="0.55000000000000004">
      <c r="A73" s="17">
        <v>29</v>
      </c>
      <c r="B73" s="22" t="s">
        <v>34</v>
      </c>
      <c r="C73" s="25" t="str">
        <f t="shared" si="0"/>
        <v>水</v>
      </c>
      <c r="D73" s="85"/>
      <c r="E73" s="86"/>
      <c r="F73" s="205"/>
      <c r="G73" s="178"/>
      <c r="H73" s="18" t="s">
        <v>31</v>
      </c>
      <c r="I73" s="178"/>
      <c r="J73" s="178"/>
      <c r="K73" s="22" t="s">
        <v>32</v>
      </c>
      <c r="L73" s="89" t="str">
        <f t="shared" si="1"/>
        <v/>
      </c>
      <c r="M73" s="90"/>
      <c r="N73" s="22" t="s">
        <v>33</v>
      </c>
      <c r="O73" s="85"/>
      <c r="P73" s="86"/>
      <c r="Q73" s="85"/>
      <c r="R73" s="86"/>
      <c r="S73" s="85"/>
      <c r="T73" s="86"/>
      <c r="U73" s="85"/>
      <c r="V73" s="86"/>
      <c r="W73" s="120"/>
      <c r="X73" s="121"/>
      <c r="Y73" s="121"/>
      <c r="Z73" s="121"/>
      <c r="AA73" s="121"/>
      <c r="AB73" s="121"/>
      <c r="AC73" s="122"/>
      <c r="AI73" s="12"/>
      <c r="AJ73" s="12"/>
      <c r="AK73" s="12"/>
      <c r="AL73" s="12"/>
      <c r="AM73" s="12"/>
      <c r="AN73" s="12"/>
      <c r="AO73" s="12"/>
      <c r="AP73" s="12"/>
      <c r="AQ73" s="12"/>
      <c r="AR73" s="12"/>
      <c r="AS73" s="12"/>
      <c r="AT73" s="12"/>
    </row>
    <row r="74" spans="1:46" s="32" customFormat="1" ht="26.25" customHeight="1" x14ac:dyDescent="0.55000000000000004">
      <c r="A74" s="17">
        <v>30</v>
      </c>
      <c r="B74" s="22" t="s">
        <v>34</v>
      </c>
      <c r="C74" s="25" t="str">
        <f t="shared" si="0"/>
        <v>木</v>
      </c>
      <c r="D74" s="85"/>
      <c r="E74" s="86"/>
      <c r="F74" s="205"/>
      <c r="G74" s="178"/>
      <c r="H74" s="18" t="s">
        <v>31</v>
      </c>
      <c r="I74" s="178"/>
      <c r="J74" s="178"/>
      <c r="K74" s="22" t="s">
        <v>32</v>
      </c>
      <c r="L74" s="89" t="str">
        <f t="shared" si="1"/>
        <v/>
      </c>
      <c r="M74" s="90"/>
      <c r="N74" s="22" t="s">
        <v>33</v>
      </c>
      <c r="O74" s="85"/>
      <c r="P74" s="86"/>
      <c r="Q74" s="85"/>
      <c r="R74" s="86"/>
      <c r="S74" s="85"/>
      <c r="T74" s="86"/>
      <c r="U74" s="85"/>
      <c r="V74" s="86"/>
      <c r="W74" s="120"/>
      <c r="X74" s="121"/>
      <c r="Y74" s="121"/>
      <c r="Z74" s="121"/>
      <c r="AA74" s="121"/>
      <c r="AB74" s="121"/>
      <c r="AC74" s="122"/>
      <c r="AI74" s="12"/>
      <c r="AJ74" s="12"/>
      <c r="AK74" s="12"/>
      <c r="AL74" s="12"/>
      <c r="AM74" s="12"/>
      <c r="AN74" s="12"/>
      <c r="AO74" s="12"/>
      <c r="AP74" s="12"/>
      <c r="AQ74" s="12"/>
      <c r="AR74" s="12"/>
      <c r="AS74" s="12"/>
      <c r="AT74" s="12"/>
    </row>
    <row r="75" spans="1:46" s="32" customFormat="1" ht="26.25" customHeight="1" x14ac:dyDescent="0.55000000000000004">
      <c r="A75" s="19"/>
      <c r="B75" s="23"/>
      <c r="C75" s="26"/>
      <c r="D75" s="218"/>
      <c r="E75" s="219"/>
      <c r="F75" s="226"/>
      <c r="G75" s="227"/>
      <c r="H75" s="20" t="s">
        <v>31</v>
      </c>
      <c r="I75" s="227"/>
      <c r="J75" s="227"/>
      <c r="K75" s="23" t="s">
        <v>32</v>
      </c>
      <c r="L75" s="89" t="str">
        <f t="shared" ref="L75" si="2">IF(OR(F75="",I75=""),"",MIN(MAX(ROUNDDOWN((I75-F75)*24*2,0)/2,0),$E$42))</f>
        <v/>
      </c>
      <c r="M75" s="90"/>
      <c r="N75" s="23" t="s">
        <v>33</v>
      </c>
      <c r="O75" s="218"/>
      <c r="P75" s="219"/>
      <c r="Q75" s="218"/>
      <c r="R75" s="219"/>
      <c r="S75" s="218"/>
      <c r="T75" s="219"/>
      <c r="U75" s="218"/>
      <c r="V75" s="219"/>
      <c r="W75" s="208"/>
      <c r="X75" s="209"/>
      <c r="Y75" s="209"/>
      <c r="Z75" s="209"/>
      <c r="AA75" s="209"/>
      <c r="AB75" s="209"/>
      <c r="AC75" s="210"/>
      <c r="AI75" s="12"/>
      <c r="AJ75" s="12"/>
      <c r="AK75" s="12"/>
      <c r="AL75" s="12"/>
      <c r="AM75" s="12"/>
      <c r="AN75" s="12"/>
      <c r="AO75" s="12"/>
      <c r="AP75" s="12"/>
      <c r="AQ75" s="12"/>
      <c r="AR75" s="12"/>
      <c r="AS75" s="12"/>
      <c r="AT75" s="12"/>
    </row>
    <row r="76" spans="1:46" s="32" customFormat="1" ht="26.25" customHeight="1" x14ac:dyDescent="0.55000000000000004">
      <c r="A76" s="126" t="s">
        <v>35</v>
      </c>
      <c r="B76" s="127"/>
      <c r="C76" s="127"/>
      <c r="D76" s="27">
        <f>COUNTIF(L45:M75,"&gt;0")</f>
        <v>0</v>
      </c>
      <c r="E76" s="224" t="s">
        <v>36</v>
      </c>
      <c r="F76" s="224"/>
      <c r="G76" s="224"/>
      <c r="H76" s="224"/>
      <c r="I76" s="27">
        <f>COUNTIF(D45:E75,"○")</f>
        <v>0</v>
      </c>
      <c r="J76" s="28" t="s">
        <v>16</v>
      </c>
      <c r="K76" s="126" t="s">
        <v>101</v>
      </c>
      <c r="L76" s="127"/>
      <c r="M76" s="127"/>
      <c r="N76" s="27" t="s">
        <v>99</v>
      </c>
      <c r="O76" s="27">
        <f>COUNTIF(Q45:R75,"○")</f>
        <v>0</v>
      </c>
      <c r="P76" s="27" t="s">
        <v>38</v>
      </c>
      <c r="Q76" s="225" t="s">
        <v>100</v>
      </c>
      <c r="R76" s="225"/>
      <c r="S76" s="27">
        <f>COUNTIF(S45:T75,"○")</f>
        <v>0</v>
      </c>
      <c r="T76" s="27" t="s">
        <v>38</v>
      </c>
      <c r="U76" s="27"/>
      <c r="V76" s="27"/>
      <c r="W76" s="28"/>
      <c r="X76" s="212" t="s">
        <v>37</v>
      </c>
      <c r="Y76" s="213"/>
      <c r="Z76" s="213"/>
      <c r="AA76" s="44"/>
      <c r="AB76" s="44"/>
      <c r="AC76" s="216" t="str">
        <f>IF(W43="３．要支援家庭のこども加算","●","×")</f>
        <v>×</v>
      </c>
      <c r="AD76" s="30"/>
      <c r="AI76" s="12"/>
      <c r="AJ76" s="12"/>
      <c r="AK76" s="12"/>
      <c r="AL76" s="12"/>
      <c r="AM76" s="12"/>
      <c r="AN76" s="12"/>
      <c r="AO76" s="12"/>
      <c r="AP76" s="12"/>
      <c r="AQ76" s="12"/>
      <c r="AR76" s="12"/>
      <c r="AS76" s="12"/>
      <c r="AT76" s="12"/>
    </row>
    <row r="77" spans="1:46" s="32" customFormat="1" ht="26.25" customHeight="1" x14ac:dyDescent="0.55000000000000004">
      <c r="A77" s="126" t="s">
        <v>91</v>
      </c>
      <c r="B77" s="127"/>
      <c r="C77" s="27">
        <f>COUNTIF(O45:P75,"○")</f>
        <v>0</v>
      </c>
      <c r="D77" s="105" t="s">
        <v>38</v>
      </c>
      <c r="E77" s="105"/>
      <c r="F77" s="103" t="s">
        <v>107</v>
      </c>
      <c r="G77" s="104"/>
      <c r="H77" s="104"/>
      <c r="I77" s="27">
        <f>COUNTIF(U45:V75,"○")</f>
        <v>0</v>
      </c>
      <c r="J77" s="28" t="s">
        <v>38</v>
      </c>
      <c r="K77" s="211" t="s">
        <v>60</v>
      </c>
      <c r="L77" s="113"/>
      <c r="M77" s="113"/>
      <c r="N77" s="42">
        <f>IF(SUM(L45:M75)&gt;E42, E42, SUM(L45:M75))</f>
        <v>0</v>
      </c>
      <c r="O77" s="111" t="s">
        <v>58</v>
      </c>
      <c r="P77" s="111"/>
      <c r="Q77" s="111"/>
      <c r="R77" s="111"/>
      <c r="S77" s="42">
        <f>SUMIFS(L45:M75,D45:E75,"○")</f>
        <v>0</v>
      </c>
      <c r="T77" s="42" t="s">
        <v>59</v>
      </c>
      <c r="U77" s="115"/>
      <c r="V77" s="115"/>
      <c r="W77" s="45"/>
      <c r="X77" s="214"/>
      <c r="Y77" s="215"/>
      <c r="Z77" s="215"/>
      <c r="AA77" s="49"/>
      <c r="AB77" s="49"/>
      <c r="AC77" s="217"/>
      <c r="AI77" s="12"/>
      <c r="AJ77" s="12"/>
      <c r="AK77" s="12"/>
      <c r="AL77" s="12"/>
      <c r="AM77" s="12"/>
      <c r="AN77" s="12"/>
      <c r="AO77" s="12"/>
      <c r="AP77" s="12"/>
      <c r="AQ77" s="12"/>
      <c r="AR77" s="12"/>
      <c r="AS77" s="12"/>
      <c r="AT77" s="12"/>
    </row>
    <row r="78" spans="1:46" s="32" customFormat="1" ht="26.25" customHeight="1" x14ac:dyDescent="0.55000000000000004">
      <c r="A78" s="29"/>
      <c r="B78" s="29"/>
      <c r="C78" s="29"/>
      <c r="F78" s="29"/>
      <c r="G78" s="29"/>
      <c r="H78" s="29"/>
      <c r="K78" s="51"/>
      <c r="L78" s="51"/>
      <c r="M78" s="51"/>
      <c r="O78" s="52"/>
      <c r="P78" s="52"/>
      <c r="Q78" s="52"/>
      <c r="R78" s="52"/>
      <c r="U78" s="53"/>
      <c r="V78" s="53"/>
      <c r="X78" s="29"/>
      <c r="Y78" s="29"/>
      <c r="Z78" s="29"/>
      <c r="AA78" s="29"/>
      <c r="AB78" s="29"/>
      <c r="AC78" s="29"/>
      <c r="AI78" s="12"/>
      <c r="AJ78" s="12"/>
      <c r="AK78" s="12"/>
      <c r="AL78" s="12"/>
      <c r="AM78" s="12"/>
      <c r="AN78" s="12"/>
      <c r="AO78" s="12"/>
      <c r="AP78" s="12"/>
      <c r="AQ78" s="12"/>
      <c r="AR78" s="12"/>
      <c r="AS78" s="12"/>
      <c r="AT78" s="12"/>
    </row>
    <row r="79" spans="1:46" s="32" customFormat="1" ht="26.25" customHeight="1" x14ac:dyDescent="0.55000000000000004">
      <c r="A79" s="100" t="str">
        <f>"（別紙）中野区乳児等通園支援事業　利用状況報告書（"&amp;$N$2&amp;"年"&amp;$P$2&amp;"月分）"</f>
        <v>（別紙）中野区乳児等通園支援事業　利用状況報告書（2026年4月分）</v>
      </c>
      <c r="B79" s="100"/>
      <c r="C79" s="100"/>
      <c r="D79" s="100"/>
      <c r="E79" s="100"/>
      <c r="F79" s="100"/>
      <c r="G79" s="100"/>
      <c r="H79" s="100"/>
      <c r="I79" s="100"/>
      <c r="J79" s="100"/>
      <c r="K79" s="100"/>
      <c r="L79" s="100"/>
      <c r="M79" s="100"/>
      <c r="N79" s="100"/>
      <c r="O79" s="100"/>
      <c r="P79" s="100"/>
      <c r="Q79" s="100"/>
      <c r="R79" s="100"/>
      <c r="S79" s="100"/>
      <c r="T79" s="100"/>
      <c r="U79" s="100"/>
      <c r="V79" s="100"/>
      <c r="W79" s="100"/>
      <c r="X79" s="100"/>
      <c r="Y79" s="100"/>
      <c r="Z79" s="100"/>
      <c r="AA79" s="100"/>
      <c r="AB79" s="100"/>
      <c r="AC79" s="100"/>
      <c r="AI79" s="12"/>
      <c r="AJ79" s="12"/>
      <c r="AK79" s="12"/>
      <c r="AL79" s="12"/>
      <c r="AM79" s="12"/>
      <c r="AN79" s="12"/>
      <c r="AO79" s="12"/>
      <c r="AP79" s="12"/>
      <c r="AQ79" s="12"/>
      <c r="AR79" s="12"/>
      <c r="AS79" s="12"/>
      <c r="AT79" s="12"/>
    </row>
    <row r="80" spans="1:46" s="32" customFormat="1" ht="26.25" customHeight="1" x14ac:dyDescent="0.55000000000000004">
      <c r="A80" s="101" t="s">
        <v>23</v>
      </c>
      <c r="B80" s="101"/>
      <c r="C80" s="101"/>
      <c r="D80" s="110"/>
      <c r="E80" s="110"/>
      <c r="F80" s="110"/>
      <c r="G80" s="110"/>
      <c r="H80" s="110"/>
      <c r="I80" s="110"/>
      <c r="J80" s="114" t="s">
        <v>43</v>
      </c>
      <c r="K80" s="114"/>
      <c r="L80" s="114"/>
      <c r="M80" s="12"/>
      <c r="N80" s="12"/>
      <c r="O80" s="29" t="s">
        <v>0</v>
      </c>
      <c r="P80" s="13"/>
      <c r="Q80" s="29" t="s">
        <v>3</v>
      </c>
      <c r="R80" s="12"/>
      <c r="S80" s="29" t="s">
        <v>4</v>
      </c>
      <c r="T80" s="29" t="s">
        <v>19</v>
      </c>
      <c r="U80" s="32" t="s">
        <v>40</v>
      </c>
      <c r="W80" s="110"/>
      <c r="X80" s="110"/>
      <c r="Y80" s="110"/>
      <c r="Z80" s="110"/>
      <c r="AA80" s="110"/>
      <c r="AB80" s="110"/>
      <c r="AC80" s="32" t="s">
        <v>19</v>
      </c>
      <c r="AI80" s="12"/>
      <c r="AJ80" s="12"/>
      <c r="AK80" s="12"/>
      <c r="AL80" s="12"/>
      <c r="AM80" s="12"/>
      <c r="AN80" s="12"/>
      <c r="AO80" s="12"/>
      <c r="AP80" s="12"/>
      <c r="AQ80" s="12"/>
      <c r="AR80" s="12"/>
      <c r="AS80" s="12"/>
      <c r="AT80" s="12"/>
    </row>
    <row r="81" spans="1:46" s="32" customFormat="1" ht="26.25" customHeight="1" x14ac:dyDescent="0.55000000000000004">
      <c r="A81" s="101" t="s">
        <v>24</v>
      </c>
      <c r="B81" s="101"/>
      <c r="C81" s="101"/>
      <c r="D81" s="32" t="s">
        <v>87</v>
      </c>
      <c r="E81" s="32" cm="1">
        <f t="array" ref="E81">_xlfn.IFS(W80="０歳児クラス相当",$L$12,W80="１歳児クラス相当",$L$13,W80="２歳児クラス相当（３歳未満）",$L$14,W80="２歳児クラス相当（３歳誕生月）",$L$14,W80="",0)</f>
        <v>0</v>
      </c>
      <c r="F81" s="114" t="s">
        <v>11</v>
      </c>
      <c r="G81" s="114"/>
      <c r="H81" s="29"/>
      <c r="J81" s="114"/>
      <c r="K81" s="114"/>
      <c r="M81" s="114"/>
      <c r="N81" s="114"/>
      <c r="P81" s="157" t="s">
        <v>62</v>
      </c>
      <c r="Q81" s="157"/>
      <c r="R81" s="157"/>
      <c r="S81" s="110"/>
      <c r="T81" s="110"/>
      <c r="U81" s="110"/>
      <c r="V81" s="157" t="s">
        <v>65</v>
      </c>
      <c r="W81" s="157"/>
      <c r="X81" s="110"/>
      <c r="Y81" s="110"/>
      <c r="Z81" s="110"/>
      <c r="AA81" s="110"/>
      <c r="AB81" s="110"/>
      <c r="AC81" s="32" t="s">
        <v>19</v>
      </c>
      <c r="AI81" s="12"/>
      <c r="AJ81" s="12"/>
      <c r="AK81" s="12"/>
      <c r="AL81" s="12"/>
      <c r="AM81" s="12"/>
      <c r="AN81" s="12"/>
      <c r="AO81" s="12"/>
      <c r="AP81" s="12"/>
      <c r="AQ81" s="12"/>
      <c r="AR81" s="12"/>
      <c r="AS81" s="12"/>
      <c r="AT81" s="12"/>
    </row>
    <row r="82" spans="1:46" s="32" customFormat="1" ht="26.25" customHeight="1" x14ac:dyDescent="0.55000000000000004">
      <c r="B82" s="114" t="s">
        <v>66</v>
      </c>
      <c r="C82" s="114"/>
      <c r="D82" s="114"/>
      <c r="E82" s="114" t="s">
        <v>94</v>
      </c>
      <c r="F82" s="114"/>
      <c r="G82" s="114"/>
      <c r="H82" s="114"/>
      <c r="I82" s="29" t="s">
        <v>19</v>
      </c>
      <c r="J82" s="113" t="s">
        <v>93</v>
      </c>
      <c r="K82" s="113"/>
      <c r="L82" s="113"/>
      <c r="M82" s="113"/>
      <c r="N82" s="113"/>
      <c r="O82" s="110"/>
      <c r="P82" s="110"/>
      <c r="Q82" s="110"/>
      <c r="R82" s="110"/>
      <c r="S82" s="110"/>
      <c r="U82" s="111" t="s">
        <v>86</v>
      </c>
      <c r="V82" s="111"/>
      <c r="W82" s="228"/>
      <c r="X82" s="228"/>
      <c r="Y82" s="228"/>
      <c r="Z82" s="228"/>
      <c r="AA82" s="228"/>
      <c r="AB82" s="228"/>
      <c r="AC82" s="12"/>
      <c r="AI82" s="12"/>
      <c r="AJ82" s="12"/>
      <c r="AK82" s="12"/>
      <c r="AL82" s="12"/>
      <c r="AM82" s="12"/>
      <c r="AN82" s="12"/>
      <c r="AO82" s="12"/>
      <c r="AP82" s="12"/>
      <c r="AQ82" s="12"/>
      <c r="AR82" s="12"/>
      <c r="AS82" s="12"/>
      <c r="AT82" s="12"/>
    </row>
    <row r="83" spans="1:46" s="32" customFormat="1" ht="26.25" customHeight="1" x14ac:dyDescent="0.55000000000000004">
      <c r="A83" s="123" t="s">
        <v>25</v>
      </c>
      <c r="B83" s="123"/>
      <c r="C83" s="14" t="s">
        <v>26</v>
      </c>
      <c r="D83" s="123" t="s">
        <v>90</v>
      </c>
      <c r="E83" s="123"/>
      <c r="F83" s="123" t="s">
        <v>27</v>
      </c>
      <c r="G83" s="123"/>
      <c r="H83" s="123"/>
      <c r="I83" s="123"/>
      <c r="J83" s="123"/>
      <c r="K83" s="123"/>
      <c r="L83" s="177" t="s">
        <v>28</v>
      </c>
      <c r="M83" s="177"/>
      <c r="N83" s="177"/>
      <c r="O83" s="123" t="s">
        <v>29</v>
      </c>
      <c r="P83" s="123"/>
      <c r="Q83" s="116" t="s">
        <v>98</v>
      </c>
      <c r="R83" s="116"/>
      <c r="S83" s="116" t="s">
        <v>45</v>
      </c>
      <c r="T83" s="116"/>
      <c r="U83" s="124" t="s">
        <v>55</v>
      </c>
      <c r="V83" s="125"/>
      <c r="W83" s="126" t="s">
        <v>30</v>
      </c>
      <c r="X83" s="127"/>
      <c r="Y83" s="127"/>
      <c r="Z83" s="127"/>
      <c r="AA83" s="127"/>
      <c r="AB83" s="127"/>
      <c r="AC83" s="128"/>
      <c r="AI83" s="12"/>
      <c r="AJ83" s="12"/>
      <c r="AK83" s="12"/>
      <c r="AL83" s="12"/>
      <c r="AM83" s="12"/>
      <c r="AN83" s="12"/>
      <c r="AO83" s="12"/>
      <c r="AP83" s="12"/>
      <c r="AQ83" s="12"/>
      <c r="AR83" s="12"/>
      <c r="AS83" s="12"/>
      <c r="AT83" s="12"/>
    </row>
    <row r="84" spans="1:46" s="32" customFormat="1" ht="26.25" customHeight="1" x14ac:dyDescent="0.55000000000000004">
      <c r="A84" s="15">
        <v>1</v>
      </c>
      <c r="B84" s="21" t="s">
        <v>4</v>
      </c>
      <c r="C84" s="24" t="str">
        <f>TEXT(DATE($N$2,$P$2,A84),"aaa")</f>
        <v>水</v>
      </c>
      <c r="D84" s="106"/>
      <c r="E84" s="107"/>
      <c r="F84" s="108"/>
      <c r="G84" s="109"/>
      <c r="H84" s="16" t="s">
        <v>31</v>
      </c>
      <c r="I84" s="109"/>
      <c r="J84" s="109"/>
      <c r="K84" s="21" t="s">
        <v>32</v>
      </c>
      <c r="L84" s="89">
        <f>IF(ROUNDDOWN((I84-F84)*24,0)&lt;=$E$81,ROUNDDOWN((I84-F84)*24,0),$E$81)</f>
        <v>0</v>
      </c>
      <c r="M84" s="90"/>
      <c r="N84" s="43" t="s">
        <v>33</v>
      </c>
      <c r="O84" s="106"/>
      <c r="P84" s="107"/>
      <c r="Q84" s="106"/>
      <c r="R84" s="107"/>
      <c r="S84" s="106"/>
      <c r="T84" s="107"/>
      <c r="U84" s="106"/>
      <c r="V84" s="107"/>
      <c r="W84" s="231"/>
      <c r="X84" s="232"/>
      <c r="Y84" s="232"/>
      <c r="Z84" s="232"/>
      <c r="AA84" s="232"/>
      <c r="AB84" s="232"/>
      <c r="AC84" s="233"/>
      <c r="AI84" s="12"/>
      <c r="AJ84" s="12"/>
      <c r="AK84" s="12"/>
      <c r="AL84" s="12"/>
      <c r="AM84" s="12"/>
      <c r="AN84" s="12"/>
      <c r="AO84" s="12"/>
      <c r="AP84" s="12"/>
      <c r="AQ84" s="12"/>
      <c r="AR84" s="12"/>
      <c r="AS84" s="12"/>
      <c r="AT84" s="12"/>
    </row>
    <row r="85" spans="1:46" s="32" customFormat="1" ht="26.25" customHeight="1" x14ac:dyDescent="0.55000000000000004">
      <c r="A85" s="17">
        <v>2</v>
      </c>
      <c r="B85" s="22" t="s">
        <v>4</v>
      </c>
      <c r="C85" s="25" t="str">
        <f>TEXT(DATE($N$2,$P$2,A85),"aaa")</f>
        <v>木</v>
      </c>
      <c r="D85" s="85"/>
      <c r="E85" s="86"/>
      <c r="F85" s="205"/>
      <c r="G85" s="178"/>
      <c r="H85" s="18" t="s">
        <v>31</v>
      </c>
      <c r="I85" s="178"/>
      <c r="J85" s="178"/>
      <c r="K85" s="22" t="s">
        <v>32</v>
      </c>
      <c r="L85" s="89">
        <f>IF(ROUNDDOWN((I85-F85)*24,0)&lt;=$E$81,ROUNDDOWN((I85-F85)*24,0),$E$81)</f>
        <v>0</v>
      </c>
      <c r="M85" s="90"/>
      <c r="N85" s="22" t="s">
        <v>33</v>
      </c>
      <c r="O85" s="85"/>
      <c r="P85" s="86"/>
      <c r="Q85" s="85"/>
      <c r="R85" s="86"/>
      <c r="S85" s="85"/>
      <c r="T85" s="86"/>
      <c r="U85" s="85"/>
      <c r="V85" s="86"/>
      <c r="W85" s="120"/>
      <c r="X85" s="121"/>
      <c r="Y85" s="121"/>
      <c r="Z85" s="121"/>
      <c r="AA85" s="121"/>
      <c r="AB85" s="121"/>
      <c r="AC85" s="122"/>
      <c r="AI85" s="12"/>
      <c r="AJ85" s="12"/>
      <c r="AK85" s="12"/>
      <c r="AL85" s="12"/>
      <c r="AM85" s="12"/>
      <c r="AN85" s="12"/>
      <c r="AO85" s="12"/>
      <c r="AP85" s="12"/>
      <c r="AQ85" s="12"/>
      <c r="AR85" s="12"/>
      <c r="AS85" s="12"/>
      <c r="AT85" s="12"/>
    </row>
    <row r="86" spans="1:46" s="32" customFormat="1" ht="26.25" customHeight="1" x14ac:dyDescent="0.55000000000000004">
      <c r="A86" s="17">
        <v>3</v>
      </c>
      <c r="B86" s="22" t="s">
        <v>34</v>
      </c>
      <c r="C86" s="25" t="str">
        <f t="shared" ref="C86:C113" si="3">TEXT(DATE($N$2,$P$2,A86),"aaa")</f>
        <v>金</v>
      </c>
      <c r="D86" s="85"/>
      <c r="E86" s="86"/>
      <c r="F86" s="205"/>
      <c r="G86" s="178"/>
      <c r="H86" s="18" t="s">
        <v>31</v>
      </c>
      <c r="I86" s="178"/>
      <c r="J86" s="178"/>
      <c r="K86" s="22" t="s">
        <v>32</v>
      </c>
      <c r="L86" s="89">
        <f t="shared" ref="L86:L113" si="4">IF(ROUNDDOWN((I86-F86)*24,0)&lt;=$E$81,ROUNDDOWN((I86-F86)*24,0),$E$81)</f>
        <v>0</v>
      </c>
      <c r="M86" s="90"/>
      <c r="N86" s="22" t="s">
        <v>33</v>
      </c>
      <c r="O86" s="85"/>
      <c r="P86" s="86"/>
      <c r="Q86" s="85"/>
      <c r="R86" s="86"/>
      <c r="S86" s="85"/>
      <c r="T86" s="86"/>
      <c r="U86" s="85"/>
      <c r="V86" s="86"/>
      <c r="W86" s="234"/>
      <c r="X86" s="235"/>
      <c r="Y86" s="235"/>
      <c r="Z86" s="235"/>
      <c r="AA86" s="235"/>
      <c r="AB86" s="235"/>
      <c r="AC86" s="236"/>
      <c r="AI86" s="12"/>
      <c r="AJ86" s="12"/>
      <c r="AK86" s="12"/>
      <c r="AL86" s="12"/>
      <c r="AM86" s="12"/>
      <c r="AN86" s="12"/>
      <c r="AO86" s="12"/>
      <c r="AP86" s="12"/>
      <c r="AQ86" s="12"/>
      <c r="AR86" s="12"/>
      <c r="AS86" s="12"/>
      <c r="AT86" s="12"/>
    </row>
    <row r="87" spans="1:46" s="32" customFormat="1" ht="26.25" customHeight="1" x14ac:dyDescent="0.55000000000000004">
      <c r="A87" s="17">
        <v>4</v>
      </c>
      <c r="B87" s="22" t="s">
        <v>34</v>
      </c>
      <c r="C87" s="25" t="str">
        <f t="shared" si="3"/>
        <v>土</v>
      </c>
      <c r="D87" s="85"/>
      <c r="E87" s="86"/>
      <c r="F87" s="205"/>
      <c r="G87" s="178"/>
      <c r="H87" s="18" t="s">
        <v>31</v>
      </c>
      <c r="I87" s="178"/>
      <c r="J87" s="178"/>
      <c r="K87" s="22" t="s">
        <v>32</v>
      </c>
      <c r="L87" s="89">
        <f t="shared" si="4"/>
        <v>0</v>
      </c>
      <c r="M87" s="90"/>
      <c r="N87" s="22" t="s">
        <v>33</v>
      </c>
      <c r="O87" s="85"/>
      <c r="P87" s="86"/>
      <c r="Q87" s="85"/>
      <c r="R87" s="86"/>
      <c r="S87" s="85"/>
      <c r="T87" s="86"/>
      <c r="U87" s="85"/>
      <c r="V87" s="86"/>
      <c r="W87" s="120"/>
      <c r="X87" s="121"/>
      <c r="Y87" s="121"/>
      <c r="Z87" s="121"/>
      <c r="AA87" s="121"/>
      <c r="AB87" s="121"/>
      <c r="AC87" s="122"/>
      <c r="AI87" s="12"/>
      <c r="AJ87" s="12"/>
      <c r="AK87" s="12"/>
      <c r="AL87" s="12"/>
      <c r="AM87" s="12"/>
      <c r="AN87" s="12"/>
      <c r="AO87" s="12"/>
      <c r="AP87" s="12"/>
      <c r="AQ87" s="12"/>
      <c r="AR87" s="12"/>
      <c r="AS87" s="12"/>
      <c r="AT87" s="12"/>
    </row>
    <row r="88" spans="1:46" s="32" customFormat="1" ht="26.25" customHeight="1" x14ac:dyDescent="0.55000000000000004">
      <c r="A88" s="17">
        <v>5</v>
      </c>
      <c r="B88" s="22" t="s">
        <v>34</v>
      </c>
      <c r="C88" s="25" t="str">
        <f t="shared" si="3"/>
        <v>日</v>
      </c>
      <c r="D88" s="85"/>
      <c r="E88" s="86"/>
      <c r="F88" s="205"/>
      <c r="G88" s="178"/>
      <c r="H88" s="18" t="s">
        <v>31</v>
      </c>
      <c r="I88" s="178"/>
      <c r="J88" s="178"/>
      <c r="K88" s="22" t="s">
        <v>32</v>
      </c>
      <c r="L88" s="89">
        <f t="shared" si="4"/>
        <v>0</v>
      </c>
      <c r="M88" s="90"/>
      <c r="N88" s="22" t="s">
        <v>33</v>
      </c>
      <c r="O88" s="85"/>
      <c r="P88" s="86"/>
      <c r="Q88" s="85"/>
      <c r="R88" s="86"/>
      <c r="S88" s="85"/>
      <c r="T88" s="86"/>
      <c r="U88" s="85"/>
      <c r="V88" s="86"/>
      <c r="W88" s="120"/>
      <c r="X88" s="121"/>
      <c r="Y88" s="121"/>
      <c r="Z88" s="121"/>
      <c r="AA88" s="121"/>
      <c r="AB88" s="121"/>
      <c r="AC88" s="122"/>
      <c r="AI88" s="12"/>
      <c r="AJ88" s="12"/>
      <c r="AK88" s="12"/>
      <c r="AL88" s="12"/>
      <c r="AM88" s="12"/>
      <c r="AN88" s="12"/>
      <c r="AO88" s="12"/>
      <c r="AP88" s="12"/>
      <c r="AQ88" s="12"/>
      <c r="AR88" s="12"/>
      <c r="AS88" s="12"/>
      <c r="AT88" s="12"/>
    </row>
    <row r="89" spans="1:46" s="32" customFormat="1" ht="26.25" customHeight="1" x14ac:dyDescent="0.55000000000000004">
      <c r="A89" s="17">
        <v>6</v>
      </c>
      <c r="B89" s="22" t="s">
        <v>34</v>
      </c>
      <c r="C89" s="25" t="str">
        <f t="shared" si="3"/>
        <v>月</v>
      </c>
      <c r="D89" s="85"/>
      <c r="E89" s="86"/>
      <c r="F89" s="205"/>
      <c r="G89" s="178"/>
      <c r="H89" s="18" t="s">
        <v>31</v>
      </c>
      <c r="I89" s="178"/>
      <c r="J89" s="178"/>
      <c r="K89" s="22" t="s">
        <v>32</v>
      </c>
      <c r="L89" s="89">
        <f t="shared" si="4"/>
        <v>0</v>
      </c>
      <c r="M89" s="90"/>
      <c r="N89" s="22" t="s">
        <v>33</v>
      </c>
      <c r="O89" s="85"/>
      <c r="P89" s="86"/>
      <c r="Q89" s="85"/>
      <c r="R89" s="86"/>
      <c r="S89" s="85"/>
      <c r="T89" s="86"/>
      <c r="U89" s="85"/>
      <c r="V89" s="86"/>
      <c r="W89" s="120"/>
      <c r="X89" s="121"/>
      <c r="Y89" s="121"/>
      <c r="Z89" s="121"/>
      <c r="AA89" s="121"/>
      <c r="AB89" s="121"/>
      <c r="AC89" s="122"/>
      <c r="AI89" s="12"/>
      <c r="AJ89" s="12"/>
      <c r="AK89" s="12"/>
      <c r="AL89" s="12"/>
      <c r="AM89" s="12"/>
      <c r="AN89" s="12"/>
      <c r="AO89" s="12"/>
      <c r="AP89" s="12"/>
      <c r="AQ89" s="12"/>
      <c r="AR89" s="12"/>
      <c r="AS89" s="12"/>
      <c r="AT89" s="12"/>
    </row>
    <row r="90" spans="1:46" s="32" customFormat="1" ht="26.25" customHeight="1" x14ac:dyDescent="0.55000000000000004">
      <c r="A90" s="17">
        <v>7</v>
      </c>
      <c r="B90" s="22" t="s">
        <v>34</v>
      </c>
      <c r="C90" s="25" t="str">
        <f t="shared" si="3"/>
        <v>火</v>
      </c>
      <c r="D90" s="85"/>
      <c r="E90" s="86"/>
      <c r="F90" s="205"/>
      <c r="G90" s="178"/>
      <c r="H90" s="18" t="s">
        <v>31</v>
      </c>
      <c r="I90" s="178"/>
      <c r="J90" s="178"/>
      <c r="K90" s="22" t="s">
        <v>32</v>
      </c>
      <c r="L90" s="89">
        <f t="shared" si="4"/>
        <v>0</v>
      </c>
      <c r="M90" s="90"/>
      <c r="N90" s="22" t="s">
        <v>33</v>
      </c>
      <c r="O90" s="85"/>
      <c r="P90" s="86"/>
      <c r="Q90" s="85"/>
      <c r="R90" s="86"/>
      <c r="S90" s="85"/>
      <c r="T90" s="86"/>
      <c r="U90" s="85"/>
      <c r="V90" s="86"/>
      <c r="W90" s="120"/>
      <c r="X90" s="121"/>
      <c r="Y90" s="121"/>
      <c r="Z90" s="121"/>
      <c r="AA90" s="121"/>
      <c r="AB90" s="121"/>
      <c r="AC90" s="122"/>
      <c r="AI90" s="12"/>
      <c r="AJ90" s="12"/>
      <c r="AK90" s="12"/>
      <c r="AL90" s="12"/>
      <c r="AM90" s="12"/>
      <c r="AN90" s="12"/>
      <c r="AO90" s="12"/>
      <c r="AP90" s="12"/>
      <c r="AQ90" s="12"/>
      <c r="AR90" s="12"/>
      <c r="AS90" s="12"/>
      <c r="AT90" s="12"/>
    </row>
    <row r="91" spans="1:46" s="32" customFormat="1" ht="26.25" customHeight="1" x14ac:dyDescent="0.55000000000000004">
      <c r="A91" s="17">
        <v>8</v>
      </c>
      <c r="B91" s="22" t="s">
        <v>34</v>
      </c>
      <c r="C91" s="25" t="str">
        <f t="shared" si="3"/>
        <v>水</v>
      </c>
      <c r="D91" s="85"/>
      <c r="E91" s="86"/>
      <c r="F91" s="205"/>
      <c r="G91" s="178"/>
      <c r="H91" s="18" t="s">
        <v>31</v>
      </c>
      <c r="I91" s="178"/>
      <c r="J91" s="178"/>
      <c r="K91" s="22" t="s">
        <v>32</v>
      </c>
      <c r="L91" s="89">
        <f t="shared" si="4"/>
        <v>0</v>
      </c>
      <c r="M91" s="90"/>
      <c r="N91" s="22" t="s">
        <v>33</v>
      </c>
      <c r="O91" s="85"/>
      <c r="P91" s="86"/>
      <c r="Q91" s="85"/>
      <c r="R91" s="86"/>
      <c r="S91" s="85"/>
      <c r="T91" s="86"/>
      <c r="U91" s="85"/>
      <c r="V91" s="86"/>
      <c r="W91" s="120"/>
      <c r="X91" s="121"/>
      <c r="Y91" s="121"/>
      <c r="Z91" s="121"/>
      <c r="AA91" s="121"/>
      <c r="AB91" s="121"/>
      <c r="AC91" s="122"/>
      <c r="AI91" s="12"/>
      <c r="AJ91" s="12"/>
      <c r="AK91" s="12"/>
      <c r="AL91" s="12"/>
      <c r="AM91" s="12"/>
      <c r="AN91" s="12"/>
      <c r="AO91" s="12"/>
      <c r="AP91" s="12"/>
      <c r="AQ91" s="12"/>
      <c r="AR91" s="12"/>
      <c r="AS91" s="12"/>
      <c r="AT91" s="12"/>
    </row>
    <row r="92" spans="1:46" s="32" customFormat="1" ht="26.25" customHeight="1" x14ac:dyDescent="0.55000000000000004">
      <c r="A92" s="17">
        <v>9</v>
      </c>
      <c r="B92" s="22" t="s">
        <v>34</v>
      </c>
      <c r="C92" s="25" t="str">
        <f t="shared" si="3"/>
        <v>木</v>
      </c>
      <c r="D92" s="85"/>
      <c r="E92" s="86"/>
      <c r="F92" s="205"/>
      <c r="G92" s="178"/>
      <c r="H92" s="18" t="s">
        <v>31</v>
      </c>
      <c r="I92" s="178"/>
      <c r="J92" s="178"/>
      <c r="K92" s="22" t="s">
        <v>32</v>
      </c>
      <c r="L92" s="89">
        <f t="shared" si="4"/>
        <v>0</v>
      </c>
      <c r="M92" s="90"/>
      <c r="N92" s="22" t="s">
        <v>33</v>
      </c>
      <c r="O92" s="85"/>
      <c r="P92" s="86"/>
      <c r="Q92" s="85"/>
      <c r="R92" s="86"/>
      <c r="S92" s="85"/>
      <c r="T92" s="86"/>
      <c r="U92" s="85"/>
      <c r="V92" s="86"/>
      <c r="W92" s="120"/>
      <c r="X92" s="121"/>
      <c r="Y92" s="121"/>
      <c r="Z92" s="121"/>
      <c r="AA92" s="121"/>
      <c r="AB92" s="121"/>
      <c r="AC92" s="122"/>
      <c r="AI92" s="12"/>
      <c r="AJ92" s="12"/>
      <c r="AK92" s="12"/>
      <c r="AL92" s="12"/>
      <c r="AM92" s="12"/>
      <c r="AN92" s="12"/>
      <c r="AO92" s="12"/>
      <c r="AP92" s="12"/>
      <c r="AQ92" s="12"/>
      <c r="AR92" s="12"/>
      <c r="AS92" s="12"/>
      <c r="AT92" s="12"/>
    </row>
    <row r="93" spans="1:46" s="32" customFormat="1" ht="26.25" customHeight="1" x14ac:dyDescent="0.55000000000000004">
      <c r="A93" s="17">
        <v>10</v>
      </c>
      <c r="B93" s="22" t="s">
        <v>34</v>
      </c>
      <c r="C93" s="25" t="str">
        <f t="shared" si="3"/>
        <v>金</v>
      </c>
      <c r="D93" s="85"/>
      <c r="E93" s="86"/>
      <c r="F93" s="205"/>
      <c r="G93" s="178"/>
      <c r="H93" s="18" t="s">
        <v>31</v>
      </c>
      <c r="I93" s="178"/>
      <c r="J93" s="178"/>
      <c r="K93" s="22" t="s">
        <v>32</v>
      </c>
      <c r="L93" s="89">
        <f t="shared" si="4"/>
        <v>0</v>
      </c>
      <c r="M93" s="90"/>
      <c r="N93" s="22" t="s">
        <v>33</v>
      </c>
      <c r="O93" s="85"/>
      <c r="P93" s="86"/>
      <c r="Q93" s="85"/>
      <c r="R93" s="86"/>
      <c r="S93" s="85"/>
      <c r="T93" s="86"/>
      <c r="U93" s="85"/>
      <c r="V93" s="86"/>
      <c r="W93" s="120"/>
      <c r="X93" s="121"/>
      <c r="Y93" s="121"/>
      <c r="Z93" s="121"/>
      <c r="AA93" s="121"/>
      <c r="AB93" s="121"/>
      <c r="AC93" s="122"/>
      <c r="AI93" s="12"/>
      <c r="AJ93" s="12"/>
      <c r="AK93" s="12"/>
      <c r="AL93" s="12"/>
      <c r="AM93" s="12"/>
      <c r="AN93" s="12"/>
      <c r="AO93" s="12"/>
      <c r="AP93" s="12"/>
      <c r="AQ93" s="12"/>
      <c r="AR93" s="12"/>
      <c r="AS93" s="12"/>
      <c r="AT93" s="12"/>
    </row>
    <row r="94" spans="1:46" s="32" customFormat="1" ht="26.25" customHeight="1" x14ac:dyDescent="0.55000000000000004">
      <c r="A94" s="17">
        <v>11</v>
      </c>
      <c r="B94" s="22" t="s">
        <v>34</v>
      </c>
      <c r="C94" s="25" t="str">
        <f t="shared" si="3"/>
        <v>土</v>
      </c>
      <c r="D94" s="85"/>
      <c r="E94" s="86"/>
      <c r="F94" s="205"/>
      <c r="G94" s="178"/>
      <c r="H94" s="18" t="s">
        <v>31</v>
      </c>
      <c r="I94" s="178"/>
      <c r="J94" s="178"/>
      <c r="K94" s="22" t="s">
        <v>32</v>
      </c>
      <c r="L94" s="89">
        <f t="shared" si="4"/>
        <v>0</v>
      </c>
      <c r="M94" s="90"/>
      <c r="N94" s="22" t="s">
        <v>33</v>
      </c>
      <c r="O94" s="85"/>
      <c r="P94" s="86"/>
      <c r="Q94" s="85"/>
      <c r="R94" s="86"/>
      <c r="S94" s="85"/>
      <c r="T94" s="86"/>
      <c r="U94" s="85"/>
      <c r="V94" s="86"/>
      <c r="W94" s="120"/>
      <c r="X94" s="121"/>
      <c r="Y94" s="121"/>
      <c r="Z94" s="121"/>
      <c r="AA94" s="121"/>
      <c r="AB94" s="121"/>
      <c r="AC94" s="122"/>
      <c r="AI94" s="12"/>
      <c r="AJ94" s="12"/>
      <c r="AK94" s="12"/>
      <c r="AL94" s="12"/>
      <c r="AM94" s="12"/>
      <c r="AN94" s="12"/>
      <c r="AO94" s="12"/>
      <c r="AP94" s="12"/>
      <c r="AQ94" s="12"/>
      <c r="AR94" s="12"/>
      <c r="AS94" s="12"/>
      <c r="AT94" s="12"/>
    </row>
    <row r="95" spans="1:46" s="32" customFormat="1" ht="26.25" customHeight="1" x14ac:dyDescent="0.55000000000000004">
      <c r="A95" s="17">
        <v>12</v>
      </c>
      <c r="B95" s="22" t="s">
        <v>34</v>
      </c>
      <c r="C95" s="25" t="str">
        <f t="shared" si="3"/>
        <v>日</v>
      </c>
      <c r="D95" s="85"/>
      <c r="E95" s="86"/>
      <c r="F95" s="205"/>
      <c r="G95" s="178"/>
      <c r="H95" s="18" t="s">
        <v>31</v>
      </c>
      <c r="I95" s="178"/>
      <c r="J95" s="178"/>
      <c r="K95" s="22" t="s">
        <v>32</v>
      </c>
      <c r="L95" s="89">
        <f t="shared" si="4"/>
        <v>0</v>
      </c>
      <c r="M95" s="90"/>
      <c r="N95" s="22" t="s">
        <v>33</v>
      </c>
      <c r="O95" s="85"/>
      <c r="P95" s="86"/>
      <c r="Q95" s="85"/>
      <c r="R95" s="86"/>
      <c r="S95" s="85"/>
      <c r="T95" s="86"/>
      <c r="U95" s="85"/>
      <c r="V95" s="86"/>
      <c r="W95" s="120"/>
      <c r="X95" s="121"/>
      <c r="Y95" s="121"/>
      <c r="Z95" s="121"/>
      <c r="AA95" s="121"/>
      <c r="AB95" s="121"/>
      <c r="AC95" s="122"/>
      <c r="AI95" s="12"/>
      <c r="AJ95" s="12"/>
      <c r="AK95" s="12"/>
      <c r="AL95" s="12"/>
      <c r="AM95" s="12"/>
      <c r="AN95" s="12"/>
      <c r="AO95" s="12"/>
      <c r="AP95" s="12"/>
      <c r="AQ95" s="12"/>
      <c r="AR95" s="12"/>
      <c r="AS95" s="12"/>
      <c r="AT95" s="12"/>
    </row>
    <row r="96" spans="1:46" s="32" customFormat="1" ht="26.25" customHeight="1" x14ac:dyDescent="0.55000000000000004">
      <c r="A96" s="17">
        <v>13</v>
      </c>
      <c r="B96" s="22" t="s">
        <v>34</v>
      </c>
      <c r="C96" s="25" t="str">
        <f t="shared" si="3"/>
        <v>月</v>
      </c>
      <c r="D96" s="85"/>
      <c r="E96" s="86"/>
      <c r="F96" s="205"/>
      <c r="G96" s="178"/>
      <c r="H96" s="18" t="s">
        <v>31</v>
      </c>
      <c r="I96" s="178"/>
      <c r="J96" s="178"/>
      <c r="K96" s="22" t="s">
        <v>32</v>
      </c>
      <c r="L96" s="89">
        <f t="shared" si="4"/>
        <v>0</v>
      </c>
      <c r="M96" s="90"/>
      <c r="N96" s="22" t="s">
        <v>33</v>
      </c>
      <c r="O96" s="85"/>
      <c r="P96" s="86"/>
      <c r="Q96" s="85"/>
      <c r="R96" s="86"/>
      <c r="S96" s="85"/>
      <c r="T96" s="86"/>
      <c r="U96" s="85"/>
      <c r="V96" s="86"/>
      <c r="W96" s="120"/>
      <c r="X96" s="121"/>
      <c r="Y96" s="121"/>
      <c r="Z96" s="121"/>
      <c r="AA96" s="121"/>
      <c r="AB96" s="121"/>
      <c r="AC96" s="122"/>
      <c r="AI96" s="12"/>
      <c r="AJ96" s="12"/>
      <c r="AK96" s="12"/>
      <c r="AL96" s="12"/>
      <c r="AM96" s="12"/>
      <c r="AN96" s="12"/>
      <c r="AO96" s="12"/>
      <c r="AP96" s="12"/>
      <c r="AQ96" s="12"/>
      <c r="AR96" s="12"/>
      <c r="AS96" s="12"/>
      <c r="AT96" s="12"/>
    </row>
    <row r="97" spans="1:46" s="32" customFormat="1" ht="26.25" customHeight="1" x14ac:dyDescent="0.55000000000000004">
      <c r="A97" s="17">
        <v>14</v>
      </c>
      <c r="B97" s="22" t="s">
        <v>34</v>
      </c>
      <c r="C97" s="25" t="str">
        <f t="shared" si="3"/>
        <v>火</v>
      </c>
      <c r="D97" s="85"/>
      <c r="E97" s="86"/>
      <c r="F97" s="205"/>
      <c r="G97" s="178"/>
      <c r="H97" s="18" t="s">
        <v>31</v>
      </c>
      <c r="I97" s="178"/>
      <c r="J97" s="178"/>
      <c r="K97" s="22" t="s">
        <v>32</v>
      </c>
      <c r="L97" s="89">
        <f t="shared" si="4"/>
        <v>0</v>
      </c>
      <c r="M97" s="90"/>
      <c r="N97" s="22" t="s">
        <v>33</v>
      </c>
      <c r="O97" s="85"/>
      <c r="P97" s="86"/>
      <c r="Q97" s="85"/>
      <c r="R97" s="86"/>
      <c r="S97" s="85"/>
      <c r="T97" s="86"/>
      <c r="U97" s="85"/>
      <c r="V97" s="86"/>
      <c r="W97" s="120"/>
      <c r="X97" s="121"/>
      <c r="Y97" s="121"/>
      <c r="Z97" s="121"/>
      <c r="AA97" s="121"/>
      <c r="AB97" s="121"/>
      <c r="AC97" s="122"/>
      <c r="AI97" s="12"/>
      <c r="AJ97" s="12"/>
      <c r="AK97" s="12"/>
      <c r="AL97" s="12"/>
      <c r="AM97" s="12"/>
      <c r="AN97" s="12"/>
      <c r="AO97" s="12"/>
      <c r="AP97" s="12"/>
      <c r="AQ97" s="12"/>
      <c r="AR97" s="12"/>
      <c r="AS97" s="12"/>
      <c r="AT97" s="12"/>
    </row>
    <row r="98" spans="1:46" s="32" customFormat="1" ht="26.25" customHeight="1" x14ac:dyDescent="0.55000000000000004">
      <c r="A98" s="17">
        <v>15</v>
      </c>
      <c r="B98" s="22" t="s">
        <v>34</v>
      </c>
      <c r="C98" s="25" t="str">
        <f t="shared" si="3"/>
        <v>水</v>
      </c>
      <c r="D98" s="85"/>
      <c r="E98" s="86"/>
      <c r="F98" s="205"/>
      <c r="G98" s="178"/>
      <c r="H98" s="18" t="s">
        <v>31</v>
      </c>
      <c r="I98" s="178"/>
      <c r="J98" s="178"/>
      <c r="K98" s="22" t="s">
        <v>32</v>
      </c>
      <c r="L98" s="89">
        <f t="shared" si="4"/>
        <v>0</v>
      </c>
      <c r="M98" s="90"/>
      <c r="N98" s="22" t="s">
        <v>33</v>
      </c>
      <c r="O98" s="85"/>
      <c r="P98" s="86"/>
      <c r="Q98" s="85"/>
      <c r="R98" s="86"/>
      <c r="S98" s="85"/>
      <c r="T98" s="86"/>
      <c r="U98" s="85"/>
      <c r="V98" s="86"/>
      <c r="W98" s="120"/>
      <c r="X98" s="121"/>
      <c r="Y98" s="121"/>
      <c r="Z98" s="121"/>
      <c r="AA98" s="121"/>
      <c r="AB98" s="121"/>
      <c r="AC98" s="122"/>
      <c r="AI98" s="12"/>
      <c r="AJ98" s="12"/>
      <c r="AK98" s="12"/>
      <c r="AL98" s="12"/>
      <c r="AM98" s="12"/>
      <c r="AN98" s="12"/>
      <c r="AO98" s="12"/>
      <c r="AP98" s="12"/>
      <c r="AQ98" s="12"/>
      <c r="AR98" s="12"/>
      <c r="AS98" s="12"/>
      <c r="AT98" s="12"/>
    </row>
    <row r="99" spans="1:46" s="32" customFormat="1" ht="26.25" customHeight="1" x14ac:dyDescent="0.55000000000000004">
      <c r="A99" s="17">
        <v>16</v>
      </c>
      <c r="B99" s="22" t="s">
        <v>34</v>
      </c>
      <c r="C99" s="25" t="str">
        <f t="shared" si="3"/>
        <v>木</v>
      </c>
      <c r="D99" s="85"/>
      <c r="E99" s="86"/>
      <c r="F99" s="205"/>
      <c r="G99" s="178"/>
      <c r="H99" s="18" t="s">
        <v>31</v>
      </c>
      <c r="I99" s="178"/>
      <c r="J99" s="178"/>
      <c r="K99" s="22" t="s">
        <v>32</v>
      </c>
      <c r="L99" s="89">
        <f t="shared" si="4"/>
        <v>0</v>
      </c>
      <c r="M99" s="90"/>
      <c r="N99" s="22" t="s">
        <v>33</v>
      </c>
      <c r="O99" s="85"/>
      <c r="P99" s="86"/>
      <c r="Q99" s="85"/>
      <c r="R99" s="86"/>
      <c r="S99" s="85"/>
      <c r="T99" s="86"/>
      <c r="U99" s="85"/>
      <c r="V99" s="86"/>
      <c r="W99" s="120"/>
      <c r="X99" s="121"/>
      <c r="Y99" s="121"/>
      <c r="Z99" s="121"/>
      <c r="AA99" s="121"/>
      <c r="AB99" s="121"/>
      <c r="AC99" s="122"/>
      <c r="AI99" s="12"/>
      <c r="AJ99" s="12"/>
      <c r="AK99" s="12"/>
      <c r="AL99" s="12"/>
      <c r="AM99" s="12"/>
      <c r="AN99" s="12"/>
      <c r="AO99" s="12"/>
      <c r="AP99" s="12"/>
      <c r="AQ99" s="12"/>
      <c r="AR99" s="12"/>
      <c r="AS99" s="12"/>
      <c r="AT99" s="12"/>
    </row>
    <row r="100" spans="1:46" s="32" customFormat="1" ht="26.25" customHeight="1" x14ac:dyDescent="0.55000000000000004">
      <c r="A100" s="17">
        <v>17</v>
      </c>
      <c r="B100" s="22" t="s">
        <v>34</v>
      </c>
      <c r="C100" s="25" t="str">
        <f t="shared" si="3"/>
        <v>金</v>
      </c>
      <c r="D100" s="85"/>
      <c r="E100" s="86"/>
      <c r="F100" s="205"/>
      <c r="G100" s="178"/>
      <c r="H100" s="18" t="s">
        <v>31</v>
      </c>
      <c r="I100" s="178"/>
      <c r="J100" s="178"/>
      <c r="K100" s="22" t="s">
        <v>32</v>
      </c>
      <c r="L100" s="89">
        <f t="shared" si="4"/>
        <v>0</v>
      </c>
      <c r="M100" s="90"/>
      <c r="N100" s="22" t="s">
        <v>33</v>
      </c>
      <c r="O100" s="85"/>
      <c r="P100" s="86"/>
      <c r="Q100" s="85"/>
      <c r="R100" s="86"/>
      <c r="S100" s="85"/>
      <c r="T100" s="86"/>
      <c r="U100" s="85"/>
      <c r="V100" s="86"/>
      <c r="W100" s="120"/>
      <c r="X100" s="121"/>
      <c r="Y100" s="121"/>
      <c r="Z100" s="121"/>
      <c r="AA100" s="121"/>
      <c r="AB100" s="121"/>
      <c r="AC100" s="122"/>
      <c r="AI100" s="12"/>
      <c r="AJ100" s="12"/>
      <c r="AK100" s="12"/>
      <c r="AL100" s="12"/>
      <c r="AM100" s="12"/>
      <c r="AN100" s="12"/>
      <c r="AO100" s="12"/>
      <c r="AP100" s="12"/>
      <c r="AQ100" s="12"/>
      <c r="AR100" s="12"/>
      <c r="AS100" s="12"/>
      <c r="AT100" s="12"/>
    </row>
    <row r="101" spans="1:46" s="32" customFormat="1" ht="26.25" customHeight="1" x14ac:dyDescent="0.55000000000000004">
      <c r="A101" s="17">
        <v>18</v>
      </c>
      <c r="B101" s="22" t="s">
        <v>34</v>
      </c>
      <c r="C101" s="25" t="str">
        <f t="shared" si="3"/>
        <v>土</v>
      </c>
      <c r="D101" s="85"/>
      <c r="E101" s="86"/>
      <c r="F101" s="205"/>
      <c r="G101" s="178"/>
      <c r="H101" s="18" t="s">
        <v>31</v>
      </c>
      <c r="I101" s="178"/>
      <c r="J101" s="178"/>
      <c r="K101" s="22" t="s">
        <v>32</v>
      </c>
      <c r="L101" s="89">
        <f t="shared" si="4"/>
        <v>0</v>
      </c>
      <c r="M101" s="90"/>
      <c r="N101" s="22" t="s">
        <v>33</v>
      </c>
      <c r="O101" s="85"/>
      <c r="P101" s="86"/>
      <c r="Q101" s="85"/>
      <c r="R101" s="86"/>
      <c r="S101" s="85"/>
      <c r="T101" s="86"/>
      <c r="U101" s="85"/>
      <c r="V101" s="86"/>
      <c r="W101" s="120"/>
      <c r="X101" s="121"/>
      <c r="Y101" s="121"/>
      <c r="Z101" s="121"/>
      <c r="AA101" s="121"/>
      <c r="AB101" s="121"/>
      <c r="AC101" s="122"/>
      <c r="AI101" s="12"/>
      <c r="AJ101" s="12"/>
      <c r="AK101" s="12"/>
      <c r="AL101" s="12"/>
      <c r="AM101" s="12"/>
      <c r="AN101" s="12"/>
      <c r="AO101" s="12"/>
      <c r="AP101" s="12"/>
      <c r="AQ101" s="12"/>
      <c r="AR101" s="12"/>
      <c r="AS101" s="12"/>
      <c r="AT101" s="12"/>
    </row>
    <row r="102" spans="1:46" s="32" customFormat="1" ht="26.25" customHeight="1" x14ac:dyDescent="0.55000000000000004">
      <c r="A102" s="17">
        <v>19</v>
      </c>
      <c r="B102" s="22" t="s">
        <v>34</v>
      </c>
      <c r="C102" s="25" t="str">
        <f t="shared" si="3"/>
        <v>日</v>
      </c>
      <c r="D102" s="85"/>
      <c r="E102" s="86"/>
      <c r="F102" s="205"/>
      <c r="G102" s="178"/>
      <c r="H102" s="18" t="s">
        <v>31</v>
      </c>
      <c r="I102" s="178"/>
      <c r="J102" s="178"/>
      <c r="K102" s="22" t="s">
        <v>32</v>
      </c>
      <c r="L102" s="89">
        <f t="shared" si="4"/>
        <v>0</v>
      </c>
      <c r="M102" s="90"/>
      <c r="N102" s="22" t="s">
        <v>33</v>
      </c>
      <c r="O102" s="85"/>
      <c r="P102" s="86"/>
      <c r="Q102" s="85"/>
      <c r="R102" s="86"/>
      <c r="S102" s="85"/>
      <c r="T102" s="86"/>
      <c r="U102" s="85"/>
      <c r="V102" s="86"/>
      <c r="W102" s="120"/>
      <c r="X102" s="121"/>
      <c r="Y102" s="121"/>
      <c r="Z102" s="121"/>
      <c r="AA102" s="121"/>
      <c r="AB102" s="121"/>
      <c r="AC102" s="122"/>
      <c r="AI102" s="12"/>
      <c r="AJ102" s="12"/>
      <c r="AK102" s="12"/>
      <c r="AL102" s="12"/>
      <c r="AM102" s="12"/>
      <c r="AN102" s="12"/>
      <c r="AO102" s="12"/>
      <c r="AP102" s="12"/>
      <c r="AQ102" s="12"/>
      <c r="AR102" s="12"/>
      <c r="AS102" s="12"/>
      <c r="AT102" s="12"/>
    </row>
    <row r="103" spans="1:46" s="32" customFormat="1" ht="26.25" customHeight="1" x14ac:dyDescent="0.55000000000000004">
      <c r="A103" s="17">
        <v>20</v>
      </c>
      <c r="B103" s="22" t="s">
        <v>34</v>
      </c>
      <c r="C103" s="25" t="str">
        <f t="shared" si="3"/>
        <v>月</v>
      </c>
      <c r="D103" s="85"/>
      <c r="E103" s="86"/>
      <c r="F103" s="205"/>
      <c r="G103" s="178"/>
      <c r="H103" s="18" t="s">
        <v>31</v>
      </c>
      <c r="I103" s="178"/>
      <c r="J103" s="178"/>
      <c r="K103" s="22" t="s">
        <v>32</v>
      </c>
      <c r="L103" s="89">
        <f t="shared" si="4"/>
        <v>0</v>
      </c>
      <c r="M103" s="90"/>
      <c r="N103" s="22" t="s">
        <v>33</v>
      </c>
      <c r="O103" s="85"/>
      <c r="P103" s="86"/>
      <c r="Q103" s="85"/>
      <c r="R103" s="86"/>
      <c r="S103" s="85"/>
      <c r="T103" s="86"/>
      <c r="U103" s="85"/>
      <c r="V103" s="86"/>
      <c r="W103" s="120"/>
      <c r="X103" s="121"/>
      <c r="Y103" s="121"/>
      <c r="Z103" s="121"/>
      <c r="AA103" s="121"/>
      <c r="AB103" s="121"/>
      <c r="AC103" s="122"/>
      <c r="AI103" s="12"/>
      <c r="AJ103" s="12"/>
      <c r="AK103" s="12"/>
      <c r="AL103" s="12"/>
      <c r="AM103" s="12"/>
      <c r="AN103" s="12"/>
      <c r="AO103" s="12"/>
      <c r="AP103" s="12"/>
      <c r="AQ103" s="12"/>
      <c r="AR103" s="12"/>
      <c r="AS103" s="12"/>
      <c r="AT103" s="12"/>
    </row>
    <row r="104" spans="1:46" s="32" customFormat="1" ht="26.25" customHeight="1" x14ac:dyDescent="0.55000000000000004">
      <c r="A104" s="17">
        <v>21</v>
      </c>
      <c r="B104" s="22" t="s">
        <v>34</v>
      </c>
      <c r="C104" s="25" t="str">
        <f t="shared" si="3"/>
        <v>火</v>
      </c>
      <c r="D104" s="85"/>
      <c r="E104" s="86"/>
      <c r="F104" s="205"/>
      <c r="G104" s="178"/>
      <c r="H104" s="18" t="s">
        <v>31</v>
      </c>
      <c r="I104" s="178"/>
      <c r="J104" s="178"/>
      <c r="K104" s="22" t="s">
        <v>32</v>
      </c>
      <c r="L104" s="89">
        <f t="shared" si="4"/>
        <v>0</v>
      </c>
      <c r="M104" s="90"/>
      <c r="N104" s="22" t="s">
        <v>33</v>
      </c>
      <c r="O104" s="85"/>
      <c r="P104" s="86"/>
      <c r="Q104" s="85"/>
      <c r="R104" s="86"/>
      <c r="S104" s="85"/>
      <c r="T104" s="86"/>
      <c r="U104" s="85"/>
      <c r="V104" s="86"/>
      <c r="W104" s="120"/>
      <c r="X104" s="121"/>
      <c r="Y104" s="121"/>
      <c r="Z104" s="121"/>
      <c r="AA104" s="121"/>
      <c r="AB104" s="121"/>
      <c r="AC104" s="122"/>
      <c r="AI104" s="12"/>
      <c r="AJ104" s="12"/>
      <c r="AK104" s="12"/>
      <c r="AL104" s="12"/>
      <c r="AM104" s="12"/>
      <c r="AN104" s="12"/>
      <c r="AO104" s="12"/>
      <c r="AP104" s="12"/>
      <c r="AQ104" s="12"/>
      <c r="AR104" s="12"/>
      <c r="AS104" s="12"/>
      <c r="AT104" s="12"/>
    </row>
    <row r="105" spans="1:46" s="32" customFormat="1" ht="26.25" customHeight="1" x14ac:dyDescent="0.55000000000000004">
      <c r="A105" s="17">
        <v>22</v>
      </c>
      <c r="B105" s="22" t="s">
        <v>34</v>
      </c>
      <c r="C105" s="25" t="str">
        <f t="shared" si="3"/>
        <v>水</v>
      </c>
      <c r="D105" s="85"/>
      <c r="E105" s="86"/>
      <c r="F105" s="205"/>
      <c r="G105" s="178"/>
      <c r="H105" s="18" t="s">
        <v>31</v>
      </c>
      <c r="I105" s="178"/>
      <c r="J105" s="178"/>
      <c r="K105" s="22" t="s">
        <v>32</v>
      </c>
      <c r="L105" s="89">
        <f t="shared" si="4"/>
        <v>0</v>
      </c>
      <c r="M105" s="90"/>
      <c r="N105" s="22" t="s">
        <v>33</v>
      </c>
      <c r="O105" s="85"/>
      <c r="P105" s="86"/>
      <c r="Q105" s="85"/>
      <c r="R105" s="86"/>
      <c r="S105" s="85"/>
      <c r="T105" s="86"/>
      <c r="U105" s="85"/>
      <c r="V105" s="86"/>
      <c r="W105" s="120"/>
      <c r="X105" s="121"/>
      <c r="Y105" s="121"/>
      <c r="Z105" s="121"/>
      <c r="AA105" s="121"/>
      <c r="AB105" s="121"/>
      <c r="AC105" s="122"/>
      <c r="AI105" s="12"/>
      <c r="AJ105" s="12"/>
      <c r="AK105" s="12"/>
      <c r="AL105" s="12"/>
      <c r="AM105" s="12"/>
      <c r="AN105" s="12"/>
      <c r="AO105" s="12"/>
      <c r="AP105" s="12"/>
      <c r="AQ105" s="12"/>
      <c r="AR105" s="12"/>
      <c r="AS105" s="12"/>
      <c r="AT105" s="12"/>
    </row>
    <row r="106" spans="1:46" s="32" customFormat="1" ht="26.25" customHeight="1" x14ac:dyDescent="0.55000000000000004">
      <c r="A106" s="17">
        <v>23</v>
      </c>
      <c r="B106" s="22" t="s">
        <v>34</v>
      </c>
      <c r="C106" s="25" t="str">
        <f t="shared" si="3"/>
        <v>木</v>
      </c>
      <c r="D106" s="85"/>
      <c r="E106" s="86"/>
      <c r="F106" s="205"/>
      <c r="G106" s="178"/>
      <c r="H106" s="18" t="s">
        <v>31</v>
      </c>
      <c r="I106" s="178"/>
      <c r="J106" s="178"/>
      <c r="K106" s="22" t="s">
        <v>32</v>
      </c>
      <c r="L106" s="89">
        <f t="shared" si="4"/>
        <v>0</v>
      </c>
      <c r="M106" s="90"/>
      <c r="N106" s="22" t="s">
        <v>33</v>
      </c>
      <c r="O106" s="85"/>
      <c r="P106" s="86"/>
      <c r="Q106" s="85"/>
      <c r="R106" s="86"/>
      <c r="S106" s="85"/>
      <c r="T106" s="86"/>
      <c r="U106" s="85"/>
      <c r="V106" s="86"/>
      <c r="W106" s="120"/>
      <c r="X106" s="121"/>
      <c r="Y106" s="121"/>
      <c r="Z106" s="121"/>
      <c r="AA106" s="121"/>
      <c r="AB106" s="121"/>
      <c r="AC106" s="122"/>
      <c r="AI106" s="12"/>
      <c r="AJ106" s="12"/>
      <c r="AK106" s="12"/>
      <c r="AL106" s="12"/>
      <c r="AM106" s="12"/>
      <c r="AN106" s="12"/>
      <c r="AO106" s="12"/>
      <c r="AP106" s="12"/>
      <c r="AQ106" s="12"/>
      <c r="AR106" s="12"/>
      <c r="AS106" s="12"/>
      <c r="AT106" s="12"/>
    </row>
    <row r="107" spans="1:46" s="32" customFormat="1" ht="26.25" customHeight="1" x14ac:dyDescent="0.55000000000000004">
      <c r="A107" s="17">
        <v>24</v>
      </c>
      <c r="B107" s="22" t="s">
        <v>34</v>
      </c>
      <c r="C107" s="25" t="str">
        <f t="shared" si="3"/>
        <v>金</v>
      </c>
      <c r="D107" s="85"/>
      <c r="E107" s="86"/>
      <c r="F107" s="205"/>
      <c r="G107" s="178"/>
      <c r="H107" s="18" t="s">
        <v>31</v>
      </c>
      <c r="I107" s="178"/>
      <c r="J107" s="178"/>
      <c r="K107" s="22" t="s">
        <v>32</v>
      </c>
      <c r="L107" s="89">
        <f t="shared" si="4"/>
        <v>0</v>
      </c>
      <c r="M107" s="90"/>
      <c r="N107" s="22" t="s">
        <v>33</v>
      </c>
      <c r="O107" s="85"/>
      <c r="P107" s="86"/>
      <c r="Q107" s="85"/>
      <c r="R107" s="86"/>
      <c r="S107" s="85"/>
      <c r="T107" s="86"/>
      <c r="U107" s="85"/>
      <c r="V107" s="86"/>
      <c r="W107" s="120"/>
      <c r="X107" s="121"/>
      <c r="Y107" s="121"/>
      <c r="Z107" s="121"/>
      <c r="AA107" s="121"/>
      <c r="AB107" s="121"/>
      <c r="AC107" s="122"/>
      <c r="AI107" s="12"/>
      <c r="AJ107" s="12"/>
      <c r="AK107" s="12"/>
      <c r="AL107" s="12"/>
      <c r="AM107" s="12"/>
      <c r="AN107" s="12"/>
      <c r="AO107" s="12"/>
      <c r="AP107" s="12"/>
      <c r="AQ107" s="12"/>
      <c r="AR107" s="12"/>
      <c r="AS107" s="12"/>
      <c r="AT107" s="12"/>
    </row>
    <row r="108" spans="1:46" s="32" customFormat="1" ht="26.25" customHeight="1" x14ac:dyDescent="0.55000000000000004">
      <c r="A108" s="17">
        <v>25</v>
      </c>
      <c r="B108" s="22" t="s">
        <v>34</v>
      </c>
      <c r="C108" s="25" t="str">
        <f t="shared" si="3"/>
        <v>土</v>
      </c>
      <c r="D108" s="85"/>
      <c r="E108" s="86"/>
      <c r="F108" s="205"/>
      <c r="G108" s="178"/>
      <c r="H108" s="18" t="s">
        <v>31</v>
      </c>
      <c r="I108" s="178"/>
      <c r="J108" s="178"/>
      <c r="K108" s="22" t="s">
        <v>32</v>
      </c>
      <c r="L108" s="89">
        <f t="shared" si="4"/>
        <v>0</v>
      </c>
      <c r="M108" s="90"/>
      <c r="N108" s="22" t="s">
        <v>33</v>
      </c>
      <c r="O108" s="85"/>
      <c r="P108" s="86"/>
      <c r="Q108" s="85"/>
      <c r="R108" s="86"/>
      <c r="S108" s="85"/>
      <c r="T108" s="86"/>
      <c r="U108" s="85"/>
      <c r="V108" s="86"/>
      <c r="W108" s="120"/>
      <c r="X108" s="121"/>
      <c r="Y108" s="121"/>
      <c r="Z108" s="121"/>
      <c r="AA108" s="121"/>
      <c r="AB108" s="121"/>
      <c r="AC108" s="122"/>
      <c r="AI108" s="12"/>
      <c r="AJ108" s="12"/>
      <c r="AK108" s="12"/>
      <c r="AL108" s="12"/>
      <c r="AM108" s="12"/>
      <c r="AN108" s="12"/>
      <c r="AO108" s="12"/>
      <c r="AP108" s="12"/>
      <c r="AQ108" s="12"/>
      <c r="AR108" s="12"/>
      <c r="AS108" s="12"/>
      <c r="AT108" s="12"/>
    </row>
    <row r="109" spans="1:46" s="32" customFormat="1" ht="26.25" customHeight="1" x14ac:dyDescent="0.55000000000000004">
      <c r="A109" s="17">
        <v>26</v>
      </c>
      <c r="B109" s="22" t="s">
        <v>34</v>
      </c>
      <c r="C109" s="25" t="str">
        <f t="shared" si="3"/>
        <v>日</v>
      </c>
      <c r="D109" s="85"/>
      <c r="E109" s="86"/>
      <c r="F109" s="205"/>
      <c r="G109" s="178"/>
      <c r="H109" s="18" t="s">
        <v>31</v>
      </c>
      <c r="I109" s="178"/>
      <c r="J109" s="178"/>
      <c r="K109" s="22" t="s">
        <v>32</v>
      </c>
      <c r="L109" s="89">
        <f t="shared" si="4"/>
        <v>0</v>
      </c>
      <c r="M109" s="90"/>
      <c r="N109" s="22" t="s">
        <v>33</v>
      </c>
      <c r="O109" s="85"/>
      <c r="P109" s="86"/>
      <c r="Q109" s="85"/>
      <c r="R109" s="86"/>
      <c r="S109" s="85"/>
      <c r="T109" s="86"/>
      <c r="U109" s="85"/>
      <c r="V109" s="86"/>
      <c r="W109" s="120"/>
      <c r="X109" s="121"/>
      <c r="Y109" s="121"/>
      <c r="Z109" s="121"/>
      <c r="AA109" s="121"/>
      <c r="AB109" s="121"/>
      <c r="AC109" s="122"/>
      <c r="AI109" s="12"/>
      <c r="AJ109" s="12"/>
      <c r="AK109" s="12"/>
      <c r="AL109" s="12"/>
      <c r="AM109" s="12"/>
      <c r="AN109" s="12"/>
      <c r="AO109" s="12"/>
      <c r="AP109" s="12"/>
      <c r="AQ109" s="12"/>
      <c r="AR109" s="12"/>
      <c r="AS109" s="12"/>
      <c r="AT109" s="12"/>
    </row>
    <row r="110" spans="1:46" s="32" customFormat="1" ht="26.25" customHeight="1" x14ac:dyDescent="0.55000000000000004">
      <c r="A110" s="17">
        <v>27</v>
      </c>
      <c r="B110" s="22" t="s">
        <v>34</v>
      </c>
      <c r="C110" s="25" t="str">
        <f t="shared" si="3"/>
        <v>月</v>
      </c>
      <c r="D110" s="85"/>
      <c r="E110" s="86"/>
      <c r="F110" s="205"/>
      <c r="G110" s="178"/>
      <c r="H110" s="18" t="s">
        <v>31</v>
      </c>
      <c r="I110" s="178"/>
      <c r="J110" s="178"/>
      <c r="K110" s="22" t="s">
        <v>32</v>
      </c>
      <c r="L110" s="89">
        <f t="shared" si="4"/>
        <v>0</v>
      </c>
      <c r="M110" s="90"/>
      <c r="N110" s="22" t="s">
        <v>33</v>
      </c>
      <c r="O110" s="85"/>
      <c r="P110" s="86"/>
      <c r="Q110" s="85"/>
      <c r="R110" s="86"/>
      <c r="S110" s="85"/>
      <c r="T110" s="86"/>
      <c r="U110" s="85"/>
      <c r="V110" s="86"/>
      <c r="W110" s="120"/>
      <c r="X110" s="121"/>
      <c r="Y110" s="121"/>
      <c r="Z110" s="121"/>
      <c r="AA110" s="121"/>
      <c r="AB110" s="121"/>
      <c r="AC110" s="122"/>
      <c r="AI110" s="12"/>
      <c r="AJ110" s="12"/>
      <c r="AK110" s="12"/>
      <c r="AL110" s="12"/>
      <c r="AM110" s="12"/>
      <c r="AN110" s="12"/>
      <c r="AO110" s="12"/>
      <c r="AP110" s="12"/>
      <c r="AQ110" s="12"/>
      <c r="AR110" s="12"/>
      <c r="AS110" s="12"/>
      <c r="AT110" s="12"/>
    </row>
    <row r="111" spans="1:46" s="32" customFormat="1" ht="26.25" customHeight="1" x14ac:dyDescent="0.55000000000000004">
      <c r="A111" s="17">
        <v>28</v>
      </c>
      <c r="B111" s="22" t="s">
        <v>34</v>
      </c>
      <c r="C111" s="25" t="str">
        <f t="shared" si="3"/>
        <v>火</v>
      </c>
      <c r="D111" s="85"/>
      <c r="E111" s="86"/>
      <c r="F111" s="205"/>
      <c r="G111" s="178"/>
      <c r="H111" s="18" t="s">
        <v>31</v>
      </c>
      <c r="I111" s="178"/>
      <c r="J111" s="178"/>
      <c r="K111" s="22" t="s">
        <v>32</v>
      </c>
      <c r="L111" s="89">
        <f t="shared" si="4"/>
        <v>0</v>
      </c>
      <c r="M111" s="90"/>
      <c r="N111" s="22" t="s">
        <v>33</v>
      </c>
      <c r="O111" s="85"/>
      <c r="P111" s="86"/>
      <c r="Q111" s="85"/>
      <c r="R111" s="86"/>
      <c r="S111" s="85"/>
      <c r="T111" s="86"/>
      <c r="U111" s="85"/>
      <c r="V111" s="86"/>
      <c r="W111" s="120"/>
      <c r="X111" s="121"/>
      <c r="Y111" s="121"/>
      <c r="Z111" s="121"/>
      <c r="AA111" s="121"/>
      <c r="AB111" s="121"/>
      <c r="AC111" s="122"/>
      <c r="AI111" s="12"/>
      <c r="AJ111" s="12"/>
      <c r="AK111" s="12"/>
      <c r="AL111" s="12"/>
      <c r="AM111" s="12"/>
      <c r="AN111" s="12"/>
      <c r="AO111" s="12"/>
      <c r="AP111" s="12"/>
      <c r="AQ111" s="12"/>
      <c r="AR111" s="12"/>
      <c r="AS111" s="12"/>
      <c r="AT111" s="12"/>
    </row>
    <row r="112" spans="1:46" s="32" customFormat="1" ht="26.25" customHeight="1" x14ac:dyDescent="0.55000000000000004">
      <c r="A112" s="17">
        <v>29</v>
      </c>
      <c r="B112" s="22" t="s">
        <v>34</v>
      </c>
      <c r="C112" s="25" t="str">
        <f t="shared" si="3"/>
        <v>水</v>
      </c>
      <c r="D112" s="85"/>
      <c r="E112" s="86"/>
      <c r="F112" s="205"/>
      <c r="G112" s="178"/>
      <c r="H112" s="18" t="s">
        <v>31</v>
      </c>
      <c r="I112" s="178"/>
      <c r="J112" s="178"/>
      <c r="K112" s="22" t="s">
        <v>32</v>
      </c>
      <c r="L112" s="89">
        <f t="shared" si="4"/>
        <v>0</v>
      </c>
      <c r="M112" s="90"/>
      <c r="N112" s="22" t="s">
        <v>33</v>
      </c>
      <c r="O112" s="85"/>
      <c r="P112" s="86"/>
      <c r="Q112" s="85"/>
      <c r="R112" s="86"/>
      <c r="S112" s="85"/>
      <c r="T112" s="86"/>
      <c r="U112" s="85"/>
      <c r="V112" s="86"/>
      <c r="W112" s="120"/>
      <c r="X112" s="121"/>
      <c r="Y112" s="121"/>
      <c r="Z112" s="121"/>
      <c r="AA112" s="121"/>
      <c r="AB112" s="121"/>
      <c r="AC112" s="122"/>
      <c r="AI112" s="12"/>
      <c r="AJ112" s="12"/>
      <c r="AK112" s="12"/>
      <c r="AL112" s="12"/>
      <c r="AM112" s="12"/>
      <c r="AN112" s="12"/>
      <c r="AO112" s="12"/>
      <c r="AP112" s="12"/>
      <c r="AQ112" s="12"/>
      <c r="AR112" s="12"/>
      <c r="AS112" s="12"/>
      <c r="AT112" s="12"/>
    </row>
    <row r="113" spans="1:46" s="32" customFormat="1" ht="26.25" customHeight="1" x14ac:dyDescent="0.55000000000000004">
      <c r="A113" s="17">
        <v>30</v>
      </c>
      <c r="B113" s="22" t="s">
        <v>34</v>
      </c>
      <c r="C113" s="25" t="str">
        <f t="shared" si="3"/>
        <v>木</v>
      </c>
      <c r="D113" s="85"/>
      <c r="E113" s="86"/>
      <c r="F113" s="205"/>
      <c r="G113" s="178"/>
      <c r="H113" s="18" t="s">
        <v>31</v>
      </c>
      <c r="I113" s="178"/>
      <c r="J113" s="178"/>
      <c r="K113" s="22" t="s">
        <v>32</v>
      </c>
      <c r="L113" s="89">
        <f t="shared" si="4"/>
        <v>0</v>
      </c>
      <c r="M113" s="90"/>
      <c r="N113" s="22" t="s">
        <v>33</v>
      </c>
      <c r="O113" s="85"/>
      <c r="P113" s="86"/>
      <c r="Q113" s="85"/>
      <c r="R113" s="86"/>
      <c r="S113" s="85"/>
      <c r="T113" s="86"/>
      <c r="U113" s="85"/>
      <c r="V113" s="86"/>
      <c r="W113" s="120"/>
      <c r="X113" s="121"/>
      <c r="Y113" s="121"/>
      <c r="Z113" s="121"/>
      <c r="AA113" s="121"/>
      <c r="AB113" s="121"/>
      <c r="AC113" s="122"/>
      <c r="AI113" s="12"/>
      <c r="AJ113" s="12"/>
      <c r="AK113" s="12"/>
      <c r="AL113" s="12"/>
      <c r="AM113" s="12"/>
      <c r="AN113" s="12"/>
      <c r="AO113" s="12"/>
      <c r="AP113" s="12"/>
      <c r="AQ113" s="12"/>
      <c r="AR113" s="12"/>
      <c r="AS113" s="12"/>
      <c r="AT113" s="12"/>
    </row>
    <row r="114" spans="1:46" s="32" customFormat="1" ht="26.25" customHeight="1" x14ac:dyDescent="0.55000000000000004">
      <c r="A114" s="19"/>
      <c r="B114" s="23"/>
      <c r="C114" s="26"/>
      <c r="D114" s="218"/>
      <c r="E114" s="219"/>
      <c r="F114" s="226"/>
      <c r="G114" s="227"/>
      <c r="H114" s="20" t="s">
        <v>31</v>
      </c>
      <c r="I114" s="227"/>
      <c r="J114" s="227"/>
      <c r="K114" s="23" t="s">
        <v>32</v>
      </c>
      <c r="L114" s="89">
        <f t="shared" ref="L114" si="5">IF(ROUNDDOWN((I114-F114)*24,0)&lt;=$E$81,ROUNDDOWN((I114-F114)*24,0),$E$81)</f>
        <v>0</v>
      </c>
      <c r="M114" s="90"/>
      <c r="N114" s="23" t="s">
        <v>33</v>
      </c>
      <c r="O114" s="218"/>
      <c r="P114" s="219"/>
      <c r="Q114" s="218"/>
      <c r="R114" s="219"/>
      <c r="S114" s="218"/>
      <c r="T114" s="219"/>
      <c r="U114" s="218"/>
      <c r="V114" s="219"/>
      <c r="W114" s="208"/>
      <c r="X114" s="209"/>
      <c r="Y114" s="209"/>
      <c r="Z114" s="209"/>
      <c r="AA114" s="209"/>
      <c r="AB114" s="209"/>
      <c r="AC114" s="210"/>
      <c r="AI114" s="12"/>
      <c r="AJ114" s="12"/>
      <c r="AK114" s="12"/>
      <c r="AL114" s="12"/>
      <c r="AM114" s="12"/>
      <c r="AN114" s="12"/>
      <c r="AO114" s="12"/>
      <c r="AP114" s="12"/>
      <c r="AQ114" s="12"/>
      <c r="AR114" s="12"/>
      <c r="AS114" s="12"/>
      <c r="AT114" s="12"/>
    </row>
    <row r="115" spans="1:46" s="32" customFormat="1" ht="26.25" customHeight="1" x14ac:dyDescent="0.55000000000000004">
      <c r="A115" s="126" t="s">
        <v>35</v>
      </c>
      <c r="B115" s="127"/>
      <c r="C115" s="127"/>
      <c r="D115" s="27">
        <f>COUNTIF(L84:M114,"&gt;0")</f>
        <v>0</v>
      </c>
      <c r="E115" s="224" t="s">
        <v>36</v>
      </c>
      <c r="F115" s="224"/>
      <c r="G115" s="224"/>
      <c r="H115" s="224"/>
      <c r="I115" s="27">
        <f>COUNTIF(D84:E114,"○")</f>
        <v>0</v>
      </c>
      <c r="J115" s="28" t="s">
        <v>16</v>
      </c>
      <c r="K115" s="126" t="s">
        <v>101</v>
      </c>
      <c r="L115" s="127"/>
      <c r="M115" s="127"/>
      <c r="N115" s="27" t="s">
        <v>99</v>
      </c>
      <c r="O115" s="27">
        <f>COUNTIF(Q84:R114,"○")</f>
        <v>0</v>
      </c>
      <c r="P115" s="27" t="s">
        <v>38</v>
      </c>
      <c r="Q115" s="225" t="s">
        <v>100</v>
      </c>
      <c r="R115" s="225"/>
      <c r="S115" s="27">
        <f>COUNTIF(S84:T114,"○")</f>
        <v>0</v>
      </c>
      <c r="T115" s="27" t="s">
        <v>38</v>
      </c>
      <c r="U115" s="27"/>
      <c r="V115" s="27"/>
      <c r="W115" s="28"/>
      <c r="X115" s="212" t="s">
        <v>37</v>
      </c>
      <c r="Y115" s="213"/>
      <c r="Z115" s="213"/>
      <c r="AA115" s="44"/>
      <c r="AB115" s="44"/>
      <c r="AC115" s="216" t="str">
        <f>IF(W82="３．要支援家庭のこども加算","●","×")</f>
        <v>×</v>
      </c>
      <c r="AI115" s="12"/>
      <c r="AJ115" s="12"/>
      <c r="AK115" s="12"/>
      <c r="AL115" s="12"/>
      <c r="AM115" s="12"/>
      <c r="AN115" s="12"/>
      <c r="AO115" s="12"/>
      <c r="AP115" s="12"/>
      <c r="AQ115" s="12"/>
      <c r="AR115" s="12"/>
      <c r="AS115" s="12"/>
      <c r="AT115" s="12"/>
    </row>
    <row r="116" spans="1:46" s="32" customFormat="1" ht="26.25" customHeight="1" x14ac:dyDescent="0.55000000000000004">
      <c r="A116" s="126" t="s">
        <v>91</v>
      </c>
      <c r="B116" s="127"/>
      <c r="C116" s="27">
        <f>COUNTIF(O84:P114,"○")</f>
        <v>0</v>
      </c>
      <c r="D116" s="105" t="s">
        <v>38</v>
      </c>
      <c r="E116" s="105"/>
      <c r="F116" s="103" t="s">
        <v>107</v>
      </c>
      <c r="G116" s="104"/>
      <c r="H116" s="104"/>
      <c r="I116" s="27">
        <f>COUNTIF(U84:V114,"○")</f>
        <v>0</v>
      </c>
      <c r="J116" s="28" t="s">
        <v>38</v>
      </c>
      <c r="K116" s="211" t="s">
        <v>60</v>
      </c>
      <c r="L116" s="113"/>
      <c r="M116" s="113"/>
      <c r="N116" s="42">
        <f>IF(SUM(L84:M114)&gt;E81, E81, SUM(L84:M114))</f>
        <v>0</v>
      </c>
      <c r="O116" s="111" t="s">
        <v>58</v>
      </c>
      <c r="P116" s="111"/>
      <c r="Q116" s="111"/>
      <c r="R116" s="111"/>
      <c r="S116" s="42">
        <f>SUMIFS(L84:M114,D84:E114,"○")</f>
        <v>0</v>
      </c>
      <c r="T116" s="42" t="s">
        <v>59</v>
      </c>
      <c r="U116" s="115"/>
      <c r="V116" s="115"/>
      <c r="W116" s="45"/>
      <c r="X116" s="214"/>
      <c r="Y116" s="215"/>
      <c r="Z116" s="215"/>
      <c r="AA116" s="49"/>
      <c r="AB116" s="49"/>
      <c r="AC116" s="217"/>
      <c r="AI116" s="12"/>
      <c r="AJ116" s="12"/>
      <c r="AK116" s="12"/>
      <c r="AL116" s="12"/>
      <c r="AM116" s="12"/>
      <c r="AN116" s="12"/>
      <c r="AO116" s="12"/>
      <c r="AP116" s="12"/>
      <c r="AQ116" s="12"/>
      <c r="AR116" s="12"/>
      <c r="AS116" s="12"/>
      <c r="AT116" s="12"/>
    </row>
    <row r="117" spans="1:46" s="32" customFormat="1" ht="26.25" customHeight="1" x14ac:dyDescent="0.55000000000000004">
      <c r="A117" s="29"/>
      <c r="B117" s="29"/>
      <c r="C117" s="29"/>
      <c r="F117" s="29"/>
      <c r="G117" s="29"/>
      <c r="H117" s="29"/>
      <c r="K117" s="51"/>
      <c r="L117" s="51"/>
      <c r="M117" s="51"/>
      <c r="O117" s="52"/>
      <c r="P117" s="52"/>
      <c r="Q117" s="52"/>
      <c r="R117" s="52"/>
      <c r="U117" s="53"/>
      <c r="V117" s="53"/>
      <c r="X117" s="29"/>
      <c r="Y117" s="29"/>
      <c r="Z117" s="29"/>
      <c r="AA117" s="29"/>
      <c r="AB117" s="29"/>
      <c r="AC117" s="29"/>
      <c r="AI117" s="12"/>
      <c r="AJ117" s="12"/>
      <c r="AK117" s="12"/>
      <c r="AL117" s="12"/>
      <c r="AM117" s="12"/>
      <c r="AN117" s="12"/>
      <c r="AO117" s="12"/>
      <c r="AP117" s="12"/>
      <c r="AQ117" s="12"/>
      <c r="AR117" s="12"/>
      <c r="AS117" s="12"/>
      <c r="AT117" s="12"/>
    </row>
    <row r="118" spans="1:46" ht="26.25" customHeight="1" x14ac:dyDescent="0.55000000000000004">
      <c r="A118" s="100" t="str">
        <f>"（別紙）中野区乳児等通園支援事業　利用状況報告書（"&amp;$N$2&amp;"年"&amp;$P$2&amp;"月分）"</f>
        <v>（別紙）中野区乳児等通園支援事業　利用状況報告書（2026年4月分）</v>
      </c>
      <c r="B118" s="100"/>
      <c r="C118" s="100"/>
      <c r="D118" s="100"/>
      <c r="E118" s="100"/>
      <c r="F118" s="100"/>
      <c r="G118" s="100"/>
      <c r="H118" s="100"/>
      <c r="I118" s="100"/>
      <c r="J118" s="100"/>
      <c r="K118" s="100"/>
      <c r="L118" s="100"/>
      <c r="M118" s="100"/>
      <c r="N118" s="100"/>
      <c r="O118" s="100"/>
      <c r="P118" s="100"/>
      <c r="Q118" s="100"/>
      <c r="R118" s="100"/>
      <c r="S118" s="100"/>
      <c r="T118" s="100"/>
      <c r="U118" s="100"/>
      <c r="V118" s="100"/>
      <c r="W118" s="100"/>
      <c r="X118" s="100"/>
      <c r="Y118" s="100"/>
      <c r="Z118" s="100"/>
      <c r="AA118" s="100"/>
      <c r="AB118" s="100"/>
      <c r="AC118" s="100"/>
    </row>
    <row r="119" spans="1:46" ht="26.25" customHeight="1" x14ac:dyDescent="0.55000000000000004">
      <c r="A119" s="101" t="s">
        <v>23</v>
      </c>
      <c r="B119" s="101"/>
      <c r="C119" s="101"/>
      <c r="D119" s="110"/>
      <c r="E119" s="110"/>
      <c r="F119" s="110"/>
      <c r="G119" s="110"/>
      <c r="H119" s="110"/>
      <c r="I119" s="110"/>
      <c r="J119" s="114" t="s">
        <v>43</v>
      </c>
      <c r="K119" s="114"/>
      <c r="L119" s="114"/>
      <c r="O119" s="29" t="s">
        <v>0</v>
      </c>
      <c r="P119" s="13"/>
      <c r="Q119" s="29" t="s">
        <v>3</v>
      </c>
      <c r="S119" s="29" t="s">
        <v>4</v>
      </c>
      <c r="T119" s="29" t="s">
        <v>19</v>
      </c>
      <c r="U119" s="32" t="s">
        <v>40</v>
      </c>
      <c r="V119" s="32"/>
      <c r="W119" s="110"/>
      <c r="X119" s="110"/>
      <c r="Y119" s="110"/>
      <c r="Z119" s="110"/>
      <c r="AA119" s="110"/>
      <c r="AB119" s="110"/>
      <c r="AC119" s="32" t="s">
        <v>19</v>
      </c>
    </row>
    <row r="120" spans="1:46" ht="26.25" customHeight="1" x14ac:dyDescent="0.55000000000000004">
      <c r="A120" s="101" t="s">
        <v>24</v>
      </c>
      <c r="B120" s="101"/>
      <c r="C120" s="101"/>
      <c r="D120" s="32" t="s">
        <v>87</v>
      </c>
      <c r="E120" s="32" cm="1">
        <f t="array" ref="E120">_xlfn.IFS(W119="０歳児クラス相当",$L$12,W119="１歳児クラス相当",$L$13,W119="２歳児クラス相当（３歳未満）",$L$14,W119="２歳児クラス相当（３歳誕生月）",$L$14,W119="",0)</f>
        <v>0</v>
      </c>
      <c r="F120" s="114" t="s">
        <v>11</v>
      </c>
      <c r="G120" s="114"/>
      <c r="H120" s="29"/>
      <c r="I120" s="32"/>
      <c r="J120" s="114"/>
      <c r="K120" s="114"/>
      <c r="L120" s="32"/>
      <c r="M120" s="114"/>
      <c r="N120" s="114"/>
      <c r="O120" s="32"/>
      <c r="P120" s="157" t="s">
        <v>62</v>
      </c>
      <c r="Q120" s="157"/>
      <c r="R120" s="157"/>
      <c r="S120" s="110"/>
      <c r="T120" s="110"/>
      <c r="U120" s="110"/>
      <c r="V120" s="157" t="s">
        <v>65</v>
      </c>
      <c r="W120" s="157"/>
      <c r="X120" s="110"/>
      <c r="Y120" s="110"/>
      <c r="Z120" s="110"/>
      <c r="AA120" s="110"/>
      <c r="AB120" s="110"/>
      <c r="AC120" s="32" t="s">
        <v>19</v>
      </c>
    </row>
    <row r="121" spans="1:46" ht="26.25" customHeight="1" x14ac:dyDescent="0.55000000000000004">
      <c r="A121" s="32"/>
      <c r="B121" s="114" t="s">
        <v>66</v>
      </c>
      <c r="C121" s="114"/>
      <c r="D121" s="114"/>
      <c r="E121" s="114" t="s">
        <v>94</v>
      </c>
      <c r="F121" s="114"/>
      <c r="G121" s="114"/>
      <c r="H121" s="114"/>
      <c r="I121" s="29" t="s">
        <v>19</v>
      </c>
      <c r="J121" s="113" t="s">
        <v>93</v>
      </c>
      <c r="K121" s="113"/>
      <c r="L121" s="113"/>
      <c r="M121" s="113"/>
      <c r="N121" s="113"/>
      <c r="O121" s="110"/>
      <c r="P121" s="110"/>
      <c r="Q121" s="110"/>
      <c r="R121" s="110"/>
      <c r="S121" s="110"/>
      <c r="T121" s="32"/>
      <c r="U121" s="111" t="s">
        <v>86</v>
      </c>
      <c r="V121" s="111"/>
      <c r="W121" s="228"/>
      <c r="X121" s="228"/>
      <c r="Y121" s="228"/>
      <c r="Z121" s="228"/>
      <c r="AA121" s="228"/>
      <c r="AB121" s="228"/>
    </row>
    <row r="122" spans="1:46" ht="26.25" customHeight="1" x14ac:dyDescent="0.55000000000000004">
      <c r="A122" s="123" t="s">
        <v>25</v>
      </c>
      <c r="B122" s="123"/>
      <c r="C122" s="14" t="s">
        <v>26</v>
      </c>
      <c r="D122" s="123" t="s">
        <v>90</v>
      </c>
      <c r="E122" s="123"/>
      <c r="F122" s="123" t="s">
        <v>27</v>
      </c>
      <c r="G122" s="123"/>
      <c r="H122" s="123"/>
      <c r="I122" s="123"/>
      <c r="J122" s="123"/>
      <c r="K122" s="123"/>
      <c r="L122" s="177" t="s">
        <v>28</v>
      </c>
      <c r="M122" s="177"/>
      <c r="N122" s="177"/>
      <c r="O122" s="123" t="s">
        <v>29</v>
      </c>
      <c r="P122" s="123"/>
      <c r="Q122" s="116" t="s">
        <v>98</v>
      </c>
      <c r="R122" s="116"/>
      <c r="S122" s="116" t="s">
        <v>45</v>
      </c>
      <c r="T122" s="116"/>
      <c r="U122" s="124" t="s">
        <v>55</v>
      </c>
      <c r="V122" s="125"/>
      <c r="W122" s="126" t="s">
        <v>30</v>
      </c>
      <c r="X122" s="127"/>
      <c r="Y122" s="127"/>
      <c r="Z122" s="127"/>
      <c r="AA122" s="127"/>
      <c r="AB122" s="127"/>
      <c r="AC122" s="128"/>
    </row>
    <row r="123" spans="1:46" ht="26.25" customHeight="1" x14ac:dyDescent="0.55000000000000004">
      <c r="A123" s="15">
        <v>1</v>
      </c>
      <c r="B123" s="21" t="s">
        <v>4</v>
      </c>
      <c r="C123" s="24" t="str">
        <f>TEXT(DATE($N$2,$P$2,A123),"aaa")</f>
        <v>水</v>
      </c>
      <c r="D123" s="106"/>
      <c r="E123" s="107"/>
      <c r="F123" s="108"/>
      <c r="G123" s="109"/>
      <c r="H123" s="16" t="s">
        <v>31</v>
      </c>
      <c r="I123" s="109"/>
      <c r="J123" s="109"/>
      <c r="K123" s="21" t="s">
        <v>32</v>
      </c>
      <c r="L123" s="89" t="str">
        <f>IF(OR(F123="",I123=""),"",MIN(MAX(ROUNDDOWN((I123-F123)*24*2,0)/2,0),$E$120))</f>
        <v/>
      </c>
      <c r="M123" s="90"/>
      <c r="N123" s="43" t="s">
        <v>33</v>
      </c>
      <c r="O123" s="106"/>
      <c r="P123" s="107"/>
      <c r="Q123" s="106"/>
      <c r="R123" s="107"/>
      <c r="S123" s="106"/>
      <c r="T123" s="107"/>
      <c r="U123" s="106"/>
      <c r="V123" s="107"/>
      <c r="W123" s="231"/>
      <c r="X123" s="232"/>
      <c r="Y123" s="232"/>
      <c r="Z123" s="232"/>
      <c r="AA123" s="232"/>
      <c r="AB123" s="232"/>
      <c r="AC123" s="233"/>
    </row>
    <row r="124" spans="1:46" ht="26.25" customHeight="1" x14ac:dyDescent="0.55000000000000004">
      <c r="A124" s="17">
        <v>2</v>
      </c>
      <c r="B124" s="22" t="s">
        <v>4</v>
      </c>
      <c r="C124" s="25" t="str">
        <f>TEXT(DATE($N$2,$P$2,A124),"aaa")</f>
        <v>木</v>
      </c>
      <c r="D124" s="85"/>
      <c r="E124" s="86"/>
      <c r="F124" s="205"/>
      <c r="G124" s="178"/>
      <c r="H124" s="18" t="s">
        <v>31</v>
      </c>
      <c r="I124" s="178"/>
      <c r="J124" s="178"/>
      <c r="K124" s="22" t="s">
        <v>32</v>
      </c>
      <c r="L124" s="89" t="str">
        <f>IF(OR(F124="",I124=""),"",MIN(MAX(ROUNDDOWN((I124-F124)*24*2,0)/2,0),$E$120))</f>
        <v/>
      </c>
      <c r="M124" s="90"/>
      <c r="N124" s="22" t="s">
        <v>33</v>
      </c>
      <c r="O124" s="85"/>
      <c r="P124" s="86"/>
      <c r="Q124" s="85"/>
      <c r="R124" s="86"/>
      <c r="S124" s="85"/>
      <c r="T124" s="86"/>
      <c r="U124" s="85"/>
      <c r="V124" s="86"/>
      <c r="W124" s="120"/>
      <c r="X124" s="121"/>
      <c r="Y124" s="121"/>
      <c r="Z124" s="121"/>
      <c r="AA124" s="121"/>
      <c r="AB124" s="121"/>
      <c r="AC124" s="122"/>
    </row>
    <row r="125" spans="1:46" ht="26.25" customHeight="1" x14ac:dyDescent="0.55000000000000004">
      <c r="A125" s="17">
        <v>3</v>
      </c>
      <c r="B125" s="22" t="s">
        <v>34</v>
      </c>
      <c r="C125" s="25" t="str">
        <f t="shared" ref="C125:C152" si="6">TEXT(DATE($N$2,$P$2,A125),"aaa")</f>
        <v>金</v>
      </c>
      <c r="D125" s="85"/>
      <c r="E125" s="86"/>
      <c r="F125" s="205"/>
      <c r="G125" s="178"/>
      <c r="H125" s="18" t="s">
        <v>31</v>
      </c>
      <c r="I125" s="178"/>
      <c r="J125" s="178"/>
      <c r="K125" s="22" t="s">
        <v>32</v>
      </c>
      <c r="L125" s="89" t="str">
        <f t="shared" ref="L125:L152" si="7">IF(OR(F125="",I125=""),"",MIN(MAX(ROUNDDOWN((I125-F125)*24*2,0)/2,0),$E$120))</f>
        <v/>
      </c>
      <c r="M125" s="90"/>
      <c r="N125" s="22" t="s">
        <v>33</v>
      </c>
      <c r="O125" s="85"/>
      <c r="P125" s="86"/>
      <c r="Q125" s="85"/>
      <c r="R125" s="86"/>
      <c r="S125" s="85"/>
      <c r="T125" s="86"/>
      <c r="U125" s="85"/>
      <c r="V125" s="86"/>
      <c r="W125" s="234"/>
      <c r="X125" s="235"/>
      <c r="Y125" s="235"/>
      <c r="Z125" s="235"/>
      <c r="AA125" s="235"/>
      <c r="AB125" s="235"/>
      <c r="AC125" s="236"/>
    </row>
    <row r="126" spans="1:46" ht="26.25" customHeight="1" x14ac:dyDescent="0.55000000000000004">
      <c r="A126" s="17">
        <v>4</v>
      </c>
      <c r="B126" s="22" t="s">
        <v>34</v>
      </c>
      <c r="C126" s="25" t="str">
        <f t="shared" si="6"/>
        <v>土</v>
      </c>
      <c r="D126" s="85"/>
      <c r="E126" s="86"/>
      <c r="F126" s="205"/>
      <c r="G126" s="178"/>
      <c r="H126" s="18" t="s">
        <v>31</v>
      </c>
      <c r="I126" s="178"/>
      <c r="J126" s="178"/>
      <c r="K126" s="22" t="s">
        <v>32</v>
      </c>
      <c r="L126" s="89" t="str">
        <f t="shared" si="7"/>
        <v/>
      </c>
      <c r="M126" s="90"/>
      <c r="N126" s="22" t="s">
        <v>33</v>
      </c>
      <c r="O126" s="85"/>
      <c r="P126" s="86"/>
      <c r="Q126" s="85"/>
      <c r="R126" s="86"/>
      <c r="S126" s="85"/>
      <c r="T126" s="86"/>
      <c r="U126" s="85"/>
      <c r="V126" s="86"/>
      <c r="W126" s="120"/>
      <c r="X126" s="121"/>
      <c r="Y126" s="121"/>
      <c r="Z126" s="121"/>
      <c r="AA126" s="121"/>
      <c r="AB126" s="121"/>
      <c r="AC126" s="122"/>
    </row>
    <row r="127" spans="1:46" ht="26.25" customHeight="1" x14ac:dyDescent="0.55000000000000004">
      <c r="A127" s="17">
        <v>5</v>
      </c>
      <c r="B127" s="22" t="s">
        <v>34</v>
      </c>
      <c r="C127" s="25" t="str">
        <f t="shared" si="6"/>
        <v>日</v>
      </c>
      <c r="D127" s="85"/>
      <c r="E127" s="86"/>
      <c r="F127" s="205"/>
      <c r="G127" s="178"/>
      <c r="H127" s="18" t="s">
        <v>31</v>
      </c>
      <c r="I127" s="178"/>
      <c r="J127" s="178"/>
      <c r="K127" s="22" t="s">
        <v>32</v>
      </c>
      <c r="L127" s="89" t="str">
        <f t="shared" si="7"/>
        <v/>
      </c>
      <c r="M127" s="90"/>
      <c r="N127" s="22" t="s">
        <v>33</v>
      </c>
      <c r="O127" s="85"/>
      <c r="P127" s="86"/>
      <c r="Q127" s="85"/>
      <c r="R127" s="86"/>
      <c r="S127" s="85"/>
      <c r="T127" s="86"/>
      <c r="U127" s="85"/>
      <c r="V127" s="86"/>
      <c r="W127" s="120"/>
      <c r="X127" s="121"/>
      <c r="Y127" s="121"/>
      <c r="Z127" s="121"/>
      <c r="AA127" s="121"/>
      <c r="AB127" s="121"/>
      <c r="AC127" s="122"/>
    </row>
    <row r="128" spans="1:46" ht="26.25" customHeight="1" x14ac:dyDescent="0.55000000000000004">
      <c r="A128" s="17">
        <v>6</v>
      </c>
      <c r="B128" s="22" t="s">
        <v>34</v>
      </c>
      <c r="C128" s="25" t="str">
        <f t="shared" si="6"/>
        <v>月</v>
      </c>
      <c r="D128" s="85"/>
      <c r="E128" s="86"/>
      <c r="F128" s="205"/>
      <c r="G128" s="178"/>
      <c r="H128" s="18" t="s">
        <v>31</v>
      </c>
      <c r="I128" s="178"/>
      <c r="J128" s="178"/>
      <c r="K128" s="22" t="s">
        <v>32</v>
      </c>
      <c r="L128" s="89" t="str">
        <f t="shared" si="7"/>
        <v/>
      </c>
      <c r="M128" s="90"/>
      <c r="N128" s="22" t="s">
        <v>33</v>
      </c>
      <c r="O128" s="85"/>
      <c r="P128" s="86"/>
      <c r="Q128" s="85"/>
      <c r="R128" s="86"/>
      <c r="S128" s="85"/>
      <c r="T128" s="86"/>
      <c r="U128" s="85"/>
      <c r="V128" s="86"/>
      <c r="W128" s="120"/>
      <c r="X128" s="121"/>
      <c r="Y128" s="121"/>
      <c r="Z128" s="121"/>
      <c r="AA128" s="121"/>
      <c r="AB128" s="121"/>
      <c r="AC128" s="122"/>
    </row>
    <row r="129" spans="1:29" ht="26.25" customHeight="1" x14ac:dyDescent="0.55000000000000004">
      <c r="A129" s="17">
        <v>7</v>
      </c>
      <c r="B129" s="22" t="s">
        <v>34</v>
      </c>
      <c r="C129" s="25" t="str">
        <f t="shared" si="6"/>
        <v>火</v>
      </c>
      <c r="D129" s="85"/>
      <c r="E129" s="86"/>
      <c r="F129" s="205"/>
      <c r="G129" s="178"/>
      <c r="H129" s="18" t="s">
        <v>31</v>
      </c>
      <c r="I129" s="178"/>
      <c r="J129" s="178"/>
      <c r="K129" s="22" t="s">
        <v>32</v>
      </c>
      <c r="L129" s="89" t="str">
        <f t="shared" si="7"/>
        <v/>
      </c>
      <c r="M129" s="90"/>
      <c r="N129" s="22" t="s">
        <v>33</v>
      </c>
      <c r="O129" s="85"/>
      <c r="P129" s="86"/>
      <c r="Q129" s="85"/>
      <c r="R129" s="86"/>
      <c r="S129" s="85"/>
      <c r="T129" s="86"/>
      <c r="U129" s="85"/>
      <c r="V129" s="86"/>
      <c r="W129" s="120"/>
      <c r="X129" s="121"/>
      <c r="Y129" s="121"/>
      <c r="Z129" s="121"/>
      <c r="AA129" s="121"/>
      <c r="AB129" s="121"/>
      <c r="AC129" s="122"/>
    </row>
    <row r="130" spans="1:29" ht="26.25" customHeight="1" x14ac:dyDescent="0.55000000000000004">
      <c r="A130" s="17">
        <v>8</v>
      </c>
      <c r="B130" s="22" t="s">
        <v>34</v>
      </c>
      <c r="C130" s="25" t="str">
        <f t="shared" si="6"/>
        <v>水</v>
      </c>
      <c r="D130" s="85"/>
      <c r="E130" s="86"/>
      <c r="F130" s="205"/>
      <c r="G130" s="178"/>
      <c r="H130" s="18" t="s">
        <v>31</v>
      </c>
      <c r="I130" s="178"/>
      <c r="J130" s="178"/>
      <c r="K130" s="22" t="s">
        <v>32</v>
      </c>
      <c r="L130" s="89" t="str">
        <f t="shared" si="7"/>
        <v/>
      </c>
      <c r="M130" s="90"/>
      <c r="N130" s="22" t="s">
        <v>33</v>
      </c>
      <c r="O130" s="85"/>
      <c r="P130" s="86"/>
      <c r="Q130" s="85"/>
      <c r="R130" s="86"/>
      <c r="S130" s="85"/>
      <c r="T130" s="86"/>
      <c r="U130" s="85"/>
      <c r="V130" s="86"/>
      <c r="W130" s="120"/>
      <c r="X130" s="121"/>
      <c r="Y130" s="121"/>
      <c r="Z130" s="121"/>
      <c r="AA130" s="121"/>
      <c r="AB130" s="121"/>
      <c r="AC130" s="122"/>
    </row>
    <row r="131" spans="1:29" ht="26.25" customHeight="1" x14ac:dyDescent="0.55000000000000004">
      <c r="A131" s="17">
        <v>9</v>
      </c>
      <c r="B131" s="22" t="s">
        <v>34</v>
      </c>
      <c r="C131" s="25" t="str">
        <f t="shared" si="6"/>
        <v>木</v>
      </c>
      <c r="D131" s="85"/>
      <c r="E131" s="86"/>
      <c r="F131" s="205"/>
      <c r="G131" s="178"/>
      <c r="H131" s="18" t="s">
        <v>31</v>
      </c>
      <c r="I131" s="178"/>
      <c r="J131" s="178"/>
      <c r="K131" s="22" t="s">
        <v>32</v>
      </c>
      <c r="L131" s="89" t="str">
        <f t="shared" si="7"/>
        <v/>
      </c>
      <c r="M131" s="90"/>
      <c r="N131" s="22" t="s">
        <v>33</v>
      </c>
      <c r="O131" s="85"/>
      <c r="P131" s="86"/>
      <c r="Q131" s="85"/>
      <c r="R131" s="86"/>
      <c r="S131" s="85"/>
      <c r="T131" s="86"/>
      <c r="U131" s="85"/>
      <c r="V131" s="86"/>
      <c r="W131" s="120"/>
      <c r="X131" s="121"/>
      <c r="Y131" s="121"/>
      <c r="Z131" s="121"/>
      <c r="AA131" s="121"/>
      <c r="AB131" s="121"/>
      <c r="AC131" s="122"/>
    </row>
    <row r="132" spans="1:29" ht="26.25" customHeight="1" x14ac:dyDescent="0.55000000000000004">
      <c r="A132" s="17">
        <v>10</v>
      </c>
      <c r="B132" s="22" t="s">
        <v>34</v>
      </c>
      <c r="C132" s="25" t="str">
        <f t="shared" si="6"/>
        <v>金</v>
      </c>
      <c r="D132" s="85"/>
      <c r="E132" s="86"/>
      <c r="F132" s="205"/>
      <c r="G132" s="178"/>
      <c r="H132" s="18" t="s">
        <v>31</v>
      </c>
      <c r="I132" s="178"/>
      <c r="J132" s="178"/>
      <c r="K132" s="22" t="s">
        <v>32</v>
      </c>
      <c r="L132" s="89" t="str">
        <f t="shared" si="7"/>
        <v/>
      </c>
      <c r="M132" s="90"/>
      <c r="N132" s="22" t="s">
        <v>33</v>
      </c>
      <c r="O132" s="85"/>
      <c r="P132" s="86"/>
      <c r="Q132" s="85"/>
      <c r="R132" s="86"/>
      <c r="S132" s="85"/>
      <c r="T132" s="86"/>
      <c r="U132" s="85"/>
      <c r="V132" s="86"/>
      <c r="W132" s="120"/>
      <c r="X132" s="121"/>
      <c r="Y132" s="121"/>
      <c r="Z132" s="121"/>
      <c r="AA132" s="121"/>
      <c r="AB132" s="121"/>
      <c r="AC132" s="122"/>
    </row>
    <row r="133" spans="1:29" ht="26.25" customHeight="1" x14ac:dyDescent="0.55000000000000004">
      <c r="A133" s="17">
        <v>11</v>
      </c>
      <c r="B133" s="22" t="s">
        <v>34</v>
      </c>
      <c r="C133" s="25" t="str">
        <f t="shared" si="6"/>
        <v>土</v>
      </c>
      <c r="D133" s="85"/>
      <c r="E133" s="86"/>
      <c r="F133" s="205"/>
      <c r="G133" s="178"/>
      <c r="H133" s="18" t="s">
        <v>31</v>
      </c>
      <c r="I133" s="178"/>
      <c r="J133" s="178"/>
      <c r="K133" s="22" t="s">
        <v>32</v>
      </c>
      <c r="L133" s="89" t="str">
        <f t="shared" si="7"/>
        <v/>
      </c>
      <c r="M133" s="90"/>
      <c r="N133" s="22" t="s">
        <v>33</v>
      </c>
      <c r="O133" s="85"/>
      <c r="P133" s="86"/>
      <c r="Q133" s="85"/>
      <c r="R133" s="86"/>
      <c r="S133" s="85"/>
      <c r="T133" s="86"/>
      <c r="U133" s="85"/>
      <c r="V133" s="86"/>
      <c r="W133" s="120"/>
      <c r="X133" s="121"/>
      <c r="Y133" s="121"/>
      <c r="Z133" s="121"/>
      <c r="AA133" s="121"/>
      <c r="AB133" s="121"/>
      <c r="AC133" s="122"/>
    </row>
    <row r="134" spans="1:29" ht="26.25" customHeight="1" x14ac:dyDescent="0.55000000000000004">
      <c r="A134" s="17">
        <v>12</v>
      </c>
      <c r="B134" s="22" t="s">
        <v>34</v>
      </c>
      <c r="C134" s="25" t="str">
        <f t="shared" si="6"/>
        <v>日</v>
      </c>
      <c r="D134" s="85"/>
      <c r="E134" s="86"/>
      <c r="F134" s="205"/>
      <c r="G134" s="178"/>
      <c r="H134" s="18" t="s">
        <v>31</v>
      </c>
      <c r="I134" s="178"/>
      <c r="J134" s="178"/>
      <c r="K134" s="22" t="s">
        <v>32</v>
      </c>
      <c r="L134" s="89" t="str">
        <f t="shared" si="7"/>
        <v/>
      </c>
      <c r="M134" s="90"/>
      <c r="N134" s="22" t="s">
        <v>33</v>
      </c>
      <c r="O134" s="85"/>
      <c r="P134" s="86"/>
      <c r="Q134" s="85"/>
      <c r="R134" s="86"/>
      <c r="S134" s="85"/>
      <c r="T134" s="86"/>
      <c r="U134" s="85"/>
      <c r="V134" s="86"/>
      <c r="W134" s="120"/>
      <c r="X134" s="121"/>
      <c r="Y134" s="121"/>
      <c r="Z134" s="121"/>
      <c r="AA134" s="121"/>
      <c r="AB134" s="121"/>
      <c r="AC134" s="122"/>
    </row>
    <row r="135" spans="1:29" ht="26.25" customHeight="1" x14ac:dyDescent="0.55000000000000004">
      <c r="A135" s="17">
        <v>13</v>
      </c>
      <c r="B135" s="22" t="s">
        <v>34</v>
      </c>
      <c r="C135" s="25" t="str">
        <f t="shared" si="6"/>
        <v>月</v>
      </c>
      <c r="D135" s="85"/>
      <c r="E135" s="86"/>
      <c r="F135" s="205"/>
      <c r="G135" s="178"/>
      <c r="H135" s="18" t="s">
        <v>31</v>
      </c>
      <c r="I135" s="178"/>
      <c r="J135" s="178"/>
      <c r="K135" s="22" t="s">
        <v>32</v>
      </c>
      <c r="L135" s="89" t="str">
        <f t="shared" si="7"/>
        <v/>
      </c>
      <c r="M135" s="90"/>
      <c r="N135" s="22" t="s">
        <v>33</v>
      </c>
      <c r="O135" s="85"/>
      <c r="P135" s="86"/>
      <c r="Q135" s="85"/>
      <c r="R135" s="86"/>
      <c r="S135" s="85"/>
      <c r="T135" s="86"/>
      <c r="U135" s="85"/>
      <c r="V135" s="86"/>
      <c r="W135" s="120"/>
      <c r="X135" s="121"/>
      <c r="Y135" s="121"/>
      <c r="Z135" s="121"/>
      <c r="AA135" s="121"/>
      <c r="AB135" s="121"/>
      <c r="AC135" s="122"/>
    </row>
    <row r="136" spans="1:29" ht="26.25" customHeight="1" x14ac:dyDescent="0.55000000000000004">
      <c r="A136" s="17">
        <v>14</v>
      </c>
      <c r="B136" s="22" t="s">
        <v>34</v>
      </c>
      <c r="C136" s="25" t="str">
        <f t="shared" si="6"/>
        <v>火</v>
      </c>
      <c r="D136" s="85"/>
      <c r="E136" s="86"/>
      <c r="F136" s="205"/>
      <c r="G136" s="178"/>
      <c r="H136" s="18" t="s">
        <v>31</v>
      </c>
      <c r="I136" s="178"/>
      <c r="J136" s="178"/>
      <c r="K136" s="22" t="s">
        <v>32</v>
      </c>
      <c r="L136" s="89" t="str">
        <f t="shared" si="7"/>
        <v/>
      </c>
      <c r="M136" s="90"/>
      <c r="N136" s="22" t="s">
        <v>33</v>
      </c>
      <c r="O136" s="85"/>
      <c r="P136" s="86"/>
      <c r="Q136" s="85"/>
      <c r="R136" s="86"/>
      <c r="S136" s="85"/>
      <c r="T136" s="86"/>
      <c r="U136" s="85"/>
      <c r="V136" s="86"/>
      <c r="W136" s="120"/>
      <c r="X136" s="121"/>
      <c r="Y136" s="121"/>
      <c r="Z136" s="121"/>
      <c r="AA136" s="121"/>
      <c r="AB136" s="121"/>
      <c r="AC136" s="122"/>
    </row>
    <row r="137" spans="1:29" ht="26.25" customHeight="1" x14ac:dyDescent="0.55000000000000004">
      <c r="A137" s="17">
        <v>15</v>
      </c>
      <c r="B137" s="22" t="s">
        <v>34</v>
      </c>
      <c r="C137" s="25" t="str">
        <f t="shared" si="6"/>
        <v>水</v>
      </c>
      <c r="D137" s="85"/>
      <c r="E137" s="86"/>
      <c r="F137" s="205"/>
      <c r="G137" s="178"/>
      <c r="H137" s="18" t="s">
        <v>31</v>
      </c>
      <c r="I137" s="178"/>
      <c r="J137" s="178"/>
      <c r="K137" s="22" t="s">
        <v>32</v>
      </c>
      <c r="L137" s="89" t="str">
        <f t="shared" si="7"/>
        <v/>
      </c>
      <c r="M137" s="90"/>
      <c r="N137" s="22" t="s">
        <v>33</v>
      </c>
      <c r="O137" s="85"/>
      <c r="P137" s="86"/>
      <c r="Q137" s="85"/>
      <c r="R137" s="86"/>
      <c r="S137" s="85"/>
      <c r="T137" s="86"/>
      <c r="U137" s="85"/>
      <c r="V137" s="86"/>
      <c r="W137" s="120"/>
      <c r="X137" s="121"/>
      <c r="Y137" s="121"/>
      <c r="Z137" s="121"/>
      <c r="AA137" s="121"/>
      <c r="AB137" s="121"/>
      <c r="AC137" s="122"/>
    </row>
    <row r="138" spans="1:29" ht="26.25" customHeight="1" x14ac:dyDescent="0.55000000000000004">
      <c r="A138" s="17">
        <v>16</v>
      </c>
      <c r="B138" s="22" t="s">
        <v>34</v>
      </c>
      <c r="C138" s="25" t="str">
        <f t="shared" si="6"/>
        <v>木</v>
      </c>
      <c r="D138" s="85"/>
      <c r="E138" s="86"/>
      <c r="F138" s="205"/>
      <c r="G138" s="178"/>
      <c r="H138" s="18" t="s">
        <v>31</v>
      </c>
      <c r="I138" s="178"/>
      <c r="J138" s="178"/>
      <c r="K138" s="22" t="s">
        <v>32</v>
      </c>
      <c r="L138" s="89" t="str">
        <f t="shared" si="7"/>
        <v/>
      </c>
      <c r="M138" s="90"/>
      <c r="N138" s="22" t="s">
        <v>33</v>
      </c>
      <c r="O138" s="85"/>
      <c r="P138" s="86"/>
      <c r="Q138" s="85"/>
      <c r="R138" s="86"/>
      <c r="S138" s="85"/>
      <c r="T138" s="86"/>
      <c r="U138" s="85"/>
      <c r="V138" s="86"/>
      <c r="W138" s="120"/>
      <c r="X138" s="121"/>
      <c r="Y138" s="121"/>
      <c r="Z138" s="121"/>
      <c r="AA138" s="121"/>
      <c r="AB138" s="121"/>
      <c r="AC138" s="122"/>
    </row>
    <row r="139" spans="1:29" ht="26.25" customHeight="1" x14ac:dyDescent="0.55000000000000004">
      <c r="A139" s="17">
        <v>17</v>
      </c>
      <c r="B139" s="22" t="s">
        <v>34</v>
      </c>
      <c r="C139" s="25" t="str">
        <f t="shared" si="6"/>
        <v>金</v>
      </c>
      <c r="D139" s="85"/>
      <c r="E139" s="86"/>
      <c r="F139" s="205"/>
      <c r="G139" s="178"/>
      <c r="H139" s="18" t="s">
        <v>31</v>
      </c>
      <c r="I139" s="178"/>
      <c r="J139" s="178"/>
      <c r="K139" s="22" t="s">
        <v>32</v>
      </c>
      <c r="L139" s="89" t="str">
        <f t="shared" si="7"/>
        <v/>
      </c>
      <c r="M139" s="90"/>
      <c r="N139" s="22" t="s">
        <v>33</v>
      </c>
      <c r="O139" s="85"/>
      <c r="P139" s="86"/>
      <c r="Q139" s="85"/>
      <c r="R139" s="86"/>
      <c r="S139" s="85"/>
      <c r="T139" s="86"/>
      <c r="U139" s="85"/>
      <c r="V139" s="86"/>
      <c r="W139" s="120"/>
      <c r="X139" s="121"/>
      <c r="Y139" s="121"/>
      <c r="Z139" s="121"/>
      <c r="AA139" s="121"/>
      <c r="AB139" s="121"/>
      <c r="AC139" s="122"/>
    </row>
    <row r="140" spans="1:29" ht="26.25" customHeight="1" x14ac:dyDescent="0.55000000000000004">
      <c r="A140" s="17">
        <v>18</v>
      </c>
      <c r="B140" s="22" t="s">
        <v>34</v>
      </c>
      <c r="C140" s="25" t="str">
        <f t="shared" si="6"/>
        <v>土</v>
      </c>
      <c r="D140" s="85"/>
      <c r="E140" s="86"/>
      <c r="F140" s="205"/>
      <c r="G140" s="178"/>
      <c r="H140" s="18" t="s">
        <v>31</v>
      </c>
      <c r="I140" s="178"/>
      <c r="J140" s="178"/>
      <c r="K140" s="22" t="s">
        <v>32</v>
      </c>
      <c r="L140" s="89" t="str">
        <f t="shared" si="7"/>
        <v/>
      </c>
      <c r="M140" s="90"/>
      <c r="N140" s="22" t="s">
        <v>33</v>
      </c>
      <c r="O140" s="85"/>
      <c r="P140" s="86"/>
      <c r="Q140" s="85"/>
      <c r="R140" s="86"/>
      <c r="S140" s="85"/>
      <c r="T140" s="86"/>
      <c r="U140" s="85"/>
      <c r="V140" s="86"/>
      <c r="W140" s="120"/>
      <c r="X140" s="121"/>
      <c r="Y140" s="121"/>
      <c r="Z140" s="121"/>
      <c r="AA140" s="121"/>
      <c r="AB140" s="121"/>
      <c r="AC140" s="122"/>
    </row>
    <row r="141" spans="1:29" ht="26.25" customHeight="1" x14ac:dyDescent="0.55000000000000004">
      <c r="A141" s="17">
        <v>19</v>
      </c>
      <c r="B141" s="22" t="s">
        <v>34</v>
      </c>
      <c r="C141" s="25" t="str">
        <f t="shared" si="6"/>
        <v>日</v>
      </c>
      <c r="D141" s="85"/>
      <c r="E141" s="86"/>
      <c r="F141" s="205"/>
      <c r="G141" s="178"/>
      <c r="H141" s="18" t="s">
        <v>31</v>
      </c>
      <c r="I141" s="178"/>
      <c r="J141" s="178"/>
      <c r="K141" s="22" t="s">
        <v>32</v>
      </c>
      <c r="L141" s="89" t="str">
        <f t="shared" si="7"/>
        <v/>
      </c>
      <c r="M141" s="90"/>
      <c r="N141" s="22" t="s">
        <v>33</v>
      </c>
      <c r="O141" s="85"/>
      <c r="P141" s="86"/>
      <c r="Q141" s="85"/>
      <c r="R141" s="86"/>
      <c r="S141" s="85"/>
      <c r="T141" s="86"/>
      <c r="U141" s="85"/>
      <c r="V141" s="86"/>
      <c r="W141" s="120"/>
      <c r="X141" s="121"/>
      <c r="Y141" s="121"/>
      <c r="Z141" s="121"/>
      <c r="AA141" s="121"/>
      <c r="AB141" s="121"/>
      <c r="AC141" s="122"/>
    </row>
    <row r="142" spans="1:29" ht="26.25" customHeight="1" x14ac:dyDescent="0.55000000000000004">
      <c r="A142" s="17">
        <v>20</v>
      </c>
      <c r="B142" s="22" t="s">
        <v>34</v>
      </c>
      <c r="C142" s="25" t="str">
        <f t="shared" si="6"/>
        <v>月</v>
      </c>
      <c r="D142" s="85"/>
      <c r="E142" s="86"/>
      <c r="F142" s="205"/>
      <c r="G142" s="178"/>
      <c r="H142" s="18" t="s">
        <v>31</v>
      </c>
      <c r="I142" s="178"/>
      <c r="J142" s="178"/>
      <c r="K142" s="22" t="s">
        <v>32</v>
      </c>
      <c r="L142" s="89" t="str">
        <f t="shared" si="7"/>
        <v/>
      </c>
      <c r="M142" s="90"/>
      <c r="N142" s="22" t="s">
        <v>33</v>
      </c>
      <c r="O142" s="85"/>
      <c r="P142" s="86"/>
      <c r="Q142" s="85"/>
      <c r="R142" s="86"/>
      <c r="S142" s="85"/>
      <c r="T142" s="86"/>
      <c r="U142" s="85"/>
      <c r="V142" s="86"/>
      <c r="W142" s="120"/>
      <c r="X142" s="121"/>
      <c r="Y142" s="121"/>
      <c r="Z142" s="121"/>
      <c r="AA142" s="121"/>
      <c r="AB142" s="121"/>
      <c r="AC142" s="122"/>
    </row>
    <row r="143" spans="1:29" ht="26.25" customHeight="1" x14ac:dyDescent="0.55000000000000004">
      <c r="A143" s="17">
        <v>21</v>
      </c>
      <c r="B143" s="22" t="s">
        <v>34</v>
      </c>
      <c r="C143" s="25" t="str">
        <f t="shared" si="6"/>
        <v>火</v>
      </c>
      <c r="D143" s="85"/>
      <c r="E143" s="86"/>
      <c r="F143" s="205"/>
      <c r="G143" s="178"/>
      <c r="H143" s="18" t="s">
        <v>31</v>
      </c>
      <c r="I143" s="178"/>
      <c r="J143" s="178"/>
      <c r="K143" s="22" t="s">
        <v>32</v>
      </c>
      <c r="L143" s="89" t="str">
        <f t="shared" si="7"/>
        <v/>
      </c>
      <c r="M143" s="90"/>
      <c r="N143" s="22" t="s">
        <v>33</v>
      </c>
      <c r="O143" s="85"/>
      <c r="P143" s="86"/>
      <c r="Q143" s="85"/>
      <c r="R143" s="86"/>
      <c r="S143" s="85"/>
      <c r="T143" s="86"/>
      <c r="U143" s="85"/>
      <c r="V143" s="86"/>
      <c r="W143" s="120"/>
      <c r="X143" s="121"/>
      <c r="Y143" s="121"/>
      <c r="Z143" s="121"/>
      <c r="AA143" s="121"/>
      <c r="AB143" s="121"/>
      <c r="AC143" s="122"/>
    </row>
    <row r="144" spans="1:29" ht="26.25" customHeight="1" x14ac:dyDescent="0.55000000000000004">
      <c r="A144" s="17">
        <v>22</v>
      </c>
      <c r="B144" s="22" t="s">
        <v>34</v>
      </c>
      <c r="C144" s="25" t="str">
        <f t="shared" si="6"/>
        <v>水</v>
      </c>
      <c r="D144" s="85"/>
      <c r="E144" s="86"/>
      <c r="F144" s="205"/>
      <c r="G144" s="178"/>
      <c r="H144" s="18" t="s">
        <v>31</v>
      </c>
      <c r="I144" s="178"/>
      <c r="J144" s="178"/>
      <c r="K144" s="22" t="s">
        <v>32</v>
      </c>
      <c r="L144" s="89" t="str">
        <f t="shared" si="7"/>
        <v/>
      </c>
      <c r="M144" s="90"/>
      <c r="N144" s="22" t="s">
        <v>33</v>
      </c>
      <c r="O144" s="85"/>
      <c r="P144" s="86"/>
      <c r="Q144" s="85"/>
      <c r="R144" s="86"/>
      <c r="S144" s="85"/>
      <c r="T144" s="86"/>
      <c r="U144" s="85"/>
      <c r="V144" s="86"/>
      <c r="W144" s="120"/>
      <c r="X144" s="121"/>
      <c r="Y144" s="121"/>
      <c r="Z144" s="121"/>
      <c r="AA144" s="121"/>
      <c r="AB144" s="121"/>
      <c r="AC144" s="122"/>
    </row>
    <row r="145" spans="1:29" ht="26.25" customHeight="1" x14ac:dyDescent="0.55000000000000004">
      <c r="A145" s="17">
        <v>23</v>
      </c>
      <c r="B145" s="22" t="s">
        <v>34</v>
      </c>
      <c r="C145" s="25" t="str">
        <f t="shared" si="6"/>
        <v>木</v>
      </c>
      <c r="D145" s="85"/>
      <c r="E145" s="86"/>
      <c r="F145" s="205"/>
      <c r="G145" s="178"/>
      <c r="H145" s="18" t="s">
        <v>31</v>
      </c>
      <c r="I145" s="178"/>
      <c r="J145" s="178"/>
      <c r="K145" s="22" t="s">
        <v>32</v>
      </c>
      <c r="L145" s="89" t="str">
        <f t="shared" si="7"/>
        <v/>
      </c>
      <c r="M145" s="90"/>
      <c r="N145" s="22" t="s">
        <v>33</v>
      </c>
      <c r="O145" s="85"/>
      <c r="P145" s="86"/>
      <c r="Q145" s="85"/>
      <c r="R145" s="86"/>
      <c r="S145" s="85"/>
      <c r="T145" s="86"/>
      <c r="U145" s="85"/>
      <c r="V145" s="86"/>
      <c r="W145" s="120"/>
      <c r="X145" s="121"/>
      <c r="Y145" s="121"/>
      <c r="Z145" s="121"/>
      <c r="AA145" s="121"/>
      <c r="AB145" s="121"/>
      <c r="AC145" s="122"/>
    </row>
    <row r="146" spans="1:29" ht="26.25" customHeight="1" x14ac:dyDescent="0.55000000000000004">
      <c r="A146" s="17">
        <v>24</v>
      </c>
      <c r="B146" s="22" t="s">
        <v>34</v>
      </c>
      <c r="C146" s="25" t="str">
        <f t="shared" si="6"/>
        <v>金</v>
      </c>
      <c r="D146" s="85"/>
      <c r="E146" s="86"/>
      <c r="F146" s="205"/>
      <c r="G146" s="178"/>
      <c r="H146" s="18" t="s">
        <v>31</v>
      </c>
      <c r="I146" s="178"/>
      <c r="J146" s="178"/>
      <c r="K146" s="22" t="s">
        <v>32</v>
      </c>
      <c r="L146" s="89" t="str">
        <f t="shared" si="7"/>
        <v/>
      </c>
      <c r="M146" s="90"/>
      <c r="N146" s="22" t="s">
        <v>33</v>
      </c>
      <c r="O146" s="85"/>
      <c r="P146" s="86"/>
      <c r="Q146" s="85"/>
      <c r="R146" s="86"/>
      <c r="S146" s="85"/>
      <c r="T146" s="86"/>
      <c r="U146" s="85"/>
      <c r="V146" s="86"/>
      <c r="W146" s="120"/>
      <c r="X146" s="121"/>
      <c r="Y146" s="121"/>
      <c r="Z146" s="121"/>
      <c r="AA146" s="121"/>
      <c r="AB146" s="121"/>
      <c r="AC146" s="122"/>
    </row>
    <row r="147" spans="1:29" ht="26.25" customHeight="1" x14ac:dyDescent="0.55000000000000004">
      <c r="A147" s="17">
        <v>25</v>
      </c>
      <c r="B147" s="22" t="s">
        <v>34</v>
      </c>
      <c r="C147" s="25" t="str">
        <f t="shared" si="6"/>
        <v>土</v>
      </c>
      <c r="D147" s="85"/>
      <c r="E147" s="86"/>
      <c r="F147" s="205"/>
      <c r="G147" s="178"/>
      <c r="H147" s="18" t="s">
        <v>31</v>
      </c>
      <c r="I147" s="178"/>
      <c r="J147" s="178"/>
      <c r="K147" s="22" t="s">
        <v>32</v>
      </c>
      <c r="L147" s="89" t="str">
        <f t="shared" si="7"/>
        <v/>
      </c>
      <c r="M147" s="90"/>
      <c r="N147" s="22" t="s">
        <v>33</v>
      </c>
      <c r="O147" s="85"/>
      <c r="P147" s="86"/>
      <c r="Q147" s="85"/>
      <c r="R147" s="86"/>
      <c r="S147" s="85"/>
      <c r="T147" s="86"/>
      <c r="U147" s="85"/>
      <c r="V147" s="86"/>
      <c r="W147" s="120"/>
      <c r="X147" s="121"/>
      <c r="Y147" s="121"/>
      <c r="Z147" s="121"/>
      <c r="AA147" s="121"/>
      <c r="AB147" s="121"/>
      <c r="AC147" s="122"/>
    </row>
    <row r="148" spans="1:29" ht="26.25" customHeight="1" x14ac:dyDescent="0.55000000000000004">
      <c r="A148" s="17">
        <v>26</v>
      </c>
      <c r="B148" s="22" t="s">
        <v>34</v>
      </c>
      <c r="C148" s="25" t="str">
        <f t="shared" si="6"/>
        <v>日</v>
      </c>
      <c r="D148" s="85"/>
      <c r="E148" s="86"/>
      <c r="F148" s="205"/>
      <c r="G148" s="178"/>
      <c r="H148" s="18" t="s">
        <v>31</v>
      </c>
      <c r="I148" s="178"/>
      <c r="J148" s="178"/>
      <c r="K148" s="22" t="s">
        <v>32</v>
      </c>
      <c r="L148" s="89" t="str">
        <f t="shared" si="7"/>
        <v/>
      </c>
      <c r="M148" s="90"/>
      <c r="N148" s="22" t="s">
        <v>33</v>
      </c>
      <c r="O148" s="85"/>
      <c r="P148" s="86"/>
      <c r="Q148" s="85"/>
      <c r="R148" s="86"/>
      <c r="S148" s="85"/>
      <c r="T148" s="86"/>
      <c r="U148" s="85"/>
      <c r="V148" s="86"/>
      <c r="W148" s="120"/>
      <c r="X148" s="121"/>
      <c r="Y148" s="121"/>
      <c r="Z148" s="121"/>
      <c r="AA148" s="121"/>
      <c r="AB148" s="121"/>
      <c r="AC148" s="122"/>
    </row>
    <row r="149" spans="1:29" ht="26.25" customHeight="1" x14ac:dyDescent="0.55000000000000004">
      <c r="A149" s="17">
        <v>27</v>
      </c>
      <c r="B149" s="22" t="s">
        <v>34</v>
      </c>
      <c r="C149" s="25" t="str">
        <f t="shared" si="6"/>
        <v>月</v>
      </c>
      <c r="D149" s="85"/>
      <c r="E149" s="86"/>
      <c r="F149" s="205"/>
      <c r="G149" s="178"/>
      <c r="H149" s="18" t="s">
        <v>31</v>
      </c>
      <c r="I149" s="178"/>
      <c r="J149" s="178"/>
      <c r="K149" s="22" t="s">
        <v>32</v>
      </c>
      <c r="L149" s="89" t="str">
        <f t="shared" si="7"/>
        <v/>
      </c>
      <c r="M149" s="90"/>
      <c r="N149" s="22" t="s">
        <v>33</v>
      </c>
      <c r="O149" s="85"/>
      <c r="P149" s="86"/>
      <c r="Q149" s="85"/>
      <c r="R149" s="86"/>
      <c r="S149" s="85"/>
      <c r="T149" s="86"/>
      <c r="U149" s="85"/>
      <c r="V149" s="86"/>
      <c r="W149" s="120"/>
      <c r="X149" s="121"/>
      <c r="Y149" s="121"/>
      <c r="Z149" s="121"/>
      <c r="AA149" s="121"/>
      <c r="AB149" s="121"/>
      <c r="AC149" s="122"/>
    </row>
    <row r="150" spans="1:29" ht="26.25" customHeight="1" x14ac:dyDescent="0.55000000000000004">
      <c r="A150" s="17">
        <v>28</v>
      </c>
      <c r="B150" s="22" t="s">
        <v>34</v>
      </c>
      <c r="C150" s="25" t="str">
        <f t="shared" si="6"/>
        <v>火</v>
      </c>
      <c r="D150" s="85"/>
      <c r="E150" s="86"/>
      <c r="F150" s="205"/>
      <c r="G150" s="178"/>
      <c r="H150" s="18" t="s">
        <v>31</v>
      </c>
      <c r="I150" s="178"/>
      <c r="J150" s="178"/>
      <c r="K150" s="22" t="s">
        <v>32</v>
      </c>
      <c r="L150" s="89" t="str">
        <f t="shared" si="7"/>
        <v/>
      </c>
      <c r="M150" s="90"/>
      <c r="N150" s="22" t="s">
        <v>33</v>
      </c>
      <c r="O150" s="85"/>
      <c r="P150" s="86"/>
      <c r="Q150" s="85"/>
      <c r="R150" s="86"/>
      <c r="S150" s="85"/>
      <c r="T150" s="86"/>
      <c r="U150" s="85"/>
      <c r="V150" s="86"/>
      <c r="W150" s="120"/>
      <c r="X150" s="121"/>
      <c r="Y150" s="121"/>
      <c r="Z150" s="121"/>
      <c r="AA150" s="121"/>
      <c r="AB150" s="121"/>
      <c r="AC150" s="122"/>
    </row>
    <row r="151" spans="1:29" ht="26.25" customHeight="1" x14ac:dyDescent="0.55000000000000004">
      <c r="A151" s="17">
        <v>29</v>
      </c>
      <c r="B151" s="22" t="s">
        <v>34</v>
      </c>
      <c r="C151" s="25" t="str">
        <f t="shared" si="6"/>
        <v>水</v>
      </c>
      <c r="D151" s="85"/>
      <c r="E151" s="86"/>
      <c r="F151" s="205"/>
      <c r="G151" s="178"/>
      <c r="H151" s="18" t="s">
        <v>31</v>
      </c>
      <c r="I151" s="178"/>
      <c r="J151" s="178"/>
      <c r="K151" s="22" t="s">
        <v>32</v>
      </c>
      <c r="L151" s="89" t="str">
        <f t="shared" si="7"/>
        <v/>
      </c>
      <c r="M151" s="90"/>
      <c r="N151" s="22" t="s">
        <v>33</v>
      </c>
      <c r="O151" s="85"/>
      <c r="P151" s="86"/>
      <c r="Q151" s="85"/>
      <c r="R151" s="86"/>
      <c r="S151" s="85"/>
      <c r="T151" s="86"/>
      <c r="U151" s="85"/>
      <c r="V151" s="86"/>
      <c r="W151" s="120"/>
      <c r="X151" s="121"/>
      <c r="Y151" s="121"/>
      <c r="Z151" s="121"/>
      <c r="AA151" s="121"/>
      <c r="AB151" s="121"/>
      <c r="AC151" s="122"/>
    </row>
    <row r="152" spans="1:29" ht="26.25" customHeight="1" x14ac:dyDescent="0.55000000000000004">
      <c r="A152" s="17">
        <v>30</v>
      </c>
      <c r="B152" s="22" t="s">
        <v>34</v>
      </c>
      <c r="C152" s="25" t="str">
        <f t="shared" si="6"/>
        <v>木</v>
      </c>
      <c r="D152" s="85"/>
      <c r="E152" s="86"/>
      <c r="F152" s="205"/>
      <c r="G152" s="178"/>
      <c r="H152" s="18" t="s">
        <v>31</v>
      </c>
      <c r="I152" s="178"/>
      <c r="J152" s="178"/>
      <c r="K152" s="22" t="s">
        <v>32</v>
      </c>
      <c r="L152" s="89" t="str">
        <f t="shared" si="7"/>
        <v/>
      </c>
      <c r="M152" s="90"/>
      <c r="N152" s="22" t="s">
        <v>33</v>
      </c>
      <c r="O152" s="85"/>
      <c r="P152" s="86"/>
      <c r="Q152" s="85"/>
      <c r="R152" s="86"/>
      <c r="S152" s="85"/>
      <c r="T152" s="86"/>
      <c r="U152" s="85"/>
      <c r="V152" s="86"/>
      <c r="W152" s="120"/>
      <c r="X152" s="121"/>
      <c r="Y152" s="121"/>
      <c r="Z152" s="121"/>
      <c r="AA152" s="121"/>
      <c r="AB152" s="121"/>
      <c r="AC152" s="122"/>
    </row>
    <row r="153" spans="1:29" ht="26.25" customHeight="1" x14ac:dyDescent="0.55000000000000004">
      <c r="A153" s="19"/>
      <c r="B153" s="23"/>
      <c r="C153" s="26"/>
      <c r="D153" s="218"/>
      <c r="E153" s="219"/>
      <c r="F153" s="226"/>
      <c r="G153" s="227"/>
      <c r="H153" s="20" t="s">
        <v>31</v>
      </c>
      <c r="I153" s="227"/>
      <c r="J153" s="227"/>
      <c r="K153" s="23" t="s">
        <v>32</v>
      </c>
      <c r="L153" s="89" t="str">
        <f t="shared" ref="L153" si="8">IF(OR(F153="",I153=""),"",MIN(MAX(ROUNDDOWN((I153-F153)*24*2,0)/2,0),$E$120))</f>
        <v/>
      </c>
      <c r="M153" s="90"/>
      <c r="N153" s="23" t="s">
        <v>33</v>
      </c>
      <c r="O153" s="218"/>
      <c r="P153" s="219"/>
      <c r="Q153" s="218"/>
      <c r="R153" s="219"/>
      <c r="S153" s="218"/>
      <c r="T153" s="219"/>
      <c r="U153" s="218"/>
      <c r="V153" s="219"/>
      <c r="W153" s="208"/>
      <c r="X153" s="209"/>
      <c r="Y153" s="209"/>
      <c r="Z153" s="209"/>
      <c r="AA153" s="209"/>
      <c r="AB153" s="209"/>
      <c r="AC153" s="210"/>
    </row>
    <row r="154" spans="1:29" ht="26.25" customHeight="1" x14ac:dyDescent="0.55000000000000004">
      <c r="A154" s="126" t="s">
        <v>35</v>
      </c>
      <c r="B154" s="127"/>
      <c r="C154" s="127"/>
      <c r="D154" s="27">
        <f>COUNTIF(L123:M153,"&gt;0")</f>
        <v>0</v>
      </c>
      <c r="E154" s="224" t="s">
        <v>36</v>
      </c>
      <c r="F154" s="224"/>
      <c r="G154" s="224"/>
      <c r="H154" s="224"/>
      <c r="I154" s="27">
        <f>COUNTIF(D123:E153,"○")</f>
        <v>0</v>
      </c>
      <c r="J154" s="28" t="s">
        <v>16</v>
      </c>
      <c r="K154" s="126" t="s">
        <v>101</v>
      </c>
      <c r="L154" s="127"/>
      <c r="M154" s="127"/>
      <c r="N154" s="27" t="s">
        <v>99</v>
      </c>
      <c r="O154" s="27">
        <f>COUNTIF(Q123:R153,"○")</f>
        <v>0</v>
      </c>
      <c r="P154" s="27" t="s">
        <v>38</v>
      </c>
      <c r="Q154" s="225" t="s">
        <v>100</v>
      </c>
      <c r="R154" s="225"/>
      <c r="S154" s="27">
        <f>COUNTIF(S123:T153,"○")</f>
        <v>0</v>
      </c>
      <c r="T154" s="27" t="s">
        <v>38</v>
      </c>
      <c r="U154" s="27"/>
      <c r="V154" s="27"/>
      <c r="W154" s="28"/>
      <c r="X154" s="212" t="s">
        <v>37</v>
      </c>
      <c r="Y154" s="213"/>
      <c r="Z154" s="213"/>
      <c r="AA154" s="44"/>
      <c r="AB154" s="44"/>
      <c r="AC154" s="216" t="str">
        <f>IF(W121="３．要支援家庭のこども加算","●","×")</f>
        <v>×</v>
      </c>
    </row>
    <row r="155" spans="1:29" ht="26.25" customHeight="1" x14ac:dyDescent="0.55000000000000004">
      <c r="A155" s="126" t="s">
        <v>91</v>
      </c>
      <c r="B155" s="127"/>
      <c r="C155" s="27">
        <f>COUNTIF(O123:P153,"○")</f>
        <v>0</v>
      </c>
      <c r="D155" s="105" t="s">
        <v>38</v>
      </c>
      <c r="E155" s="105"/>
      <c r="F155" s="103" t="s">
        <v>107</v>
      </c>
      <c r="G155" s="104"/>
      <c r="H155" s="104"/>
      <c r="I155" s="27">
        <f>COUNTIF(U123:V153,"○")</f>
        <v>0</v>
      </c>
      <c r="J155" s="28" t="s">
        <v>38</v>
      </c>
      <c r="K155" s="211" t="s">
        <v>60</v>
      </c>
      <c r="L155" s="113"/>
      <c r="M155" s="113"/>
      <c r="N155" s="42">
        <f>IF(SUM(L123:M153)&gt;E120, E120, SUM(L123:M153))</f>
        <v>0</v>
      </c>
      <c r="O155" s="111" t="s">
        <v>58</v>
      </c>
      <c r="P155" s="111"/>
      <c r="Q155" s="111"/>
      <c r="R155" s="111"/>
      <c r="S155" s="42">
        <f>SUMIFS(L123:M153,D123:E153,"○")</f>
        <v>0</v>
      </c>
      <c r="T155" s="42" t="s">
        <v>59</v>
      </c>
      <c r="U155" s="115"/>
      <c r="V155" s="115"/>
      <c r="W155" s="45"/>
      <c r="X155" s="214"/>
      <c r="Y155" s="215"/>
      <c r="Z155" s="215"/>
      <c r="AA155" s="49"/>
      <c r="AB155" s="49"/>
      <c r="AC155" s="217"/>
    </row>
    <row r="156" spans="1:29" ht="26.25" customHeight="1" x14ac:dyDescent="0.55000000000000004">
      <c r="A156" s="29"/>
      <c r="B156" s="29"/>
      <c r="C156" s="29"/>
      <c r="D156" s="32"/>
      <c r="E156" s="32"/>
      <c r="F156" s="29"/>
      <c r="G156" s="29"/>
      <c r="H156" s="29"/>
      <c r="I156" s="32"/>
      <c r="J156" s="32"/>
      <c r="K156" s="51"/>
      <c r="L156" s="51"/>
      <c r="M156" s="51"/>
      <c r="N156" s="32"/>
      <c r="O156" s="52"/>
      <c r="P156" s="52"/>
      <c r="Q156" s="52"/>
      <c r="R156" s="52"/>
      <c r="S156" s="32"/>
      <c r="T156" s="32"/>
      <c r="U156" s="53"/>
      <c r="V156" s="53"/>
      <c r="W156" s="32"/>
      <c r="X156" s="29"/>
      <c r="Y156" s="29"/>
      <c r="Z156" s="29"/>
      <c r="AA156" s="29"/>
      <c r="AB156" s="29"/>
      <c r="AC156" s="29"/>
    </row>
    <row r="157" spans="1:29" ht="26.25" customHeight="1" x14ac:dyDescent="0.55000000000000004">
      <c r="A157" s="100" t="str">
        <f>"（別紙）中野区乳児等通園支援事業　利用状況報告書（"&amp;$N$2&amp;"年"&amp;$P$2&amp;"月分）"</f>
        <v>（別紙）中野区乳児等通園支援事業　利用状況報告書（2026年4月分）</v>
      </c>
      <c r="B157" s="100"/>
      <c r="C157" s="100"/>
      <c r="D157" s="100"/>
      <c r="E157" s="100"/>
      <c r="F157" s="100"/>
      <c r="G157" s="100"/>
      <c r="H157" s="100"/>
      <c r="I157" s="100"/>
      <c r="J157" s="100"/>
      <c r="K157" s="100"/>
      <c r="L157" s="100"/>
      <c r="M157" s="100"/>
      <c r="N157" s="100"/>
      <c r="O157" s="100"/>
      <c r="P157" s="100"/>
      <c r="Q157" s="100"/>
      <c r="R157" s="100"/>
      <c r="S157" s="100"/>
      <c r="T157" s="100"/>
      <c r="U157" s="100"/>
      <c r="V157" s="100"/>
      <c r="W157" s="100"/>
      <c r="X157" s="100"/>
      <c r="Y157" s="100"/>
      <c r="Z157" s="100"/>
      <c r="AA157" s="100"/>
      <c r="AB157" s="100"/>
      <c r="AC157" s="100"/>
    </row>
    <row r="158" spans="1:29" ht="26.25" customHeight="1" x14ac:dyDescent="0.55000000000000004">
      <c r="A158" s="101" t="s">
        <v>23</v>
      </c>
      <c r="B158" s="101"/>
      <c r="C158" s="101"/>
      <c r="D158" s="110"/>
      <c r="E158" s="110"/>
      <c r="F158" s="110"/>
      <c r="G158" s="110"/>
      <c r="H158" s="110"/>
      <c r="I158" s="110"/>
      <c r="J158" s="114" t="s">
        <v>43</v>
      </c>
      <c r="K158" s="114"/>
      <c r="L158" s="114"/>
      <c r="O158" s="29" t="s">
        <v>0</v>
      </c>
      <c r="P158" s="13"/>
      <c r="Q158" s="29" t="s">
        <v>3</v>
      </c>
      <c r="S158" s="29" t="s">
        <v>4</v>
      </c>
      <c r="T158" s="29" t="s">
        <v>19</v>
      </c>
      <c r="U158" s="32" t="s">
        <v>40</v>
      </c>
      <c r="V158" s="32"/>
      <c r="W158" s="110"/>
      <c r="X158" s="110"/>
      <c r="Y158" s="110"/>
      <c r="Z158" s="110"/>
      <c r="AA158" s="110"/>
      <c r="AB158" s="110"/>
      <c r="AC158" s="32" t="s">
        <v>19</v>
      </c>
    </row>
    <row r="159" spans="1:29" ht="26.25" customHeight="1" x14ac:dyDescent="0.55000000000000004">
      <c r="A159" s="101" t="s">
        <v>24</v>
      </c>
      <c r="B159" s="101"/>
      <c r="C159" s="101"/>
      <c r="D159" s="32" t="s">
        <v>87</v>
      </c>
      <c r="E159" s="32" cm="1">
        <f t="array" ref="E159">_xlfn.IFS(W158="０歳児クラス相当",$L$12,W158="１歳児クラス相当",$L$13,W158="２歳児クラス相当（３歳未満）",$L$14,W158="２歳児クラス相当（３歳誕生月）",$L$14,W158="",0)</f>
        <v>0</v>
      </c>
      <c r="F159" s="114" t="s">
        <v>11</v>
      </c>
      <c r="G159" s="114"/>
      <c r="H159" s="29"/>
      <c r="I159" s="32"/>
      <c r="J159" s="114"/>
      <c r="K159" s="114"/>
      <c r="L159" s="32"/>
      <c r="M159" s="114"/>
      <c r="N159" s="114"/>
      <c r="O159" s="32"/>
      <c r="P159" s="157" t="s">
        <v>62</v>
      </c>
      <c r="Q159" s="157"/>
      <c r="R159" s="157"/>
      <c r="S159" s="110"/>
      <c r="T159" s="110"/>
      <c r="U159" s="110"/>
      <c r="V159" s="157" t="s">
        <v>65</v>
      </c>
      <c r="W159" s="157"/>
      <c r="X159" s="110"/>
      <c r="Y159" s="110"/>
      <c r="Z159" s="110"/>
      <c r="AA159" s="110"/>
      <c r="AB159" s="110"/>
      <c r="AC159" s="32" t="s">
        <v>19</v>
      </c>
    </row>
    <row r="160" spans="1:29" ht="26.25" customHeight="1" x14ac:dyDescent="0.55000000000000004">
      <c r="A160" s="32"/>
      <c r="B160" s="114" t="s">
        <v>66</v>
      </c>
      <c r="C160" s="114"/>
      <c r="D160" s="114"/>
      <c r="E160" s="114" t="s">
        <v>94</v>
      </c>
      <c r="F160" s="114"/>
      <c r="G160" s="114"/>
      <c r="H160" s="114"/>
      <c r="I160" s="29" t="s">
        <v>19</v>
      </c>
      <c r="J160" s="113" t="s">
        <v>93</v>
      </c>
      <c r="K160" s="113"/>
      <c r="L160" s="113"/>
      <c r="M160" s="113"/>
      <c r="N160" s="113"/>
      <c r="O160" s="110"/>
      <c r="P160" s="110"/>
      <c r="Q160" s="110"/>
      <c r="R160" s="110"/>
      <c r="S160" s="110"/>
      <c r="T160" s="32"/>
      <c r="U160" s="111" t="s">
        <v>86</v>
      </c>
      <c r="V160" s="111"/>
      <c r="W160" s="228"/>
      <c r="X160" s="228"/>
      <c r="Y160" s="228"/>
      <c r="Z160" s="228"/>
      <c r="AA160" s="228"/>
      <c r="AB160" s="228"/>
    </row>
    <row r="161" spans="1:29" ht="26.25" customHeight="1" x14ac:dyDescent="0.55000000000000004">
      <c r="A161" s="123" t="s">
        <v>25</v>
      </c>
      <c r="B161" s="123"/>
      <c r="C161" s="14" t="s">
        <v>26</v>
      </c>
      <c r="D161" s="123" t="s">
        <v>90</v>
      </c>
      <c r="E161" s="123"/>
      <c r="F161" s="123" t="s">
        <v>27</v>
      </c>
      <c r="G161" s="123"/>
      <c r="H161" s="123"/>
      <c r="I161" s="123"/>
      <c r="J161" s="123"/>
      <c r="K161" s="123"/>
      <c r="L161" s="177" t="s">
        <v>28</v>
      </c>
      <c r="M161" s="177"/>
      <c r="N161" s="177"/>
      <c r="O161" s="123" t="s">
        <v>29</v>
      </c>
      <c r="P161" s="123"/>
      <c r="Q161" s="116" t="s">
        <v>98</v>
      </c>
      <c r="R161" s="116"/>
      <c r="S161" s="116" t="s">
        <v>45</v>
      </c>
      <c r="T161" s="116"/>
      <c r="U161" s="124" t="s">
        <v>55</v>
      </c>
      <c r="V161" s="125"/>
      <c r="W161" s="126" t="s">
        <v>30</v>
      </c>
      <c r="X161" s="127"/>
      <c r="Y161" s="127"/>
      <c r="Z161" s="127"/>
      <c r="AA161" s="127"/>
      <c r="AB161" s="127"/>
      <c r="AC161" s="128"/>
    </row>
    <row r="162" spans="1:29" ht="26.25" customHeight="1" x14ac:dyDescent="0.55000000000000004">
      <c r="A162" s="15">
        <v>1</v>
      </c>
      <c r="B162" s="21" t="s">
        <v>4</v>
      </c>
      <c r="C162" s="24" t="str">
        <f>TEXT(DATE($N$2,$P$2,A162),"aaa")</f>
        <v>水</v>
      </c>
      <c r="D162" s="106"/>
      <c r="E162" s="107"/>
      <c r="F162" s="108"/>
      <c r="G162" s="109"/>
      <c r="H162" s="16" t="s">
        <v>31</v>
      </c>
      <c r="I162" s="109"/>
      <c r="J162" s="109"/>
      <c r="K162" s="21" t="s">
        <v>32</v>
      </c>
      <c r="L162" s="89" t="str">
        <f>IF(OR(F162="",I162=""),"",MIN(MAX(ROUNDDOWN((I162-F162)*24*2,0)/2,0),$E$159))</f>
        <v/>
      </c>
      <c r="M162" s="90"/>
      <c r="N162" s="43" t="s">
        <v>33</v>
      </c>
      <c r="O162" s="106"/>
      <c r="P162" s="107"/>
      <c r="Q162" s="106"/>
      <c r="R162" s="107"/>
      <c r="S162" s="106"/>
      <c r="T162" s="107"/>
      <c r="U162" s="106"/>
      <c r="V162" s="107"/>
      <c r="W162" s="231"/>
      <c r="X162" s="232"/>
      <c r="Y162" s="232"/>
      <c r="Z162" s="232"/>
      <c r="AA162" s="232"/>
      <c r="AB162" s="232"/>
      <c r="AC162" s="233"/>
    </row>
    <row r="163" spans="1:29" ht="26.25" customHeight="1" x14ac:dyDescent="0.55000000000000004">
      <c r="A163" s="17">
        <v>2</v>
      </c>
      <c r="B163" s="22" t="s">
        <v>4</v>
      </c>
      <c r="C163" s="25" t="str">
        <f>TEXT(DATE($N$2,$P$2,A163),"aaa")</f>
        <v>木</v>
      </c>
      <c r="D163" s="85"/>
      <c r="E163" s="86"/>
      <c r="F163" s="205"/>
      <c r="G163" s="178"/>
      <c r="H163" s="18" t="s">
        <v>31</v>
      </c>
      <c r="I163" s="178"/>
      <c r="J163" s="178"/>
      <c r="K163" s="22" t="s">
        <v>32</v>
      </c>
      <c r="L163" s="89" t="str">
        <f>IF(OR(F163="",I163=""),"",MIN(MAX(ROUNDDOWN((I163-F163)*24*2,0)/2,0),$E$159))</f>
        <v/>
      </c>
      <c r="M163" s="90"/>
      <c r="N163" s="22" t="s">
        <v>33</v>
      </c>
      <c r="O163" s="85"/>
      <c r="P163" s="86"/>
      <c r="Q163" s="85"/>
      <c r="R163" s="86"/>
      <c r="S163" s="85"/>
      <c r="T163" s="86"/>
      <c r="U163" s="85"/>
      <c r="V163" s="86"/>
      <c r="W163" s="120"/>
      <c r="X163" s="121"/>
      <c r="Y163" s="121"/>
      <c r="Z163" s="121"/>
      <c r="AA163" s="121"/>
      <c r="AB163" s="121"/>
      <c r="AC163" s="122"/>
    </row>
    <row r="164" spans="1:29" ht="26.25" customHeight="1" x14ac:dyDescent="0.55000000000000004">
      <c r="A164" s="17">
        <v>3</v>
      </c>
      <c r="B164" s="22" t="s">
        <v>34</v>
      </c>
      <c r="C164" s="25" t="str">
        <f t="shared" ref="C164:C191" si="9">TEXT(DATE($N$2,$P$2,A164),"aaa")</f>
        <v>金</v>
      </c>
      <c r="D164" s="85"/>
      <c r="E164" s="86"/>
      <c r="F164" s="205"/>
      <c r="G164" s="178"/>
      <c r="H164" s="18" t="s">
        <v>31</v>
      </c>
      <c r="I164" s="178"/>
      <c r="J164" s="178"/>
      <c r="K164" s="22" t="s">
        <v>32</v>
      </c>
      <c r="L164" s="89" t="str">
        <f t="shared" ref="L164:L191" si="10">IF(OR(F164="",I164=""),"",MIN(MAX(ROUNDDOWN((I164-F164)*24*2,0)/2,0),$E$159))</f>
        <v/>
      </c>
      <c r="M164" s="90"/>
      <c r="N164" s="22" t="s">
        <v>33</v>
      </c>
      <c r="O164" s="85"/>
      <c r="P164" s="86"/>
      <c r="Q164" s="85"/>
      <c r="R164" s="86"/>
      <c r="S164" s="85"/>
      <c r="T164" s="86"/>
      <c r="U164" s="85"/>
      <c r="V164" s="86"/>
      <c r="W164" s="234"/>
      <c r="X164" s="235"/>
      <c r="Y164" s="235"/>
      <c r="Z164" s="235"/>
      <c r="AA164" s="235"/>
      <c r="AB164" s="235"/>
      <c r="AC164" s="236"/>
    </row>
    <row r="165" spans="1:29" ht="26.25" customHeight="1" x14ac:dyDescent="0.55000000000000004">
      <c r="A165" s="17">
        <v>4</v>
      </c>
      <c r="B165" s="22" t="s">
        <v>34</v>
      </c>
      <c r="C165" s="25" t="str">
        <f t="shared" si="9"/>
        <v>土</v>
      </c>
      <c r="D165" s="85"/>
      <c r="E165" s="86"/>
      <c r="F165" s="205"/>
      <c r="G165" s="178"/>
      <c r="H165" s="18" t="s">
        <v>31</v>
      </c>
      <c r="I165" s="178"/>
      <c r="J165" s="178"/>
      <c r="K165" s="22" t="s">
        <v>32</v>
      </c>
      <c r="L165" s="89" t="str">
        <f t="shared" si="10"/>
        <v/>
      </c>
      <c r="M165" s="90"/>
      <c r="N165" s="22" t="s">
        <v>33</v>
      </c>
      <c r="O165" s="85"/>
      <c r="P165" s="86"/>
      <c r="Q165" s="85"/>
      <c r="R165" s="86"/>
      <c r="S165" s="85"/>
      <c r="T165" s="86"/>
      <c r="U165" s="85"/>
      <c r="V165" s="86"/>
      <c r="W165" s="120"/>
      <c r="X165" s="121"/>
      <c r="Y165" s="121"/>
      <c r="Z165" s="121"/>
      <c r="AA165" s="121"/>
      <c r="AB165" s="121"/>
      <c r="AC165" s="122"/>
    </row>
    <row r="166" spans="1:29" ht="26.25" customHeight="1" x14ac:dyDescent="0.55000000000000004">
      <c r="A166" s="17">
        <v>5</v>
      </c>
      <c r="B166" s="22" t="s">
        <v>34</v>
      </c>
      <c r="C166" s="25" t="str">
        <f t="shared" si="9"/>
        <v>日</v>
      </c>
      <c r="D166" s="85"/>
      <c r="E166" s="86"/>
      <c r="F166" s="205"/>
      <c r="G166" s="178"/>
      <c r="H166" s="18" t="s">
        <v>31</v>
      </c>
      <c r="I166" s="178"/>
      <c r="J166" s="178"/>
      <c r="K166" s="22" t="s">
        <v>32</v>
      </c>
      <c r="L166" s="89" t="str">
        <f t="shared" si="10"/>
        <v/>
      </c>
      <c r="M166" s="90"/>
      <c r="N166" s="22" t="s">
        <v>33</v>
      </c>
      <c r="O166" s="85"/>
      <c r="P166" s="86"/>
      <c r="Q166" s="85"/>
      <c r="R166" s="86"/>
      <c r="S166" s="85"/>
      <c r="T166" s="86"/>
      <c r="U166" s="85"/>
      <c r="V166" s="86"/>
      <c r="W166" s="120"/>
      <c r="X166" s="121"/>
      <c r="Y166" s="121"/>
      <c r="Z166" s="121"/>
      <c r="AA166" s="121"/>
      <c r="AB166" s="121"/>
      <c r="AC166" s="122"/>
    </row>
    <row r="167" spans="1:29" ht="26.25" customHeight="1" x14ac:dyDescent="0.55000000000000004">
      <c r="A167" s="17">
        <v>6</v>
      </c>
      <c r="B167" s="22" t="s">
        <v>34</v>
      </c>
      <c r="C167" s="25" t="str">
        <f t="shared" si="9"/>
        <v>月</v>
      </c>
      <c r="D167" s="85"/>
      <c r="E167" s="86"/>
      <c r="F167" s="205"/>
      <c r="G167" s="178"/>
      <c r="H167" s="18" t="s">
        <v>31</v>
      </c>
      <c r="I167" s="178"/>
      <c r="J167" s="178"/>
      <c r="K167" s="22" t="s">
        <v>32</v>
      </c>
      <c r="L167" s="89" t="str">
        <f t="shared" si="10"/>
        <v/>
      </c>
      <c r="M167" s="90"/>
      <c r="N167" s="22" t="s">
        <v>33</v>
      </c>
      <c r="O167" s="85"/>
      <c r="P167" s="86"/>
      <c r="Q167" s="85"/>
      <c r="R167" s="86"/>
      <c r="S167" s="85"/>
      <c r="T167" s="86"/>
      <c r="U167" s="85"/>
      <c r="V167" s="86"/>
      <c r="W167" s="120"/>
      <c r="X167" s="121"/>
      <c r="Y167" s="121"/>
      <c r="Z167" s="121"/>
      <c r="AA167" s="121"/>
      <c r="AB167" s="121"/>
      <c r="AC167" s="122"/>
    </row>
    <row r="168" spans="1:29" ht="26.25" customHeight="1" x14ac:dyDescent="0.55000000000000004">
      <c r="A168" s="17">
        <v>7</v>
      </c>
      <c r="B168" s="22" t="s">
        <v>34</v>
      </c>
      <c r="C168" s="25" t="str">
        <f t="shared" si="9"/>
        <v>火</v>
      </c>
      <c r="D168" s="85"/>
      <c r="E168" s="86"/>
      <c r="F168" s="205"/>
      <c r="G168" s="178"/>
      <c r="H168" s="18" t="s">
        <v>31</v>
      </c>
      <c r="I168" s="178"/>
      <c r="J168" s="178"/>
      <c r="K168" s="22" t="s">
        <v>32</v>
      </c>
      <c r="L168" s="89" t="str">
        <f t="shared" si="10"/>
        <v/>
      </c>
      <c r="M168" s="90"/>
      <c r="N168" s="22" t="s">
        <v>33</v>
      </c>
      <c r="O168" s="85"/>
      <c r="P168" s="86"/>
      <c r="Q168" s="85"/>
      <c r="R168" s="86"/>
      <c r="S168" s="85"/>
      <c r="T168" s="86"/>
      <c r="U168" s="85"/>
      <c r="V168" s="86"/>
      <c r="W168" s="120"/>
      <c r="X168" s="121"/>
      <c r="Y168" s="121"/>
      <c r="Z168" s="121"/>
      <c r="AA168" s="121"/>
      <c r="AB168" s="121"/>
      <c r="AC168" s="122"/>
    </row>
    <row r="169" spans="1:29" ht="26.25" customHeight="1" x14ac:dyDescent="0.55000000000000004">
      <c r="A169" s="17">
        <v>8</v>
      </c>
      <c r="B169" s="22" t="s">
        <v>34</v>
      </c>
      <c r="C169" s="25" t="str">
        <f t="shared" si="9"/>
        <v>水</v>
      </c>
      <c r="D169" s="85"/>
      <c r="E169" s="86"/>
      <c r="F169" s="205"/>
      <c r="G169" s="178"/>
      <c r="H169" s="18" t="s">
        <v>31</v>
      </c>
      <c r="I169" s="178"/>
      <c r="J169" s="178"/>
      <c r="K169" s="22" t="s">
        <v>32</v>
      </c>
      <c r="L169" s="89" t="str">
        <f t="shared" si="10"/>
        <v/>
      </c>
      <c r="M169" s="90"/>
      <c r="N169" s="22" t="s">
        <v>33</v>
      </c>
      <c r="O169" s="85"/>
      <c r="P169" s="86"/>
      <c r="Q169" s="85"/>
      <c r="R169" s="86"/>
      <c r="S169" s="85"/>
      <c r="T169" s="86"/>
      <c r="U169" s="85"/>
      <c r="V169" s="86"/>
      <c r="W169" s="120"/>
      <c r="X169" s="121"/>
      <c r="Y169" s="121"/>
      <c r="Z169" s="121"/>
      <c r="AA169" s="121"/>
      <c r="AB169" s="121"/>
      <c r="AC169" s="122"/>
    </row>
    <row r="170" spans="1:29" ht="26.25" customHeight="1" x14ac:dyDescent="0.55000000000000004">
      <c r="A170" s="17">
        <v>9</v>
      </c>
      <c r="B170" s="22" t="s">
        <v>34</v>
      </c>
      <c r="C170" s="25" t="str">
        <f t="shared" si="9"/>
        <v>木</v>
      </c>
      <c r="D170" s="85"/>
      <c r="E170" s="86"/>
      <c r="F170" s="205"/>
      <c r="G170" s="178"/>
      <c r="H170" s="18" t="s">
        <v>31</v>
      </c>
      <c r="I170" s="178"/>
      <c r="J170" s="178"/>
      <c r="K170" s="22" t="s">
        <v>32</v>
      </c>
      <c r="L170" s="89" t="str">
        <f t="shared" si="10"/>
        <v/>
      </c>
      <c r="M170" s="90"/>
      <c r="N170" s="22" t="s">
        <v>33</v>
      </c>
      <c r="O170" s="85"/>
      <c r="P170" s="86"/>
      <c r="Q170" s="85"/>
      <c r="R170" s="86"/>
      <c r="S170" s="85"/>
      <c r="T170" s="86"/>
      <c r="U170" s="85"/>
      <c r="V170" s="86"/>
      <c r="W170" s="120"/>
      <c r="X170" s="121"/>
      <c r="Y170" s="121"/>
      <c r="Z170" s="121"/>
      <c r="AA170" s="121"/>
      <c r="AB170" s="121"/>
      <c r="AC170" s="122"/>
    </row>
    <row r="171" spans="1:29" ht="26.25" customHeight="1" x14ac:dyDescent="0.55000000000000004">
      <c r="A171" s="17">
        <v>10</v>
      </c>
      <c r="B171" s="22" t="s">
        <v>34</v>
      </c>
      <c r="C171" s="25" t="str">
        <f t="shared" si="9"/>
        <v>金</v>
      </c>
      <c r="D171" s="85"/>
      <c r="E171" s="86"/>
      <c r="F171" s="205"/>
      <c r="G171" s="178"/>
      <c r="H171" s="18" t="s">
        <v>31</v>
      </c>
      <c r="I171" s="178"/>
      <c r="J171" s="178"/>
      <c r="K171" s="22" t="s">
        <v>32</v>
      </c>
      <c r="L171" s="89" t="str">
        <f t="shared" si="10"/>
        <v/>
      </c>
      <c r="M171" s="90"/>
      <c r="N171" s="22" t="s">
        <v>33</v>
      </c>
      <c r="O171" s="85"/>
      <c r="P171" s="86"/>
      <c r="Q171" s="85"/>
      <c r="R171" s="86"/>
      <c r="S171" s="85"/>
      <c r="T171" s="86"/>
      <c r="U171" s="85"/>
      <c r="V171" s="86"/>
      <c r="W171" s="120"/>
      <c r="X171" s="121"/>
      <c r="Y171" s="121"/>
      <c r="Z171" s="121"/>
      <c r="AA171" s="121"/>
      <c r="AB171" s="121"/>
      <c r="AC171" s="122"/>
    </row>
    <row r="172" spans="1:29" ht="26.25" customHeight="1" x14ac:dyDescent="0.55000000000000004">
      <c r="A172" s="17">
        <v>11</v>
      </c>
      <c r="B172" s="22" t="s">
        <v>34</v>
      </c>
      <c r="C172" s="25" t="str">
        <f t="shared" si="9"/>
        <v>土</v>
      </c>
      <c r="D172" s="85"/>
      <c r="E172" s="86"/>
      <c r="F172" s="205"/>
      <c r="G172" s="178"/>
      <c r="H172" s="18" t="s">
        <v>31</v>
      </c>
      <c r="I172" s="178"/>
      <c r="J172" s="178"/>
      <c r="K172" s="22" t="s">
        <v>32</v>
      </c>
      <c r="L172" s="89" t="str">
        <f t="shared" si="10"/>
        <v/>
      </c>
      <c r="M172" s="90"/>
      <c r="N172" s="22" t="s">
        <v>33</v>
      </c>
      <c r="O172" s="85"/>
      <c r="P172" s="86"/>
      <c r="Q172" s="85"/>
      <c r="R172" s="86"/>
      <c r="S172" s="85"/>
      <c r="T172" s="86"/>
      <c r="U172" s="85"/>
      <c r="V172" s="86"/>
      <c r="W172" s="120"/>
      <c r="X172" s="121"/>
      <c r="Y172" s="121"/>
      <c r="Z172" s="121"/>
      <c r="AA172" s="121"/>
      <c r="AB172" s="121"/>
      <c r="AC172" s="122"/>
    </row>
    <row r="173" spans="1:29" ht="26.25" customHeight="1" x14ac:dyDescent="0.55000000000000004">
      <c r="A173" s="17">
        <v>12</v>
      </c>
      <c r="B173" s="22" t="s">
        <v>34</v>
      </c>
      <c r="C173" s="25" t="str">
        <f t="shared" si="9"/>
        <v>日</v>
      </c>
      <c r="D173" s="85"/>
      <c r="E173" s="86"/>
      <c r="F173" s="205"/>
      <c r="G173" s="178"/>
      <c r="H173" s="18" t="s">
        <v>31</v>
      </c>
      <c r="I173" s="178"/>
      <c r="J173" s="178"/>
      <c r="K173" s="22" t="s">
        <v>32</v>
      </c>
      <c r="L173" s="89" t="str">
        <f t="shared" si="10"/>
        <v/>
      </c>
      <c r="M173" s="90"/>
      <c r="N173" s="22" t="s">
        <v>33</v>
      </c>
      <c r="O173" s="85"/>
      <c r="P173" s="86"/>
      <c r="Q173" s="85"/>
      <c r="R173" s="86"/>
      <c r="S173" s="85"/>
      <c r="T173" s="86"/>
      <c r="U173" s="85"/>
      <c r="V173" s="86"/>
      <c r="W173" s="120"/>
      <c r="X173" s="121"/>
      <c r="Y173" s="121"/>
      <c r="Z173" s="121"/>
      <c r="AA173" s="121"/>
      <c r="AB173" s="121"/>
      <c r="AC173" s="122"/>
    </row>
    <row r="174" spans="1:29" ht="26.25" customHeight="1" x14ac:dyDescent="0.55000000000000004">
      <c r="A174" s="17">
        <v>13</v>
      </c>
      <c r="B174" s="22" t="s">
        <v>34</v>
      </c>
      <c r="C174" s="25" t="str">
        <f t="shared" si="9"/>
        <v>月</v>
      </c>
      <c r="D174" s="85"/>
      <c r="E174" s="86"/>
      <c r="F174" s="205"/>
      <c r="G174" s="178"/>
      <c r="H174" s="18" t="s">
        <v>31</v>
      </c>
      <c r="I174" s="178"/>
      <c r="J174" s="178"/>
      <c r="K174" s="22" t="s">
        <v>32</v>
      </c>
      <c r="L174" s="89" t="str">
        <f t="shared" si="10"/>
        <v/>
      </c>
      <c r="M174" s="90"/>
      <c r="N174" s="22" t="s">
        <v>33</v>
      </c>
      <c r="O174" s="85"/>
      <c r="P174" s="86"/>
      <c r="Q174" s="85"/>
      <c r="R174" s="86"/>
      <c r="S174" s="85"/>
      <c r="T174" s="86"/>
      <c r="U174" s="85"/>
      <c r="V174" s="86"/>
      <c r="W174" s="120"/>
      <c r="X174" s="121"/>
      <c r="Y174" s="121"/>
      <c r="Z174" s="121"/>
      <c r="AA174" s="121"/>
      <c r="AB174" s="121"/>
      <c r="AC174" s="122"/>
    </row>
    <row r="175" spans="1:29" ht="26.25" customHeight="1" x14ac:dyDescent="0.55000000000000004">
      <c r="A175" s="17">
        <v>14</v>
      </c>
      <c r="B175" s="22" t="s">
        <v>34</v>
      </c>
      <c r="C175" s="25" t="str">
        <f t="shared" si="9"/>
        <v>火</v>
      </c>
      <c r="D175" s="85"/>
      <c r="E175" s="86"/>
      <c r="F175" s="205"/>
      <c r="G175" s="178"/>
      <c r="H175" s="18" t="s">
        <v>31</v>
      </c>
      <c r="I175" s="178"/>
      <c r="J175" s="178"/>
      <c r="K175" s="22" t="s">
        <v>32</v>
      </c>
      <c r="L175" s="89" t="str">
        <f t="shared" si="10"/>
        <v/>
      </c>
      <c r="M175" s="90"/>
      <c r="N175" s="22" t="s">
        <v>33</v>
      </c>
      <c r="O175" s="85"/>
      <c r="P175" s="86"/>
      <c r="Q175" s="85"/>
      <c r="R175" s="86"/>
      <c r="S175" s="85"/>
      <c r="T175" s="86"/>
      <c r="U175" s="85"/>
      <c r="V175" s="86"/>
      <c r="W175" s="120"/>
      <c r="X175" s="121"/>
      <c r="Y175" s="121"/>
      <c r="Z175" s="121"/>
      <c r="AA175" s="121"/>
      <c r="AB175" s="121"/>
      <c r="AC175" s="122"/>
    </row>
    <row r="176" spans="1:29" ht="26.25" customHeight="1" x14ac:dyDescent="0.55000000000000004">
      <c r="A176" s="17">
        <v>15</v>
      </c>
      <c r="B176" s="22" t="s">
        <v>34</v>
      </c>
      <c r="C176" s="25" t="str">
        <f t="shared" si="9"/>
        <v>水</v>
      </c>
      <c r="D176" s="85"/>
      <c r="E176" s="86"/>
      <c r="F176" s="205"/>
      <c r="G176" s="178"/>
      <c r="H176" s="18" t="s">
        <v>31</v>
      </c>
      <c r="I176" s="178"/>
      <c r="J176" s="178"/>
      <c r="K176" s="22" t="s">
        <v>32</v>
      </c>
      <c r="L176" s="89" t="str">
        <f t="shared" si="10"/>
        <v/>
      </c>
      <c r="M176" s="90"/>
      <c r="N176" s="22" t="s">
        <v>33</v>
      </c>
      <c r="O176" s="85"/>
      <c r="P176" s="86"/>
      <c r="Q176" s="85"/>
      <c r="R176" s="86"/>
      <c r="S176" s="85"/>
      <c r="T176" s="86"/>
      <c r="U176" s="85"/>
      <c r="V176" s="86"/>
      <c r="W176" s="120"/>
      <c r="X176" s="121"/>
      <c r="Y176" s="121"/>
      <c r="Z176" s="121"/>
      <c r="AA176" s="121"/>
      <c r="AB176" s="121"/>
      <c r="AC176" s="122"/>
    </row>
    <row r="177" spans="1:29" ht="26.25" customHeight="1" x14ac:dyDescent="0.55000000000000004">
      <c r="A177" s="17">
        <v>16</v>
      </c>
      <c r="B177" s="22" t="s">
        <v>34</v>
      </c>
      <c r="C177" s="25" t="str">
        <f t="shared" si="9"/>
        <v>木</v>
      </c>
      <c r="D177" s="85"/>
      <c r="E177" s="86"/>
      <c r="F177" s="205"/>
      <c r="G177" s="178"/>
      <c r="H177" s="18" t="s">
        <v>31</v>
      </c>
      <c r="I177" s="178"/>
      <c r="J177" s="178"/>
      <c r="K177" s="22" t="s">
        <v>32</v>
      </c>
      <c r="L177" s="89" t="str">
        <f t="shared" si="10"/>
        <v/>
      </c>
      <c r="M177" s="90"/>
      <c r="N177" s="22" t="s">
        <v>33</v>
      </c>
      <c r="O177" s="85"/>
      <c r="P177" s="86"/>
      <c r="Q177" s="85"/>
      <c r="R177" s="86"/>
      <c r="S177" s="85"/>
      <c r="T177" s="86"/>
      <c r="U177" s="85"/>
      <c r="V177" s="86"/>
      <c r="W177" s="120"/>
      <c r="X177" s="121"/>
      <c r="Y177" s="121"/>
      <c r="Z177" s="121"/>
      <c r="AA177" s="121"/>
      <c r="AB177" s="121"/>
      <c r="AC177" s="122"/>
    </row>
    <row r="178" spans="1:29" ht="26.25" customHeight="1" x14ac:dyDescent="0.55000000000000004">
      <c r="A178" s="17">
        <v>17</v>
      </c>
      <c r="B178" s="22" t="s">
        <v>34</v>
      </c>
      <c r="C178" s="25" t="str">
        <f t="shared" si="9"/>
        <v>金</v>
      </c>
      <c r="D178" s="85"/>
      <c r="E178" s="86"/>
      <c r="F178" s="205"/>
      <c r="G178" s="178"/>
      <c r="H178" s="18" t="s">
        <v>31</v>
      </c>
      <c r="I178" s="178"/>
      <c r="J178" s="178"/>
      <c r="K178" s="22" t="s">
        <v>32</v>
      </c>
      <c r="L178" s="89" t="str">
        <f t="shared" si="10"/>
        <v/>
      </c>
      <c r="M178" s="90"/>
      <c r="N178" s="22" t="s">
        <v>33</v>
      </c>
      <c r="O178" s="85"/>
      <c r="P178" s="86"/>
      <c r="Q178" s="85"/>
      <c r="R178" s="86"/>
      <c r="S178" s="85"/>
      <c r="T178" s="86"/>
      <c r="U178" s="85"/>
      <c r="V178" s="86"/>
      <c r="W178" s="120"/>
      <c r="X178" s="121"/>
      <c r="Y178" s="121"/>
      <c r="Z178" s="121"/>
      <c r="AA178" s="121"/>
      <c r="AB178" s="121"/>
      <c r="AC178" s="122"/>
    </row>
    <row r="179" spans="1:29" ht="26.25" customHeight="1" x14ac:dyDescent="0.55000000000000004">
      <c r="A179" s="17">
        <v>18</v>
      </c>
      <c r="B179" s="22" t="s">
        <v>34</v>
      </c>
      <c r="C179" s="25" t="str">
        <f t="shared" si="9"/>
        <v>土</v>
      </c>
      <c r="D179" s="85"/>
      <c r="E179" s="86"/>
      <c r="F179" s="205"/>
      <c r="G179" s="178"/>
      <c r="H179" s="18" t="s">
        <v>31</v>
      </c>
      <c r="I179" s="178"/>
      <c r="J179" s="178"/>
      <c r="K179" s="22" t="s">
        <v>32</v>
      </c>
      <c r="L179" s="89" t="str">
        <f t="shared" si="10"/>
        <v/>
      </c>
      <c r="M179" s="90"/>
      <c r="N179" s="22" t="s">
        <v>33</v>
      </c>
      <c r="O179" s="85"/>
      <c r="P179" s="86"/>
      <c r="Q179" s="85"/>
      <c r="R179" s="86"/>
      <c r="S179" s="85"/>
      <c r="T179" s="86"/>
      <c r="U179" s="85"/>
      <c r="V179" s="86"/>
      <c r="W179" s="120"/>
      <c r="X179" s="121"/>
      <c r="Y179" s="121"/>
      <c r="Z179" s="121"/>
      <c r="AA179" s="121"/>
      <c r="AB179" s="121"/>
      <c r="AC179" s="122"/>
    </row>
    <row r="180" spans="1:29" ht="26.25" customHeight="1" x14ac:dyDescent="0.55000000000000004">
      <c r="A180" s="17">
        <v>19</v>
      </c>
      <c r="B180" s="22" t="s">
        <v>34</v>
      </c>
      <c r="C180" s="25" t="str">
        <f t="shared" si="9"/>
        <v>日</v>
      </c>
      <c r="D180" s="85"/>
      <c r="E180" s="86"/>
      <c r="F180" s="205"/>
      <c r="G180" s="178"/>
      <c r="H180" s="18" t="s">
        <v>31</v>
      </c>
      <c r="I180" s="178"/>
      <c r="J180" s="178"/>
      <c r="K180" s="22" t="s">
        <v>32</v>
      </c>
      <c r="L180" s="89" t="str">
        <f t="shared" si="10"/>
        <v/>
      </c>
      <c r="M180" s="90"/>
      <c r="N180" s="22" t="s">
        <v>33</v>
      </c>
      <c r="O180" s="85"/>
      <c r="P180" s="86"/>
      <c r="Q180" s="85"/>
      <c r="R180" s="86"/>
      <c r="S180" s="85"/>
      <c r="T180" s="86"/>
      <c r="U180" s="85"/>
      <c r="V180" s="86"/>
      <c r="W180" s="120"/>
      <c r="X180" s="121"/>
      <c r="Y180" s="121"/>
      <c r="Z180" s="121"/>
      <c r="AA180" s="121"/>
      <c r="AB180" s="121"/>
      <c r="AC180" s="122"/>
    </row>
    <row r="181" spans="1:29" ht="26.25" customHeight="1" x14ac:dyDescent="0.55000000000000004">
      <c r="A181" s="17">
        <v>20</v>
      </c>
      <c r="B181" s="22" t="s">
        <v>34</v>
      </c>
      <c r="C181" s="25" t="str">
        <f t="shared" si="9"/>
        <v>月</v>
      </c>
      <c r="D181" s="85"/>
      <c r="E181" s="86"/>
      <c r="F181" s="205"/>
      <c r="G181" s="178"/>
      <c r="H181" s="18" t="s">
        <v>31</v>
      </c>
      <c r="I181" s="178"/>
      <c r="J181" s="178"/>
      <c r="K181" s="22" t="s">
        <v>32</v>
      </c>
      <c r="L181" s="89" t="str">
        <f t="shared" si="10"/>
        <v/>
      </c>
      <c r="M181" s="90"/>
      <c r="N181" s="22" t="s">
        <v>33</v>
      </c>
      <c r="O181" s="85"/>
      <c r="P181" s="86"/>
      <c r="Q181" s="85"/>
      <c r="R181" s="86"/>
      <c r="S181" s="85"/>
      <c r="T181" s="86"/>
      <c r="U181" s="85"/>
      <c r="V181" s="86"/>
      <c r="W181" s="120"/>
      <c r="X181" s="121"/>
      <c r="Y181" s="121"/>
      <c r="Z181" s="121"/>
      <c r="AA181" s="121"/>
      <c r="AB181" s="121"/>
      <c r="AC181" s="122"/>
    </row>
    <row r="182" spans="1:29" ht="26.25" customHeight="1" x14ac:dyDescent="0.55000000000000004">
      <c r="A182" s="17">
        <v>21</v>
      </c>
      <c r="B182" s="22" t="s">
        <v>34</v>
      </c>
      <c r="C182" s="25" t="str">
        <f t="shared" si="9"/>
        <v>火</v>
      </c>
      <c r="D182" s="85"/>
      <c r="E182" s="86"/>
      <c r="F182" s="205"/>
      <c r="G182" s="178"/>
      <c r="H182" s="18" t="s">
        <v>31</v>
      </c>
      <c r="I182" s="178"/>
      <c r="J182" s="178"/>
      <c r="K182" s="22" t="s">
        <v>32</v>
      </c>
      <c r="L182" s="89" t="str">
        <f t="shared" si="10"/>
        <v/>
      </c>
      <c r="M182" s="90"/>
      <c r="N182" s="22" t="s">
        <v>33</v>
      </c>
      <c r="O182" s="85"/>
      <c r="P182" s="86"/>
      <c r="Q182" s="85"/>
      <c r="R182" s="86"/>
      <c r="S182" s="85"/>
      <c r="T182" s="86"/>
      <c r="U182" s="85"/>
      <c r="V182" s="86"/>
      <c r="W182" s="120"/>
      <c r="X182" s="121"/>
      <c r="Y182" s="121"/>
      <c r="Z182" s="121"/>
      <c r="AA182" s="121"/>
      <c r="AB182" s="121"/>
      <c r="AC182" s="122"/>
    </row>
    <row r="183" spans="1:29" ht="26.25" customHeight="1" x14ac:dyDescent="0.55000000000000004">
      <c r="A183" s="17">
        <v>22</v>
      </c>
      <c r="B183" s="22" t="s">
        <v>34</v>
      </c>
      <c r="C183" s="25" t="str">
        <f t="shared" si="9"/>
        <v>水</v>
      </c>
      <c r="D183" s="85"/>
      <c r="E183" s="86"/>
      <c r="F183" s="205"/>
      <c r="G183" s="178"/>
      <c r="H183" s="18" t="s">
        <v>31</v>
      </c>
      <c r="I183" s="178"/>
      <c r="J183" s="178"/>
      <c r="K183" s="22" t="s">
        <v>32</v>
      </c>
      <c r="L183" s="89" t="str">
        <f t="shared" si="10"/>
        <v/>
      </c>
      <c r="M183" s="90"/>
      <c r="N183" s="22" t="s">
        <v>33</v>
      </c>
      <c r="O183" s="85"/>
      <c r="P183" s="86"/>
      <c r="Q183" s="85"/>
      <c r="R183" s="86"/>
      <c r="S183" s="85"/>
      <c r="T183" s="86"/>
      <c r="U183" s="85"/>
      <c r="V183" s="86"/>
      <c r="W183" s="120"/>
      <c r="X183" s="121"/>
      <c r="Y183" s="121"/>
      <c r="Z183" s="121"/>
      <c r="AA183" s="121"/>
      <c r="AB183" s="121"/>
      <c r="AC183" s="122"/>
    </row>
    <row r="184" spans="1:29" ht="26.25" customHeight="1" x14ac:dyDescent="0.55000000000000004">
      <c r="A184" s="17">
        <v>23</v>
      </c>
      <c r="B184" s="22" t="s">
        <v>34</v>
      </c>
      <c r="C184" s="25" t="str">
        <f t="shared" si="9"/>
        <v>木</v>
      </c>
      <c r="D184" s="85"/>
      <c r="E184" s="86"/>
      <c r="F184" s="205"/>
      <c r="G184" s="178"/>
      <c r="H184" s="18" t="s">
        <v>31</v>
      </c>
      <c r="I184" s="178"/>
      <c r="J184" s="178"/>
      <c r="K184" s="22" t="s">
        <v>32</v>
      </c>
      <c r="L184" s="89" t="str">
        <f t="shared" si="10"/>
        <v/>
      </c>
      <c r="M184" s="90"/>
      <c r="N184" s="22" t="s">
        <v>33</v>
      </c>
      <c r="O184" s="85"/>
      <c r="P184" s="86"/>
      <c r="Q184" s="85"/>
      <c r="R184" s="86"/>
      <c r="S184" s="85"/>
      <c r="T184" s="86"/>
      <c r="U184" s="85"/>
      <c r="V184" s="86"/>
      <c r="W184" s="120"/>
      <c r="X184" s="121"/>
      <c r="Y184" s="121"/>
      <c r="Z184" s="121"/>
      <c r="AA184" s="121"/>
      <c r="AB184" s="121"/>
      <c r="AC184" s="122"/>
    </row>
    <row r="185" spans="1:29" ht="26.25" customHeight="1" x14ac:dyDescent="0.55000000000000004">
      <c r="A185" s="17">
        <v>24</v>
      </c>
      <c r="B185" s="22" t="s">
        <v>34</v>
      </c>
      <c r="C185" s="25" t="str">
        <f t="shared" si="9"/>
        <v>金</v>
      </c>
      <c r="D185" s="85"/>
      <c r="E185" s="86"/>
      <c r="F185" s="205"/>
      <c r="G185" s="178"/>
      <c r="H185" s="18" t="s">
        <v>31</v>
      </c>
      <c r="I185" s="178"/>
      <c r="J185" s="178"/>
      <c r="K185" s="22" t="s">
        <v>32</v>
      </c>
      <c r="L185" s="89" t="str">
        <f t="shared" si="10"/>
        <v/>
      </c>
      <c r="M185" s="90"/>
      <c r="N185" s="22" t="s">
        <v>33</v>
      </c>
      <c r="O185" s="85"/>
      <c r="P185" s="86"/>
      <c r="Q185" s="85"/>
      <c r="R185" s="86"/>
      <c r="S185" s="85"/>
      <c r="T185" s="86"/>
      <c r="U185" s="85"/>
      <c r="V185" s="86"/>
      <c r="W185" s="120"/>
      <c r="X185" s="121"/>
      <c r="Y185" s="121"/>
      <c r="Z185" s="121"/>
      <c r="AA185" s="121"/>
      <c r="AB185" s="121"/>
      <c r="AC185" s="122"/>
    </row>
    <row r="186" spans="1:29" ht="26.25" customHeight="1" x14ac:dyDescent="0.55000000000000004">
      <c r="A186" s="17">
        <v>25</v>
      </c>
      <c r="B186" s="22" t="s">
        <v>34</v>
      </c>
      <c r="C186" s="25" t="str">
        <f t="shared" si="9"/>
        <v>土</v>
      </c>
      <c r="D186" s="85"/>
      <c r="E186" s="86"/>
      <c r="F186" s="205"/>
      <c r="G186" s="178"/>
      <c r="H186" s="18" t="s">
        <v>31</v>
      </c>
      <c r="I186" s="178"/>
      <c r="J186" s="178"/>
      <c r="K186" s="22" t="s">
        <v>32</v>
      </c>
      <c r="L186" s="89" t="str">
        <f t="shared" si="10"/>
        <v/>
      </c>
      <c r="M186" s="90"/>
      <c r="N186" s="22" t="s">
        <v>33</v>
      </c>
      <c r="O186" s="85"/>
      <c r="P186" s="86"/>
      <c r="Q186" s="85"/>
      <c r="R186" s="86"/>
      <c r="S186" s="85"/>
      <c r="T186" s="86"/>
      <c r="U186" s="85"/>
      <c r="V186" s="86"/>
      <c r="W186" s="120"/>
      <c r="X186" s="121"/>
      <c r="Y186" s="121"/>
      <c r="Z186" s="121"/>
      <c r="AA186" s="121"/>
      <c r="AB186" s="121"/>
      <c r="AC186" s="122"/>
    </row>
    <row r="187" spans="1:29" ht="26.25" customHeight="1" x14ac:dyDescent="0.55000000000000004">
      <c r="A187" s="17">
        <v>26</v>
      </c>
      <c r="B187" s="22" t="s">
        <v>34</v>
      </c>
      <c r="C187" s="25" t="str">
        <f t="shared" si="9"/>
        <v>日</v>
      </c>
      <c r="D187" s="85"/>
      <c r="E187" s="86"/>
      <c r="F187" s="205"/>
      <c r="G187" s="178"/>
      <c r="H187" s="18" t="s">
        <v>31</v>
      </c>
      <c r="I187" s="178"/>
      <c r="J187" s="178"/>
      <c r="K187" s="22" t="s">
        <v>32</v>
      </c>
      <c r="L187" s="89" t="str">
        <f t="shared" si="10"/>
        <v/>
      </c>
      <c r="M187" s="90"/>
      <c r="N187" s="22" t="s">
        <v>33</v>
      </c>
      <c r="O187" s="85"/>
      <c r="P187" s="86"/>
      <c r="Q187" s="85"/>
      <c r="R187" s="86"/>
      <c r="S187" s="85"/>
      <c r="T187" s="86"/>
      <c r="U187" s="85"/>
      <c r="V187" s="86"/>
      <c r="W187" s="120"/>
      <c r="X187" s="121"/>
      <c r="Y187" s="121"/>
      <c r="Z187" s="121"/>
      <c r="AA187" s="121"/>
      <c r="AB187" s="121"/>
      <c r="AC187" s="122"/>
    </row>
    <row r="188" spans="1:29" ht="26.25" customHeight="1" x14ac:dyDescent="0.55000000000000004">
      <c r="A188" s="17">
        <v>27</v>
      </c>
      <c r="B188" s="22" t="s">
        <v>34</v>
      </c>
      <c r="C188" s="25" t="str">
        <f t="shared" si="9"/>
        <v>月</v>
      </c>
      <c r="D188" s="85"/>
      <c r="E188" s="86"/>
      <c r="F188" s="205"/>
      <c r="G188" s="178"/>
      <c r="H188" s="18" t="s">
        <v>31</v>
      </c>
      <c r="I188" s="178"/>
      <c r="J188" s="178"/>
      <c r="K188" s="22" t="s">
        <v>32</v>
      </c>
      <c r="L188" s="89" t="str">
        <f t="shared" si="10"/>
        <v/>
      </c>
      <c r="M188" s="90"/>
      <c r="N188" s="22" t="s">
        <v>33</v>
      </c>
      <c r="O188" s="85"/>
      <c r="P188" s="86"/>
      <c r="Q188" s="85"/>
      <c r="R188" s="86"/>
      <c r="S188" s="85"/>
      <c r="T188" s="86"/>
      <c r="U188" s="85"/>
      <c r="V188" s="86"/>
      <c r="W188" s="120"/>
      <c r="X188" s="121"/>
      <c r="Y188" s="121"/>
      <c r="Z188" s="121"/>
      <c r="AA188" s="121"/>
      <c r="AB188" s="121"/>
      <c r="AC188" s="122"/>
    </row>
    <row r="189" spans="1:29" ht="26.25" customHeight="1" x14ac:dyDescent="0.55000000000000004">
      <c r="A189" s="17">
        <v>28</v>
      </c>
      <c r="B189" s="22" t="s">
        <v>34</v>
      </c>
      <c r="C189" s="25" t="str">
        <f t="shared" si="9"/>
        <v>火</v>
      </c>
      <c r="D189" s="85"/>
      <c r="E189" s="86"/>
      <c r="F189" s="205"/>
      <c r="G189" s="178"/>
      <c r="H189" s="18" t="s">
        <v>31</v>
      </c>
      <c r="I189" s="178"/>
      <c r="J189" s="178"/>
      <c r="K189" s="22" t="s">
        <v>32</v>
      </c>
      <c r="L189" s="89" t="str">
        <f t="shared" si="10"/>
        <v/>
      </c>
      <c r="M189" s="90"/>
      <c r="N189" s="22" t="s">
        <v>33</v>
      </c>
      <c r="O189" s="85"/>
      <c r="P189" s="86"/>
      <c r="Q189" s="85"/>
      <c r="R189" s="86"/>
      <c r="S189" s="85"/>
      <c r="T189" s="86"/>
      <c r="U189" s="85"/>
      <c r="V189" s="86"/>
      <c r="W189" s="120"/>
      <c r="X189" s="121"/>
      <c r="Y189" s="121"/>
      <c r="Z189" s="121"/>
      <c r="AA189" s="121"/>
      <c r="AB189" s="121"/>
      <c r="AC189" s="122"/>
    </row>
    <row r="190" spans="1:29" ht="26.25" customHeight="1" x14ac:dyDescent="0.55000000000000004">
      <c r="A190" s="17">
        <v>29</v>
      </c>
      <c r="B190" s="22" t="s">
        <v>34</v>
      </c>
      <c r="C190" s="25" t="str">
        <f t="shared" si="9"/>
        <v>水</v>
      </c>
      <c r="D190" s="85"/>
      <c r="E190" s="86"/>
      <c r="F190" s="205"/>
      <c r="G190" s="178"/>
      <c r="H190" s="18" t="s">
        <v>31</v>
      </c>
      <c r="I190" s="178"/>
      <c r="J190" s="178"/>
      <c r="K190" s="22" t="s">
        <v>32</v>
      </c>
      <c r="L190" s="89" t="str">
        <f t="shared" si="10"/>
        <v/>
      </c>
      <c r="M190" s="90"/>
      <c r="N190" s="22" t="s">
        <v>33</v>
      </c>
      <c r="O190" s="85"/>
      <c r="P190" s="86"/>
      <c r="Q190" s="85"/>
      <c r="R190" s="86"/>
      <c r="S190" s="85"/>
      <c r="T190" s="86"/>
      <c r="U190" s="85"/>
      <c r="V190" s="86"/>
      <c r="W190" s="120"/>
      <c r="X190" s="121"/>
      <c r="Y190" s="121"/>
      <c r="Z190" s="121"/>
      <c r="AA190" s="121"/>
      <c r="AB190" s="121"/>
      <c r="AC190" s="122"/>
    </row>
    <row r="191" spans="1:29" ht="26.25" customHeight="1" x14ac:dyDescent="0.55000000000000004">
      <c r="A191" s="17">
        <v>30</v>
      </c>
      <c r="B191" s="22" t="s">
        <v>34</v>
      </c>
      <c r="C191" s="25" t="str">
        <f t="shared" si="9"/>
        <v>木</v>
      </c>
      <c r="D191" s="85"/>
      <c r="E191" s="86"/>
      <c r="F191" s="205"/>
      <c r="G191" s="178"/>
      <c r="H191" s="18" t="s">
        <v>31</v>
      </c>
      <c r="I191" s="178"/>
      <c r="J191" s="178"/>
      <c r="K191" s="22" t="s">
        <v>32</v>
      </c>
      <c r="L191" s="89" t="str">
        <f t="shared" si="10"/>
        <v/>
      </c>
      <c r="M191" s="90"/>
      <c r="N191" s="22" t="s">
        <v>33</v>
      </c>
      <c r="O191" s="85"/>
      <c r="P191" s="86"/>
      <c r="Q191" s="85"/>
      <c r="R191" s="86"/>
      <c r="S191" s="85"/>
      <c r="T191" s="86"/>
      <c r="U191" s="85"/>
      <c r="V191" s="86"/>
      <c r="W191" s="120"/>
      <c r="X191" s="121"/>
      <c r="Y191" s="121"/>
      <c r="Z191" s="121"/>
      <c r="AA191" s="121"/>
      <c r="AB191" s="121"/>
      <c r="AC191" s="122"/>
    </row>
    <row r="192" spans="1:29" ht="26.25" customHeight="1" x14ac:dyDescent="0.55000000000000004">
      <c r="A192" s="19"/>
      <c r="B192" s="23"/>
      <c r="C192" s="26"/>
      <c r="D192" s="218"/>
      <c r="E192" s="219"/>
      <c r="F192" s="226"/>
      <c r="G192" s="227"/>
      <c r="H192" s="20" t="s">
        <v>31</v>
      </c>
      <c r="I192" s="227"/>
      <c r="J192" s="227"/>
      <c r="K192" s="23" t="s">
        <v>32</v>
      </c>
      <c r="L192" s="89" t="str">
        <f t="shared" ref="L192" si="11">IF(OR(F192="",I192=""),"",MIN(MAX(ROUNDDOWN((I192-F192)*24*2,0)/2,0),$E$159))</f>
        <v/>
      </c>
      <c r="M192" s="90"/>
      <c r="N192" s="23" t="s">
        <v>33</v>
      </c>
      <c r="O192" s="218"/>
      <c r="P192" s="219"/>
      <c r="Q192" s="218"/>
      <c r="R192" s="219"/>
      <c r="S192" s="218"/>
      <c r="T192" s="219"/>
      <c r="U192" s="218"/>
      <c r="V192" s="219"/>
      <c r="W192" s="208"/>
      <c r="X192" s="209"/>
      <c r="Y192" s="209"/>
      <c r="Z192" s="209"/>
      <c r="AA192" s="209"/>
      <c r="AB192" s="209"/>
      <c r="AC192" s="210"/>
    </row>
    <row r="193" spans="1:29" ht="26.25" customHeight="1" x14ac:dyDescent="0.55000000000000004">
      <c r="A193" s="126" t="s">
        <v>35</v>
      </c>
      <c r="B193" s="127"/>
      <c r="C193" s="127"/>
      <c r="D193" s="27">
        <f>COUNTIF(L162:M192,"&gt;0")</f>
        <v>0</v>
      </c>
      <c r="E193" s="224" t="s">
        <v>36</v>
      </c>
      <c r="F193" s="224"/>
      <c r="G193" s="224"/>
      <c r="H193" s="224"/>
      <c r="I193" s="27">
        <f>COUNTIF(D162:E192,"○")</f>
        <v>0</v>
      </c>
      <c r="J193" s="28" t="s">
        <v>16</v>
      </c>
      <c r="K193" s="126" t="s">
        <v>101</v>
      </c>
      <c r="L193" s="127"/>
      <c r="M193" s="127"/>
      <c r="N193" s="27" t="s">
        <v>99</v>
      </c>
      <c r="O193" s="27">
        <f>COUNTIF(Q162:R192,"○")</f>
        <v>0</v>
      </c>
      <c r="P193" s="27" t="s">
        <v>38</v>
      </c>
      <c r="Q193" s="225" t="s">
        <v>100</v>
      </c>
      <c r="R193" s="225"/>
      <c r="S193" s="27">
        <f>COUNTIF(S162:T192,"○")</f>
        <v>0</v>
      </c>
      <c r="T193" s="27" t="s">
        <v>38</v>
      </c>
      <c r="U193" s="27"/>
      <c r="V193" s="27"/>
      <c r="W193" s="28"/>
      <c r="X193" s="212" t="s">
        <v>37</v>
      </c>
      <c r="Y193" s="213"/>
      <c r="Z193" s="213"/>
      <c r="AA193" s="44"/>
      <c r="AB193" s="44"/>
      <c r="AC193" s="216" t="str">
        <f>IF(W160="３．要支援家庭のこども加算","●","×")</f>
        <v>×</v>
      </c>
    </row>
    <row r="194" spans="1:29" ht="26.25" customHeight="1" x14ac:dyDescent="0.55000000000000004">
      <c r="A194" s="126" t="s">
        <v>91</v>
      </c>
      <c r="B194" s="127"/>
      <c r="C194" s="27">
        <f>COUNTIF(O162:P192,"○")</f>
        <v>0</v>
      </c>
      <c r="D194" s="105" t="s">
        <v>38</v>
      </c>
      <c r="E194" s="105"/>
      <c r="F194" s="103" t="s">
        <v>107</v>
      </c>
      <c r="G194" s="104"/>
      <c r="H194" s="104"/>
      <c r="I194" s="27">
        <f>COUNTIF(U162:V192,"○")</f>
        <v>0</v>
      </c>
      <c r="J194" s="28" t="s">
        <v>38</v>
      </c>
      <c r="K194" s="211" t="s">
        <v>60</v>
      </c>
      <c r="L194" s="113"/>
      <c r="M194" s="113"/>
      <c r="N194" s="42">
        <f>IF(SUM(L162:M192)&gt;E159, E159, SUM(L162:M192))</f>
        <v>0</v>
      </c>
      <c r="O194" s="111" t="s">
        <v>58</v>
      </c>
      <c r="P194" s="111"/>
      <c r="Q194" s="111"/>
      <c r="R194" s="111"/>
      <c r="S194" s="42">
        <f>SUMIFS(L162:M192,D162:E192,"○")</f>
        <v>0</v>
      </c>
      <c r="T194" s="42" t="s">
        <v>59</v>
      </c>
      <c r="U194" s="115"/>
      <c r="V194" s="115"/>
      <c r="W194" s="45"/>
      <c r="X194" s="214"/>
      <c r="Y194" s="215"/>
      <c r="Z194" s="215"/>
      <c r="AA194" s="49"/>
      <c r="AB194" s="49"/>
      <c r="AC194" s="217"/>
    </row>
    <row r="195" spans="1:29" ht="26.25" customHeight="1" x14ac:dyDescent="0.55000000000000004">
      <c r="A195" s="29"/>
      <c r="B195" s="29"/>
      <c r="C195" s="29"/>
      <c r="D195" s="32"/>
      <c r="E195" s="32"/>
      <c r="F195" s="29"/>
      <c r="G195" s="29"/>
      <c r="H195" s="29"/>
      <c r="I195" s="32"/>
      <c r="J195" s="32"/>
      <c r="K195" s="51"/>
      <c r="L195" s="51"/>
      <c r="M195" s="51"/>
      <c r="N195" s="32"/>
      <c r="O195" s="52"/>
      <c r="P195" s="52"/>
      <c r="Q195" s="52"/>
      <c r="R195" s="52"/>
      <c r="S195" s="32"/>
      <c r="T195" s="32"/>
      <c r="U195" s="53"/>
      <c r="V195" s="53"/>
      <c r="W195" s="32"/>
      <c r="X195" s="29"/>
      <c r="Y195" s="29"/>
      <c r="Z195" s="29"/>
      <c r="AA195" s="29"/>
      <c r="AB195" s="29"/>
      <c r="AC195" s="29"/>
    </row>
    <row r="196" spans="1:29" ht="26.25" customHeight="1" x14ac:dyDescent="0.55000000000000004">
      <c r="A196" s="100" t="str">
        <f>"（別紙）中野区乳児等通園支援事業　利用状況報告書（"&amp;$N$2&amp;"年"&amp;$P$2&amp;"月分）"</f>
        <v>（別紙）中野区乳児等通園支援事業　利用状況報告書（2026年4月分）</v>
      </c>
      <c r="B196" s="100"/>
      <c r="C196" s="100"/>
      <c r="D196" s="100"/>
      <c r="E196" s="100"/>
      <c r="F196" s="100"/>
      <c r="G196" s="100"/>
      <c r="H196" s="100"/>
      <c r="I196" s="100"/>
      <c r="J196" s="100"/>
      <c r="K196" s="100"/>
      <c r="L196" s="100"/>
      <c r="M196" s="100"/>
      <c r="N196" s="100"/>
      <c r="O196" s="100"/>
      <c r="P196" s="100"/>
      <c r="Q196" s="100"/>
      <c r="R196" s="100"/>
      <c r="S196" s="100"/>
      <c r="T196" s="100"/>
      <c r="U196" s="100"/>
      <c r="V196" s="100"/>
      <c r="W196" s="100"/>
      <c r="X196" s="100"/>
      <c r="Y196" s="100"/>
      <c r="Z196" s="100"/>
      <c r="AA196" s="100"/>
      <c r="AB196" s="100"/>
      <c r="AC196" s="100"/>
    </row>
    <row r="197" spans="1:29" ht="26.25" customHeight="1" x14ac:dyDescent="0.55000000000000004">
      <c r="A197" s="101" t="s">
        <v>23</v>
      </c>
      <c r="B197" s="101"/>
      <c r="C197" s="101"/>
      <c r="D197" s="110"/>
      <c r="E197" s="110"/>
      <c r="F197" s="110"/>
      <c r="G197" s="110"/>
      <c r="H197" s="110"/>
      <c r="I197" s="110"/>
      <c r="J197" s="114" t="s">
        <v>43</v>
      </c>
      <c r="K197" s="114"/>
      <c r="L197" s="114"/>
      <c r="O197" s="29" t="s">
        <v>0</v>
      </c>
      <c r="P197" s="13"/>
      <c r="Q197" s="29" t="s">
        <v>3</v>
      </c>
      <c r="S197" s="29" t="s">
        <v>4</v>
      </c>
      <c r="T197" s="29" t="s">
        <v>19</v>
      </c>
      <c r="U197" s="32" t="s">
        <v>40</v>
      </c>
      <c r="V197" s="32"/>
      <c r="W197" s="110"/>
      <c r="X197" s="110"/>
      <c r="Y197" s="110"/>
      <c r="Z197" s="110"/>
      <c r="AA197" s="110"/>
      <c r="AB197" s="110"/>
      <c r="AC197" s="32" t="s">
        <v>19</v>
      </c>
    </row>
    <row r="198" spans="1:29" ht="26.25" customHeight="1" x14ac:dyDescent="0.55000000000000004">
      <c r="A198" s="101" t="s">
        <v>24</v>
      </c>
      <c r="B198" s="101"/>
      <c r="C198" s="101"/>
      <c r="D198" s="32" t="s">
        <v>87</v>
      </c>
      <c r="E198" s="32" cm="1">
        <f t="array" ref="E198">_xlfn.IFS(W197="０歳児クラス相当",$L$12,W197="１歳児クラス相当",$L$13,W197="２歳児クラス相当（３歳未満）",$L$14,W197="２歳児クラス相当（３歳誕生月）",$L$14,W197="",0)</f>
        <v>0</v>
      </c>
      <c r="F198" s="114" t="s">
        <v>11</v>
      </c>
      <c r="G198" s="114"/>
      <c r="H198" s="29"/>
      <c r="I198" s="32"/>
      <c r="J198" s="114"/>
      <c r="K198" s="114"/>
      <c r="L198" s="32"/>
      <c r="M198" s="114"/>
      <c r="N198" s="114"/>
      <c r="O198" s="32"/>
      <c r="P198" s="157" t="s">
        <v>62</v>
      </c>
      <c r="Q198" s="157"/>
      <c r="R198" s="157"/>
      <c r="S198" s="110"/>
      <c r="T198" s="110"/>
      <c r="U198" s="110"/>
      <c r="V198" s="157" t="s">
        <v>65</v>
      </c>
      <c r="W198" s="157"/>
      <c r="X198" s="110"/>
      <c r="Y198" s="110"/>
      <c r="Z198" s="110"/>
      <c r="AA198" s="110"/>
      <c r="AB198" s="110"/>
      <c r="AC198" s="32" t="s">
        <v>19</v>
      </c>
    </row>
    <row r="199" spans="1:29" ht="26.25" customHeight="1" x14ac:dyDescent="0.55000000000000004">
      <c r="A199" s="32"/>
      <c r="B199" s="114" t="s">
        <v>66</v>
      </c>
      <c r="C199" s="114"/>
      <c r="D199" s="114"/>
      <c r="E199" s="114" t="s">
        <v>94</v>
      </c>
      <c r="F199" s="114"/>
      <c r="G199" s="114"/>
      <c r="H199" s="114"/>
      <c r="I199" s="29" t="s">
        <v>19</v>
      </c>
      <c r="J199" s="113" t="s">
        <v>93</v>
      </c>
      <c r="K199" s="113"/>
      <c r="L199" s="113"/>
      <c r="M199" s="113"/>
      <c r="N199" s="113"/>
      <c r="O199" s="110"/>
      <c r="P199" s="110"/>
      <c r="Q199" s="110"/>
      <c r="R199" s="110"/>
      <c r="S199" s="110"/>
      <c r="T199" s="32"/>
      <c r="U199" s="111" t="s">
        <v>86</v>
      </c>
      <c r="V199" s="111"/>
      <c r="W199" s="228"/>
      <c r="X199" s="228"/>
      <c r="Y199" s="228"/>
      <c r="Z199" s="228"/>
      <c r="AA199" s="228"/>
      <c r="AB199" s="228"/>
    </row>
    <row r="200" spans="1:29" ht="26.25" customHeight="1" x14ac:dyDescent="0.55000000000000004">
      <c r="A200" s="123" t="s">
        <v>25</v>
      </c>
      <c r="B200" s="123"/>
      <c r="C200" s="14" t="s">
        <v>26</v>
      </c>
      <c r="D200" s="123" t="s">
        <v>90</v>
      </c>
      <c r="E200" s="123"/>
      <c r="F200" s="123" t="s">
        <v>27</v>
      </c>
      <c r="G200" s="123"/>
      <c r="H200" s="123"/>
      <c r="I200" s="123"/>
      <c r="J200" s="123"/>
      <c r="K200" s="123"/>
      <c r="L200" s="177" t="s">
        <v>28</v>
      </c>
      <c r="M200" s="177"/>
      <c r="N200" s="177"/>
      <c r="O200" s="123" t="s">
        <v>29</v>
      </c>
      <c r="P200" s="123"/>
      <c r="Q200" s="116" t="s">
        <v>98</v>
      </c>
      <c r="R200" s="116"/>
      <c r="S200" s="116" t="s">
        <v>45</v>
      </c>
      <c r="T200" s="116"/>
      <c r="U200" s="124" t="s">
        <v>55</v>
      </c>
      <c r="V200" s="125"/>
      <c r="W200" s="126" t="s">
        <v>30</v>
      </c>
      <c r="X200" s="127"/>
      <c r="Y200" s="127"/>
      <c r="Z200" s="127"/>
      <c r="AA200" s="127"/>
      <c r="AB200" s="127"/>
      <c r="AC200" s="128"/>
    </row>
    <row r="201" spans="1:29" ht="26.25" customHeight="1" x14ac:dyDescent="0.55000000000000004">
      <c r="A201" s="15">
        <v>1</v>
      </c>
      <c r="B201" s="21" t="s">
        <v>4</v>
      </c>
      <c r="C201" s="24" t="str">
        <f>TEXT(DATE($N$2,$P$2,A201),"aaa")</f>
        <v>水</v>
      </c>
      <c r="D201" s="106"/>
      <c r="E201" s="107"/>
      <c r="F201" s="108"/>
      <c r="G201" s="109"/>
      <c r="H201" s="16" t="s">
        <v>31</v>
      </c>
      <c r="I201" s="109"/>
      <c r="J201" s="109"/>
      <c r="K201" s="21" t="s">
        <v>32</v>
      </c>
      <c r="L201" s="89" t="str">
        <f>IF(OR(F201="",I201=""),"",MIN(MAX(ROUNDDOWN((I201-F201)*24*2,0)/2,0),$E$198))</f>
        <v/>
      </c>
      <c r="M201" s="90"/>
      <c r="N201" s="43" t="s">
        <v>33</v>
      </c>
      <c r="O201" s="106"/>
      <c r="P201" s="107"/>
      <c r="Q201" s="106"/>
      <c r="R201" s="107"/>
      <c r="S201" s="106"/>
      <c r="T201" s="107"/>
      <c r="U201" s="106"/>
      <c r="V201" s="107"/>
      <c r="W201" s="231"/>
      <c r="X201" s="232"/>
      <c r="Y201" s="232"/>
      <c r="Z201" s="232"/>
      <c r="AA201" s="232"/>
      <c r="AB201" s="232"/>
      <c r="AC201" s="233"/>
    </row>
    <row r="202" spans="1:29" ht="26.25" customHeight="1" x14ac:dyDescent="0.55000000000000004">
      <c r="A202" s="17">
        <v>2</v>
      </c>
      <c r="B202" s="22" t="s">
        <v>4</v>
      </c>
      <c r="C202" s="25" t="str">
        <f>TEXT(DATE($N$2,$P$2,A202),"aaa")</f>
        <v>木</v>
      </c>
      <c r="D202" s="85"/>
      <c r="E202" s="86"/>
      <c r="F202" s="205"/>
      <c r="G202" s="178"/>
      <c r="H202" s="18" t="s">
        <v>31</v>
      </c>
      <c r="I202" s="178"/>
      <c r="J202" s="178"/>
      <c r="K202" s="22" t="s">
        <v>32</v>
      </c>
      <c r="L202" s="89" t="str">
        <f>IF(OR(F202="",I202=""),"",MIN(MAX(ROUNDDOWN((I202-F202)*24*2,0)/2,0),$E$198))</f>
        <v/>
      </c>
      <c r="M202" s="90"/>
      <c r="N202" s="22" t="s">
        <v>33</v>
      </c>
      <c r="O202" s="85"/>
      <c r="P202" s="86"/>
      <c r="Q202" s="85"/>
      <c r="R202" s="86"/>
      <c r="S202" s="85"/>
      <c r="T202" s="86"/>
      <c r="U202" s="85"/>
      <c r="V202" s="86"/>
      <c r="W202" s="120"/>
      <c r="X202" s="121"/>
      <c r="Y202" s="121"/>
      <c r="Z202" s="121"/>
      <c r="AA202" s="121"/>
      <c r="AB202" s="121"/>
      <c r="AC202" s="122"/>
    </row>
    <row r="203" spans="1:29" ht="26.25" customHeight="1" x14ac:dyDescent="0.55000000000000004">
      <c r="A203" s="17">
        <v>3</v>
      </c>
      <c r="B203" s="22" t="s">
        <v>34</v>
      </c>
      <c r="C203" s="25" t="str">
        <f t="shared" ref="C203:C230" si="12">TEXT(DATE($N$2,$P$2,A203),"aaa")</f>
        <v>金</v>
      </c>
      <c r="D203" s="85"/>
      <c r="E203" s="86"/>
      <c r="F203" s="205"/>
      <c r="G203" s="178"/>
      <c r="H203" s="18" t="s">
        <v>31</v>
      </c>
      <c r="I203" s="178"/>
      <c r="J203" s="178"/>
      <c r="K203" s="22" t="s">
        <v>32</v>
      </c>
      <c r="L203" s="89" t="str">
        <f t="shared" ref="L203:L230" si="13">IF(OR(F203="",I203=""),"",MIN(MAX(ROUNDDOWN((I203-F203)*24*2,0)/2,0),$E$198))</f>
        <v/>
      </c>
      <c r="M203" s="90"/>
      <c r="N203" s="22" t="s">
        <v>33</v>
      </c>
      <c r="O203" s="85"/>
      <c r="P203" s="86"/>
      <c r="Q203" s="85"/>
      <c r="R203" s="86"/>
      <c r="S203" s="85"/>
      <c r="T203" s="86"/>
      <c r="U203" s="85"/>
      <c r="V203" s="86"/>
      <c r="W203" s="234"/>
      <c r="X203" s="235"/>
      <c r="Y203" s="235"/>
      <c r="Z203" s="235"/>
      <c r="AA203" s="235"/>
      <c r="AB203" s="235"/>
      <c r="AC203" s="236"/>
    </row>
    <row r="204" spans="1:29" ht="26.25" customHeight="1" x14ac:dyDescent="0.55000000000000004">
      <c r="A204" s="17">
        <v>4</v>
      </c>
      <c r="B204" s="22" t="s">
        <v>34</v>
      </c>
      <c r="C204" s="25" t="str">
        <f t="shared" si="12"/>
        <v>土</v>
      </c>
      <c r="D204" s="85"/>
      <c r="E204" s="86"/>
      <c r="F204" s="205"/>
      <c r="G204" s="178"/>
      <c r="H204" s="18" t="s">
        <v>31</v>
      </c>
      <c r="I204" s="178"/>
      <c r="J204" s="178"/>
      <c r="K204" s="22" t="s">
        <v>32</v>
      </c>
      <c r="L204" s="89" t="str">
        <f t="shared" si="13"/>
        <v/>
      </c>
      <c r="M204" s="90"/>
      <c r="N204" s="22" t="s">
        <v>33</v>
      </c>
      <c r="O204" s="85"/>
      <c r="P204" s="86"/>
      <c r="Q204" s="85"/>
      <c r="R204" s="86"/>
      <c r="S204" s="85"/>
      <c r="T204" s="86"/>
      <c r="U204" s="85"/>
      <c r="V204" s="86"/>
      <c r="W204" s="120"/>
      <c r="X204" s="121"/>
      <c r="Y204" s="121"/>
      <c r="Z204" s="121"/>
      <c r="AA204" s="121"/>
      <c r="AB204" s="121"/>
      <c r="AC204" s="122"/>
    </row>
    <row r="205" spans="1:29" ht="26.25" customHeight="1" x14ac:dyDescent="0.55000000000000004">
      <c r="A205" s="17">
        <v>5</v>
      </c>
      <c r="B205" s="22" t="s">
        <v>34</v>
      </c>
      <c r="C205" s="25" t="str">
        <f t="shared" si="12"/>
        <v>日</v>
      </c>
      <c r="D205" s="85"/>
      <c r="E205" s="86"/>
      <c r="F205" s="205"/>
      <c r="G205" s="178"/>
      <c r="H205" s="18" t="s">
        <v>31</v>
      </c>
      <c r="I205" s="178"/>
      <c r="J205" s="178"/>
      <c r="K205" s="22" t="s">
        <v>32</v>
      </c>
      <c r="L205" s="89" t="str">
        <f t="shared" si="13"/>
        <v/>
      </c>
      <c r="M205" s="90"/>
      <c r="N205" s="22" t="s">
        <v>33</v>
      </c>
      <c r="O205" s="85"/>
      <c r="P205" s="86"/>
      <c r="Q205" s="85"/>
      <c r="R205" s="86"/>
      <c r="S205" s="85"/>
      <c r="T205" s="86"/>
      <c r="U205" s="85"/>
      <c r="V205" s="86"/>
      <c r="W205" s="120"/>
      <c r="X205" s="121"/>
      <c r="Y205" s="121"/>
      <c r="Z205" s="121"/>
      <c r="AA205" s="121"/>
      <c r="AB205" s="121"/>
      <c r="AC205" s="122"/>
    </row>
    <row r="206" spans="1:29" ht="26.25" customHeight="1" x14ac:dyDescent="0.55000000000000004">
      <c r="A206" s="17">
        <v>6</v>
      </c>
      <c r="B206" s="22" t="s">
        <v>34</v>
      </c>
      <c r="C206" s="25" t="str">
        <f t="shared" si="12"/>
        <v>月</v>
      </c>
      <c r="D206" s="85"/>
      <c r="E206" s="86"/>
      <c r="F206" s="205"/>
      <c r="G206" s="178"/>
      <c r="H206" s="18" t="s">
        <v>31</v>
      </c>
      <c r="I206" s="178"/>
      <c r="J206" s="178"/>
      <c r="K206" s="22" t="s">
        <v>32</v>
      </c>
      <c r="L206" s="89" t="str">
        <f t="shared" si="13"/>
        <v/>
      </c>
      <c r="M206" s="90"/>
      <c r="N206" s="22" t="s">
        <v>33</v>
      </c>
      <c r="O206" s="85"/>
      <c r="P206" s="86"/>
      <c r="Q206" s="85"/>
      <c r="R206" s="86"/>
      <c r="S206" s="85"/>
      <c r="T206" s="86"/>
      <c r="U206" s="85"/>
      <c r="V206" s="86"/>
      <c r="W206" s="120"/>
      <c r="X206" s="121"/>
      <c r="Y206" s="121"/>
      <c r="Z206" s="121"/>
      <c r="AA206" s="121"/>
      <c r="AB206" s="121"/>
      <c r="AC206" s="122"/>
    </row>
    <row r="207" spans="1:29" ht="26.25" customHeight="1" x14ac:dyDescent="0.55000000000000004">
      <c r="A207" s="17">
        <v>7</v>
      </c>
      <c r="B207" s="22" t="s">
        <v>34</v>
      </c>
      <c r="C207" s="25" t="str">
        <f t="shared" si="12"/>
        <v>火</v>
      </c>
      <c r="D207" s="85"/>
      <c r="E207" s="86"/>
      <c r="F207" s="205"/>
      <c r="G207" s="178"/>
      <c r="H207" s="18" t="s">
        <v>31</v>
      </c>
      <c r="I207" s="178"/>
      <c r="J207" s="178"/>
      <c r="K207" s="22" t="s">
        <v>32</v>
      </c>
      <c r="L207" s="89" t="str">
        <f t="shared" si="13"/>
        <v/>
      </c>
      <c r="M207" s="90"/>
      <c r="N207" s="22" t="s">
        <v>33</v>
      </c>
      <c r="O207" s="85"/>
      <c r="P207" s="86"/>
      <c r="Q207" s="85"/>
      <c r="R207" s="86"/>
      <c r="S207" s="85"/>
      <c r="T207" s="86"/>
      <c r="U207" s="85"/>
      <c r="V207" s="86"/>
      <c r="W207" s="120"/>
      <c r="X207" s="121"/>
      <c r="Y207" s="121"/>
      <c r="Z207" s="121"/>
      <c r="AA207" s="121"/>
      <c r="AB207" s="121"/>
      <c r="AC207" s="122"/>
    </row>
    <row r="208" spans="1:29" ht="26.25" customHeight="1" x14ac:dyDescent="0.55000000000000004">
      <c r="A208" s="17">
        <v>8</v>
      </c>
      <c r="B208" s="22" t="s">
        <v>34</v>
      </c>
      <c r="C208" s="25" t="str">
        <f t="shared" si="12"/>
        <v>水</v>
      </c>
      <c r="D208" s="85"/>
      <c r="E208" s="86"/>
      <c r="F208" s="205"/>
      <c r="G208" s="178"/>
      <c r="H208" s="18" t="s">
        <v>31</v>
      </c>
      <c r="I208" s="178"/>
      <c r="J208" s="178"/>
      <c r="K208" s="22" t="s">
        <v>32</v>
      </c>
      <c r="L208" s="89" t="str">
        <f t="shared" si="13"/>
        <v/>
      </c>
      <c r="M208" s="90"/>
      <c r="N208" s="22" t="s">
        <v>33</v>
      </c>
      <c r="O208" s="85"/>
      <c r="P208" s="86"/>
      <c r="Q208" s="85"/>
      <c r="R208" s="86"/>
      <c r="S208" s="85"/>
      <c r="T208" s="86"/>
      <c r="U208" s="85"/>
      <c r="V208" s="86"/>
      <c r="W208" s="120"/>
      <c r="X208" s="121"/>
      <c r="Y208" s="121"/>
      <c r="Z208" s="121"/>
      <c r="AA208" s="121"/>
      <c r="AB208" s="121"/>
      <c r="AC208" s="122"/>
    </row>
    <row r="209" spans="1:29" ht="26.25" customHeight="1" x14ac:dyDescent="0.55000000000000004">
      <c r="A209" s="17">
        <v>9</v>
      </c>
      <c r="B209" s="22" t="s">
        <v>34</v>
      </c>
      <c r="C209" s="25" t="str">
        <f t="shared" si="12"/>
        <v>木</v>
      </c>
      <c r="D209" s="85"/>
      <c r="E209" s="86"/>
      <c r="F209" s="205"/>
      <c r="G209" s="178"/>
      <c r="H209" s="18" t="s">
        <v>31</v>
      </c>
      <c r="I209" s="178"/>
      <c r="J209" s="178"/>
      <c r="K209" s="22" t="s">
        <v>32</v>
      </c>
      <c r="L209" s="89" t="str">
        <f t="shared" si="13"/>
        <v/>
      </c>
      <c r="M209" s="90"/>
      <c r="N209" s="22" t="s">
        <v>33</v>
      </c>
      <c r="O209" s="85"/>
      <c r="P209" s="86"/>
      <c r="Q209" s="85"/>
      <c r="R209" s="86"/>
      <c r="S209" s="85"/>
      <c r="T209" s="86"/>
      <c r="U209" s="85"/>
      <c r="V209" s="86"/>
      <c r="W209" s="120"/>
      <c r="X209" s="121"/>
      <c r="Y209" s="121"/>
      <c r="Z209" s="121"/>
      <c r="AA209" s="121"/>
      <c r="AB209" s="121"/>
      <c r="AC209" s="122"/>
    </row>
    <row r="210" spans="1:29" ht="26.25" customHeight="1" x14ac:dyDescent="0.55000000000000004">
      <c r="A210" s="17">
        <v>10</v>
      </c>
      <c r="B210" s="22" t="s">
        <v>34</v>
      </c>
      <c r="C210" s="25" t="str">
        <f t="shared" si="12"/>
        <v>金</v>
      </c>
      <c r="D210" s="85"/>
      <c r="E210" s="86"/>
      <c r="F210" s="205"/>
      <c r="G210" s="178"/>
      <c r="H210" s="18" t="s">
        <v>31</v>
      </c>
      <c r="I210" s="178"/>
      <c r="J210" s="178"/>
      <c r="K210" s="22" t="s">
        <v>32</v>
      </c>
      <c r="L210" s="89" t="str">
        <f t="shared" si="13"/>
        <v/>
      </c>
      <c r="M210" s="90"/>
      <c r="N210" s="22" t="s">
        <v>33</v>
      </c>
      <c r="O210" s="85"/>
      <c r="P210" s="86"/>
      <c r="Q210" s="85"/>
      <c r="R210" s="86"/>
      <c r="S210" s="85"/>
      <c r="T210" s="86"/>
      <c r="U210" s="85"/>
      <c r="V210" s="86"/>
      <c r="W210" s="120"/>
      <c r="X210" s="121"/>
      <c r="Y210" s="121"/>
      <c r="Z210" s="121"/>
      <c r="AA210" s="121"/>
      <c r="AB210" s="121"/>
      <c r="AC210" s="122"/>
    </row>
    <row r="211" spans="1:29" ht="26.25" customHeight="1" x14ac:dyDescent="0.55000000000000004">
      <c r="A211" s="17">
        <v>11</v>
      </c>
      <c r="B211" s="22" t="s">
        <v>34</v>
      </c>
      <c r="C211" s="25" t="str">
        <f t="shared" si="12"/>
        <v>土</v>
      </c>
      <c r="D211" s="85"/>
      <c r="E211" s="86"/>
      <c r="F211" s="205"/>
      <c r="G211" s="178"/>
      <c r="H211" s="18" t="s">
        <v>31</v>
      </c>
      <c r="I211" s="178"/>
      <c r="J211" s="178"/>
      <c r="K211" s="22" t="s">
        <v>32</v>
      </c>
      <c r="L211" s="89" t="str">
        <f t="shared" si="13"/>
        <v/>
      </c>
      <c r="M211" s="90"/>
      <c r="N211" s="22" t="s">
        <v>33</v>
      </c>
      <c r="O211" s="85"/>
      <c r="P211" s="86"/>
      <c r="Q211" s="85"/>
      <c r="R211" s="86"/>
      <c r="S211" s="85"/>
      <c r="T211" s="86"/>
      <c r="U211" s="85"/>
      <c r="V211" s="86"/>
      <c r="W211" s="120"/>
      <c r="X211" s="121"/>
      <c r="Y211" s="121"/>
      <c r="Z211" s="121"/>
      <c r="AA211" s="121"/>
      <c r="AB211" s="121"/>
      <c r="AC211" s="122"/>
    </row>
    <row r="212" spans="1:29" ht="26.25" customHeight="1" x14ac:dyDescent="0.55000000000000004">
      <c r="A212" s="17">
        <v>12</v>
      </c>
      <c r="B212" s="22" t="s">
        <v>34</v>
      </c>
      <c r="C212" s="25" t="str">
        <f t="shared" si="12"/>
        <v>日</v>
      </c>
      <c r="D212" s="85"/>
      <c r="E212" s="86"/>
      <c r="F212" s="205"/>
      <c r="G212" s="178"/>
      <c r="H212" s="18" t="s">
        <v>31</v>
      </c>
      <c r="I212" s="178"/>
      <c r="J212" s="178"/>
      <c r="K212" s="22" t="s">
        <v>32</v>
      </c>
      <c r="L212" s="89" t="str">
        <f t="shared" si="13"/>
        <v/>
      </c>
      <c r="M212" s="90"/>
      <c r="N212" s="22" t="s">
        <v>33</v>
      </c>
      <c r="O212" s="85"/>
      <c r="P212" s="86"/>
      <c r="Q212" s="85"/>
      <c r="R212" s="86"/>
      <c r="S212" s="85"/>
      <c r="T212" s="86"/>
      <c r="U212" s="85"/>
      <c r="V212" s="86"/>
      <c r="W212" s="120"/>
      <c r="X212" s="121"/>
      <c r="Y212" s="121"/>
      <c r="Z212" s="121"/>
      <c r="AA212" s="121"/>
      <c r="AB212" s="121"/>
      <c r="AC212" s="122"/>
    </row>
    <row r="213" spans="1:29" ht="26.25" customHeight="1" x14ac:dyDescent="0.55000000000000004">
      <c r="A213" s="17">
        <v>13</v>
      </c>
      <c r="B213" s="22" t="s">
        <v>34</v>
      </c>
      <c r="C213" s="25" t="str">
        <f t="shared" si="12"/>
        <v>月</v>
      </c>
      <c r="D213" s="85"/>
      <c r="E213" s="86"/>
      <c r="F213" s="205"/>
      <c r="G213" s="178"/>
      <c r="H213" s="18" t="s">
        <v>31</v>
      </c>
      <c r="I213" s="178"/>
      <c r="J213" s="178"/>
      <c r="K213" s="22" t="s">
        <v>32</v>
      </c>
      <c r="L213" s="89" t="str">
        <f t="shared" si="13"/>
        <v/>
      </c>
      <c r="M213" s="90"/>
      <c r="N213" s="22" t="s">
        <v>33</v>
      </c>
      <c r="O213" s="85"/>
      <c r="P213" s="86"/>
      <c r="Q213" s="85"/>
      <c r="R213" s="86"/>
      <c r="S213" s="85"/>
      <c r="T213" s="86"/>
      <c r="U213" s="85"/>
      <c r="V213" s="86"/>
      <c r="W213" s="120"/>
      <c r="X213" s="121"/>
      <c r="Y213" s="121"/>
      <c r="Z213" s="121"/>
      <c r="AA213" s="121"/>
      <c r="AB213" s="121"/>
      <c r="AC213" s="122"/>
    </row>
    <row r="214" spans="1:29" ht="26.25" customHeight="1" x14ac:dyDescent="0.55000000000000004">
      <c r="A214" s="17">
        <v>14</v>
      </c>
      <c r="B214" s="22" t="s">
        <v>34</v>
      </c>
      <c r="C214" s="25" t="str">
        <f t="shared" si="12"/>
        <v>火</v>
      </c>
      <c r="D214" s="85"/>
      <c r="E214" s="86"/>
      <c r="F214" s="205"/>
      <c r="G214" s="178"/>
      <c r="H214" s="18" t="s">
        <v>31</v>
      </c>
      <c r="I214" s="178"/>
      <c r="J214" s="178"/>
      <c r="K214" s="22" t="s">
        <v>32</v>
      </c>
      <c r="L214" s="89" t="str">
        <f t="shared" si="13"/>
        <v/>
      </c>
      <c r="M214" s="90"/>
      <c r="N214" s="22" t="s">
        <v>33</v>
      </c>
      <c r="O214" s="85"/>
      <c r="P214" s="86"/>
      <c r="Q214" s="85"/>
      <c r="R214" s="86"/>
      <c r="S214" s="85"/>
      <c r="T214" s="86"/>
      <c r="U214" s="85"/>
      <c r="V214" s="86"/>
      <c r="W214" s="120"/>
      <c r="X214" s="121"/>
      <c r="Y214" s="121"/>
      <c r="Z214" s="121"/>
      <c r="AA214" s="121"/>
      <c r="AB214" s="121"/>
      <c r="AC214" s="122"/>
    </row>
    <row r="215" spans="1:29" ht="26.25" customHeight="1" x14ac:dyDescent="0.55000000000000004">
      <c r="A215" s="17">
        <v>15</v>
      </c>
      <c r="B215" s="22" t="s">
        <v>34</v>
      </c>
      <c r="C215" s="25" t="str">
        <f t="shared" si="12"/>
        <v>水</v>
      </c>
      <c r="D215" s="85"/>
      <c r="E215" s="86"/>
      <c r="F215" s="205"/>
      <c r="G215" s="178"/>
      <c r="H215" s="18" t="s">
        <v>31</v>
      </c>
      <c r="I215" s="178"/>
      <c r="J215" s="178"/>
      <c r="K215" s="22" t="s">
        <v>32</v>
      </c>
      <c r="L215" s="89" t="str">
        <f t="shared" si="13"/>
        <v/>
      </c>
      <c r="M215" s="90"/>
      <c r="N215" s="22" t="s">
        <v>33</v>
      </c>
      <c r="O215" s="85"/>
      <c r="P215" s="86"/>
      <c r="Q215" s="85"/>
      <c r="R215" s="86"/>
      <c r="S215" s="85"/>
      <c r="T215" s="86"/>
      <c r="U215" s="85"/>
      <c r="V215" s="86"/>
      <c r="W215" s="120"/>
      <c r="X215" s="121"/>
      <c r="Y215" s="121"/>
      <c r="Z215" s="121"/>
      <c r="AA215" s="121"/>
      <c r="AB215" s="121"/>
      <c r="AC215" s="122"/>
    </row>
    <row r="216" spans="1:29" ht="26.25" customHeight="1" x14ac:dyDescent="0.55000000000000004">
      <c r="A216" s="17">
        <v>16</v>
      </c>
      <c r="B216" s="22" t="s">
        <v>34</v>
      </c>
      <c r="C216" s="25" t="str">
        <f t="shared" si="12"/>
        <v>木</v>
      </c>
      <c r="D216" s="85"/>
      <c r="E216" s="86"/>
      <c r="F216" s="205"/>
      <c r="G216" s="178"/>
      <c r="H216" s="18" t="s">
        <v>31</v>
      </c>
      <c r="I216" s="178"/>
      <c r="J216" s="178"/>
      <c r="K216" s="22" t="s">
        <v>32</v>
      </c>
      <c r="L216" s="89" t="str">
        <f t="shared" si="13"/>
        <v/>
      </c>
      <c r="M216" s="90"/>
      <c r="N216" s="22" t="s">
        <v>33</v>
      </c>
      <c r="O216" s="85"/>
      <c r="P216" s="86"/>
      <c r="Q216" s="85"/>
      <c r="R216" s="86"/>
      <c r="S216" s="85"/>
      <c r="T216" s="86"/>
      <c r="U216" s="85"/>
      <c r="V216" s="86"/>
      <c r="W216" s="120"/>
      <c r="X216" s="121"/>
      <c r="Y216" s="121"/>
      <c r="Z216" s="121"/>
      <c r="AA216" s="121"/>
      <c r="AB216" s="121"/>
      <c r="AC216" s="122"/>
    </row>
    <row r="217" spans="1:29" ht="26.25" customHeight="1" x14ac:dyDescent="0.55000000000000004">
      <c r="A217" s="17">
        <v>17</v>
      </c>
      <c r="B217" s="22" t="s">
        <v>34</v>
      </c>
      <c r="C217" s="25" t="str">
        <f t="shared" si="12"/>
        <v>金</v>
      </c>
      <c r="D217" s="85"/>
      <c r="E217" s="86"/>
      <c r="F217" s="205"/>
      <c r="G217" s="178"/>
      <c r="H217" s="18" t="s">
        <v>31</v>
      </c>
      <c r="I217" s="178"/>
      <c r="J217" s="178"/>
      <c r="K217" s="22" t="s">
        <v>32</v>
      </c>
      <c r="L217" s="89" t="str">
        <f t="shared" si="13"/>
        <v/>
      </c>
      <c r="M217" s="90"/>
      <c r="N217" s="22" t="s">
        <v>33</v>
      </c>
      <c r="O217" s="85"/>
      <c r="P217" s="86"/>
      <c r="Q217" s="85"/>
      <c r="R217" s="86"/>
      <c r="S217" s="85"/>
      <c r="T217" s="86"/>
      <c r="U217" s="85"/>
      <c r="V217" s="86"/>
      <c r="W217" s="120"/>
      <c r="X217" s="121"/>
      <c r="Y217" s="121"/>
      <c r="Z217" s="121"/>
      <c r="AA217" s="121"/>
      <c r="AB217" s="121"/>
      <c r="AC217" s="122"/>
    </row>
    <row r="218" spans="1:29" ht="26.25" customHeight="1" x14ac:dyDescent="0.55000000000000004">
      <c r="A218" s="17">
        <v>18</v>
      </c>
      <c r="B218" s="22" t="s">
        <v>34</v>
      </c>
      <c r="C218" s="25" t="str">
        <f t="shared" si="12"/>
        <v>土</v>
      </c>
      <c r="D218" s="85"/>
      <c r="E218" s="86"/>
      <c r="F218" s="205"/>
      <c r="G218" s="178"/>
      <c r="H218" s="18" t="s">
        <v>31</v>
      </c>
      <c r="I218" s="178"/>
      <c r="J218" s="178"/>
      <c r="K218" s="22" t="s">
        <v>32</v>
      </c>
      <c r="L218" s="89" t="str">
        <f t="shared" si="13"/>
        <v/>
      </c>
      <c r="M218" s="90"/>
      <c r="N218" s="22" t="s">
        <v>33</v>
      </c>
      <c r="O218" s="85"/>
      <c r="P218" s="86"/>
      <c r="Q218" s="85"/>
      <c r="R218" s="86"/>
      <c r="S218" s="85"/>
      <c r="T218" s="86"/>
      <c r="U218" s="85"/>
      <c r="V218" s="86"/>
      <c r="W218" s="120"/>
      <c r="X218" s="121"/>
      <c r="Y218" s="121"/>
      <c r="Z218" s="121"/>
      <c r="AA218" s="121"/>
      <c r="AB218" s="121"/>
      <c r="AC218" s="122"/>
    </row>
    <row r="219" spans="1:29" ht="26.25" customHeight="1" x14ac:dyDescent="0.55000000000000004">
      <c r="A219" s="17">
        <v>19</v>
      </c>
      <c r="B219" s="22" t="s">
        <v>34</v>
      </c>
      <c r="C219" s="25" t="str">
        <f t="shared" si="12"/>
        <v>日</v>
      </c>
      <c r="D219" s="85"/>
      <c r="E219" s="86"/>
      <c r="F219" s="205"/>
      <c r="G219" s="178"/>
      <c r="H219" s="18" t="s">
        <v>31</v>
      </c>
      <c r="I219" s="178"/>
      <c r="J219" s="178"/>
      <c r="K219" s="22" t="s">
        <v>32</v>
      </c>
      <c r="L219" s="89" t="str">
        <f t="shared" si="13"/>
        <v/>
      </c>
      <c r="M219" s="90"/>
      <c r="N219" s="22" t="s">
        <v>33</v>
      </c>
      <c r="O219" s="85"/>
      <c r="P219" s="86"/>
      <c r="Q219" s="85"/>
      <c r="R219" s="86"/>
      <c r="S219" s="85"/>
      <c r="T219" s="86"/>
      <c r="U219" s="85"/>
      <c r="V219" s="86"/>
      <c r="W219" s="120"/>
      <c r="X219" s="121"/>
      <c r="Y219" s="121"/>
      <c r="Z219" s="121"/>
      <c r="AA219" s="121"/>
      <c r="AB219" s="121"/>
      <c r="AC219" s="122"/>
    </row>
    <row r="220" spans="1:29" ht="26.25" customHeight="1" x14ac:dyDescent="0.55000000000000004">
      <c r="A220" s="17">
        <v>20</v>
      </c>
      <c r="B220" s="22" t="s">
        <v>34</v>
      </c>
      <c r="C220" s="25" t="str">
        <f t="shared" si="12"/>
        <v>月</v>
      </c>
      <c r="D220" s="85"/>
      <c r="E220" s="86"/>
      <c r="F220" s="205"/>
      <c r="G220" s="178"/>
      <c r="H220" s="18" t="s">
        <v>31</v>
      </c>
      <c r="I220" s="178"/>
      <c r="J220" s="178"/>
      <c r="K220" s="22" t="s">
        <v>32</v>
      </c>
      <c r="L220" s="89" t="str">
        <f t="shared" si="13"/>
        <v/>
      </c>
      <c r="M220" s="90"/>
      <c r="N220" s="22" t="s">
        <v>33</v>
      </c>
      <c r="O220" s="85"/>
      <c r="P220" s="86"/>
      <c r="Q220" s="85"/>
      <c r="R220" s="86"/>
      <c r="S220" s="85"/>
      <c r="T220" s="86"/>
      <c r="U220" s="85"/>
      <c r="V220" s="86"/>
      <c r="W220" s="120"/>
      <c r="X220" s="121"/>
      <c r="Y220" s="121"/>
      <c r="Z220" s="121"/>
      <c r="AA220" s="121"/>
      <c r="AB220" s="121"/>
      <c r="AC220" s="122"/>
    </row>
    <row r="221" spans="1:29" ht="26.25" customHeight="1" x14ac:dyDescent="0.55000000000000004">
      <c r="A221" s="17">
        <v>21</v>
      </c>
      <c r="B221" s="22" t="s">
        <v>34</v>
      </c>
      <c r="C221" s="25" t="str">
        <f t="shared" si="12"/>
        <v>火</v>
      </c>
      <c r="D221" s="85"/>
      <c r="E221" s="86"/>
      <c r="F221" s="205"/>
      <c r="G221" s="178"/>
      <c r="H221" s="18" t="s">
        <v>31</v>
      </c>
      <c r="I221" s="178"/>
      <c r="J221" s="178"/>
      <c r="K221" s="22" t="s">
        <v>32</v>
      </c>
      <c r="L221" s="89" t="str">
        <f t="shared" si="13"/>
        <v/>
      </c>
      <c r="M221" s="90"/>
      <c r="N221" s="22" t="s">
        <v>33</v>
      </c>
      <c r="O221" s="85"/>
      <c r="P221" s="86"/>
      <c r="Q221" s="85"/>
      <c r="R221" s="86"/>
      <c r="S221" s="85"/>
      <c r="T221" s="86"/>
      <c r="U221" s="85"/>
      <c r="V221" s="86"/>
      <c r="W221" s="120"/>
      <c r="X221" s="121"/>
      <c r="Y221" s="121"/>
      <c r="Z221" s="121"/>
      <c r="AA221" s="121"/>
      <c r="AB221" s="121"/>
      <c r="AC221" s="122"/>
    </row>
    <row r="222" spans="1:29" ht="26.25" customHeight="1" x14ac:dyDescent="0.55000000000000004">
      <c r="A222" s="17">
        <v>22</v>
      </c>
      <c r="B222" s="22" t="s">
        <v>34</v>
      </c>
      <c r="C222" s="25" t="str">
        <f t="shared" si="12"/>
        <v>水</v>
      </c>
      <c r="D222" s="85"/>
      <c r="E222" s="86"/>
      <c r="F222" s="205"/>
      <c r="G222" s="178"/>
      <c r="H222" s="18" t="s">
        <v>31</v>
      </c>
      <c r="I222" s="178"/>
      <c r="J222" s="178"/>
      <c r="K222" s="22" t="s">
        <v>32</v>
      </c>
      <c r="L222" s="89" t="str">
        <f t="shared" si="13"/>
        <v/>
      </c>
      <c r="M222" s="90"/>
      <c r="N222" s="22" t="s">
        <v>33</v>
      </c>
      <c r="O222" s="85"/>
      <c r="P222" s="86"/>
      <c r="Q222" s="85"/>
      <c r="R222" s="86"/>
      <c r="S222" s="85"/>
      <c r="T222" s="86"/>
      <c r="U222" s="85"/>
      <c r="V222" s="86"/>
      <c r="W222" s="120"/>
      <c r="X222" s="121"/>
      <c r="Y222" s="121"/>
      <c r="Z222" s="121"/>
      <c r="AA222" s="121"/>
      <c r="AB222" s="121"/>
      <c r="AC222" s="122"/>
    </row>
    <row r="223" spans="1:29" ht="26.25" customHeight="1" x14ac:dyDescent="0.55000000000000004">
      <c r="A223" s="17">
        <v>23</v>
      </c>
      <c r="B223" s="22" t="s">
        <v>34</v>
      </c>
      <c r="C223" s="25" t="str">
        <f t="shared" si="12"/>
        <v>木</v>
      </c>
      <c r="D223" s="85"/>
      <c r="E223" s="86"/>
      <c r="F223" s="205"/>
      <c r="G223" s="178"/>
      <c r="H223" s="18" t="s">
        <v>31</v>
      </c>
      <c r="I223" s="178"/>
      <c r="J223" s="178"/>
      <c r="K223" s="22" t="s">
        <v>32</v>
      </c>
      <c r="L223" s="89" t="str">
        <f t="shared" si="13"/>
        <v/>
      </c>
      <c r="M223" s="90"/>
      <c r="N223" s="22" t="s">
        <v>33</v>
      </c>
      <c r="O223" s="85"/>
      <c r="P223" s="86"/>
      <c r="Q223" s="85"/>
      <c r="R223" s="86"/>
      <c r="S223" s="85"/>
      <c r="T223" s="86"/>
      <c r="U223" s="85"/>
      <c r="V223" s="86"/>
      <c r="W223" s="120"/>
      <c r="X223" s="121"/>
      <c r="Y223" s="121"/>
      <c r="Z223" s="121"/>
      <c r="AA223" s="121"/>
      <c r="AB223" s="121"/>
      <c r="AC223" s="122"/>
    </row>
    <row r="224" spans="1:29" ht="26.25" customHeight="1" x14ac:dyDescent="0.55000000000000004">
      <c r="A224" s="17">
        <v>24</v>
      </c>
      <c r="B224" s="22" t="s">
        <v>34</v>
      </c>
      <c r="C224" s="25" t="str">
        <f t="shared" si="12"/>
        <v>金</v>
      </c>
      <c r="D224" s="85"/>
      <c r="E224" s="86"/>
      <c r="F224" s="205"/>
      <c r="G224" s="178"/>
      <c r="H224" s="18" t="s">
        <v>31</v>
      </c>
      <c r="I224" s="178"/>
      <c r="J224" s="178"/>
      <c r="K224" s="22" t="s">
        <v>32</v>
      </c>
      <c r="L224" s="89" t="str">
        <f t="shared" si="13"/>
        <v/>
      </c>
      <c r="M224" s="90"/>
      <c r="N224" s="22" t="s">
        <v>33</v>
      </c>
      <c r="O224" s="85"/>
      <c r="P224" s="86"/>
      <c r="Q224" s="85"/>
      <c r="R224" s="86"/>
      <c r="S224" s="85"/>
      <c r="T224" s="86"/>
      <c r="U224" s="85"/>
      <c r="V224" s="86"/>
      <c r="W224" s="120"/>
      <c r="X224" s="121"/>
      <c r="Y224" s="121"/>
      <c r="Z224" s="121"/>
      <c r="AA224" s="121"/>
      <c r="AB224" s="121"/>
      <c r="AC224" s="122"/>
    </row>
    <row r="225" spans="1:29" ht="26.25" customHeight="1" x14ac:dyDescent="0.55000000000000004">
      <c r="A225" s="17">
        <v>25</v>
      </c>
      <c r="B225" s="22" t="s">
        <v>34</v>
      </c>
      <c r="C225" s="25" t="str">
        <f t="shared" si="12"/>
        <v>土</v>
      </c>
      <c r="D225" s="85"/>
      <c r="E225" s="86"/>
      <c r="F225" s="205"/>
      <c r="G225" s="178"/>
      <c r="H225" s="18" t="s">
        <v>31</v>
      </c>
      <c r="I225" s="178"/>
      <c r="J225" s="178"/>
      <c r="K225" s="22" t="s">
        <v>32</v>
      </c>
      <c r="L225" s="89" t="str">
        <f t="shared" si="13"/>
        <v/>
      </c>
      <c r="M225" s="90"/>
      <c r="N225" s="22" t="s">
        <v>33</v>
      </c>
      <c r="O225" s="85"/>
      <c r="P225" s="86"/>
      <c r="Q225" s="85"/>
      <c r="R225" s="86"/>
      <c r="S225" s="85"/>
      <c r="T225" s="86"/>
      <c r="U225" s="85"/>
      <c r="V225" s="86"/>
      <c r="W225" s="120"/>
      <c r="X225" s="121"/>
      <c r="Y225" s="121"/>
      <c r="Z225" s="121"/>
      <c r="AA225" s="121"/>
      <c r="AB225" s="121"/>
      <c r="AC225" s="122"/>
    </row>
    <row r="226" spans="1:29" ht="26.25" customHeight="1" x14ac:dyDescent="0.55000000000000004">
      <c r="A226" s="17">
        <v>26</v>
      </c>
      <c r="B226" s="22" t="s">
        <v>34</v>
      </c>
      <c r="C226" s="25" t="str">
        <f t="shared" si="12"/>
        <v>日</v>
      </c>
      <c r="D226" s="85"/>
      <c r="E226" s="86"/>
      <c r="F226" s="205"/>
      <c r="G226" s="178"/>
      <c r="H226" s="18" t="s">
        <v>31</v>
      </c>
      <c r="I226" s="178"/>
      <c r="J226" s="178"/>
      <c r="K226" s="22" t="s">
        <v>32</v>
      </c>
      <c r="L226" s="89" t="str">
        <f t="shared" si="13"/>
        <v/>
      </c>
      <c r="M226" s="90"/>
      <c r="N226" s="22" t="s">
        <v>33</v>
      </c>
      <c r="O226" s="85"/>
      <c r="P226" s="86"/>
      <c r="Q226" s="85"/>
      <c r="R226" s="86"/>
      <c r="S226" s="85"/>
      <c r="T226" s="86"/>
      <c r="U226" s="85"/>
      <c r="V226" s="86"/>
      <c r="W226" s="120"/>
      <c r="X226" s="121"/>
      <c r="Y226" s="121"/>
      <c r="Z226" s="121"/>
      <c r="AA226" s="121"/>
      <c r="AB226" s="121"/>
      <c r="AC226" s="122"/>
    </row>
    <row r="227" spans="1:29" ht="26.25" customHeight="1" x14ac:dyDescent="0.55000000000000004">
      <c r="A227" s="17">
        <v>27</v>
      </c>
      <c r="B227" s="22" t="s">
        <v>34</v>
      </c>
      <c r="C227" s="25" t="str">
        <f t="shared" si="12"/>
        <v>月</v>
      </c>
      <c r="D227" s="85"/>
      <c r="E227" s="86"/>
      <c r="F227" s="205"/>
      <c r="G227" s="178"/>
      <c r="H227" s="18" t="s">
        <v>31</v>
      </c>
      <c r="I227" s="178"/>
      <c r="J227" s="178"/>
      <c r="K227" s="22" t="s">
        <v>32</v>
      </c>
      <c r="L227" s="89" t="str">
        <f t="shared" si="13"/>
        <v/>
      </c>
      <c r="M227" s="90"/>
      <c r="N227" s="22" t="s">
        <v>33</v>
      </c>
      <c r="O227" s="85"/>
      <c r="P227" s="86"/>
      <c r="Q227" s="85"/>
      <c r="R227" s="86"/>
      <c r="S227" s="85"/>
      <c r="T227" s="86"/>
      <c r="U227" s="85"/>
      <c r="V227" s="86"/>
      <c r="W227" s="120"/>
      <c r="X227" s="121"/>
      <c r="Y227" s="121"/>
      <c r="Z227" s="121"/>
      <c r="AA227" s="121"/>
      <c r="AB227" s="121"/>
      <c r="AC227" s="122"/>
    </row>
    <row r="228" spans="1:29" ht="26.25" customHeight="1" x14ac:dyDescent="0.55000000000000004">
      <c r="A228" s="17">
        <v>28</v>
      </c>
      <c r="B228" s="22" t="s">
        <v>34</v>
      </c>
      <c r="C228" s="25" t="str">
        <f t="shared" si="12"/>
        <v>火</v>
      </c>
      <c r="D228" s="85"/>
      <c r="E228" s="86"/>
      <c r="F228" s="205"/>
      <c r="G228" s="178"/>
      <c r="H228" s="18" t="s">
        <v>31</v>
      </c>
      <c r="I228" s="178"/>
      <c r="J228" s="178"/>
      <c r="K228" s="22" t="s">
        <v>32</v>
      </c>
      <c r="L228" s="89" t="str">
        <f t="shared" si="13"/>
        <v/>
      </c>
      <c r="M228" s="90"/>
      <c r="N228" s="22" t="s">
        <v>33</v>
      </c>
      <c r="O228" s="85"/>
      <c r="P228" s="86"/>
      <c r="Q228" s="85"/>
      <c r="R228" s="86"/>
      <c r="S228" s="85"/>
      <c r="T228" s="86"/>
      <c r="U228" s="85"/>
      <c r="V228" s="86"/>
      <c r="W228" s="120"/>
      <c r="X228" s="121"/>
      <c r="Y228" s="121"/>
      <c r="Z228" s="121"/>
      <c r="AA228" s="121"/>
      <c r="AB228" s="121"/>
      <c r="AC228" s="122"/>
    </row>
    <row r="229" spans="1:29" ht="26.25" customHeight="1" x14ac:dyDescent="0.55000000000000004">
      <c r="A229" s="17">
        <v>29</v>
      </c>
      <c r="B229" s="22" t="s">
        <v>34</v>
      </c>
      <c r="C229" s="25" t="str">
        <f t="shared" si="12"/>
        <v>水</v>
      </c>
      <c r="D229" s="85"/>
      <c r="E229" s="86"/>
      <c r="F229" s="205"/>
      <c r="G229" s="178"/>
      <c r="H229" s="18" t="s">
        <v>31</v>
      </c>
      <c r="I229" s="178"/>
      <c r="J229" s="178"/>
      <c r="K229" s="22" t="s">
        <v>32</v>
      </c>
      <c r="L229" s="89" t="str">
        <f t="shared" si="13"/>
        <v/>
      </c>
      <c r="M229" s="90"/>
      <c r="N229" s="22" t="s">
        <v>33</v>
      </c>
      <c r="O229" s="85"/>
      <c r="P229" s="86"/>
      <c r="Q229" s="85"/>
      <c r="R229" s="86"/>
      <c r="S229" s="85"/>
      <c r="T229" s="86"/>
      <c r="U229" s="85"/>
      <c r="V229" s="86"/>
      <c r="W229" s="120"/>
      <c r="X229" s="121"/>
      <c r="Y229" s="121"/>
      <c r="Z229" s="121"/>
      <c r="AA229" s="121"/>
      <c r="AB229" s="121"/>
      <c r="AC229" s="122"/>
    </row>
    <row r="230" spans="1:29" ht="26.25" customHeight="1" x14ac:dyDescent="0.55000000000000004">
      <c r="A230" s="17">
        <v>30</v>
      </c>
      <c r="B230" s="22" t="s">
        <v>34</v>
      </c>
      <c r="C230" s="25" t="str">
        <f t="shared" si="12"/>
        <v>木</v>
      </c>
      <c r="D230" s="85"/>
      <c r="E230" s="86"/>
      <c r="F230" s="205"/>
      <c r="G230" s="178"/>
      <c r="H230" s="18" t="s">
        <v>31</v>
      </c>
      <c r="I230" s="178"/>
      <c r="J230" s="178"/>
      <c r="K230" s="22" t="s">
        <v>32</v>
      </c>
      <c r="L230" s="89" t="str">
        <f t="shared" si="13"/>
        <v/>
      </c>
      <c r="M230" s="90"/>
      <c r="N230" s="22" t="s">
        <v>33</v>
      </c>
      <c r="O230" s="85"/>
      <c r="P230" s="86"/>
      <c r="Q230" s="85"/>
      <c r="R230" s="86"/>
      <c r="S230" s="85"/>
      <c r="T230" s="86"/>
      <c r="U230" s="85"/>
      <c r="V230" s="86"/>
      <c r="W230" s="120"/>
      <c r="X230" s="121"/>
      <c r="Y230" s="121"/>
      <c r="Z230" s="121"/>
      <c r="AA230" s="121"/>
      <c r="AB230" s="121"/>
      <c r="AC230" s="122"/>
    </row>
    <row r="231" spans="1:29" ht="26.25" customHeight="1" x14ac:dyDescent="0.55000000000000004">
      <c r="A231" s="19"/>
      <c r="B231" s="23"/>
      <c r="C231" s="26"/>
      <c r="D231" s="218"/>
      <c r="E231" s="219"/>
      <c r="F231" s="226"/>
      <c r="G231" s="227"/>
      <c r="H231" s="20" t="s">
        <v>31</v>
      </c>
      <c r="I231" s="227"/>
      <c r="J231" s="227"/>
      <c r="K231" s="23" t="s">
        <v>32</v>
      </c>
      <c r="L231" s="89" t="str">
        <f t="shared" ref="L231" si="14">IF(OR(F231="",I231=""),"",MIN(MAX(ROUNDDOWN((I231-F231)*24*2,0)/2,0),$E$198))</f>
        <v/>
      </c>
      <c r="M231" s="90"/>
      <c r="N231" s="23" t="s">
        <v>33</v>
      </c>
      <c r="O231" s="218"/>
      <c r="P231" s="219"/>
      <c r="Q231" s="218"/>
      <c r="R231" s="219"/>
      <c r="S231" s="218"/>
      <c r="T231" s="219"/>
      <c r="U231" s="218"/>
      <c r="V231" s="219"/>
      <c r="W231" s="208"/>
      <c r="X231" s="209"/>
      <c r="Y231" s="209"/>
      <c r="Z231" s="209"/>
      <c r="AA231" s="209"/>
      <c r="AB231" s="209"/>
      <c r="AC231" s="210"/>
    </row>
    <row r="232" spans="1:29" ht="26.25" customHeight="1" x14ac:dyDescent="0.55000000000000004">
      <c r="A232" s="126" t="s">
        <v>35</v>
      </c>
      <c r="B232" s="127"/>
      <c r="C232" s="127"/>
      <c r="D232" s="27">
        <f>COUNTIF(L201:M231,"&gt;0")</f>
        <v>0</v>
      </c>
      <c r="E232" s="224" t="s">
        <v>36</v>
      </c>
      <c r="F232" s="224"/>
      <c r="G232" s="224"/>
      <c r="H232" s="224"/>
      <c r="I232" s="27">
        <f>COUNTIF(D201:E231,"○")</f>
        <v>0</v>
      </c>
      <c r="J232" s="28" t="s">
        <v>16</v>
      </c>
      <c r="K232" s="126" t="s">
        <v>101</v>
      </c>
      <c r="L232" s="127"/>
      <c r="M232" s="127"/>
      <c r="N232" s="27" t="s">
        <v>99</v>
      </c>
      <c r="O232" s="27">
        <f>COUNTIF(Q201:R231,"○")</f>
        <v>0</v>
      </c>
      <c r="P232" s="27" t="s">
        <v>38</v>
      </c>
      <c r="Q232" s="225" t="s">
        <v>100</v>
      </c>
      <c r="R232" s="225"/>
      <c r="S232" s="27">
        <f>COUNTIF(S201:T231,"○")</f>
        <v>0</v>
      </c>
      <c r="T232" s="27" t="s">
        <v>38</v>
      </c>
      <c r="U232" s="27"/>
      <c r="V232" s="27"/>
      <c r="W232" s="28"/>
      <c r="X232" s="212" t="s">
        <v>37</v>
      </c>
      <c r="Y232" s="213"/>
      <c r="Z232" s="213"/>
      <c r="AA232" s="44"/>
      <c r="AB232" s="44"/>
      <c r="AC232" s="216" t="str">
        <f>IF(W199="３．要支援家庭のこども加算","●","×")</f>
        <v>×</v>
      </c>
    </row>
    <row r="233" spans="1:29" ht="26.25" customHeight="1" x14ac:dyDescent="0.55000000000000004">
      <c r="A233" s="126" t="s">
        <v>91</v>
      </c>
      <c r="B233" s="127"/>
      <c r="C233" s="27">
        <f>COUNTIF(O201:P231,"○")</f>
        <v>0</v>
      </c>
      <c r="D233" s="105" t="s">
        <v>38</v>
      </c>
      <c r="E233" s="105"/>
      <c r="F233" s="103" t="s">
        <v>107</v>
      </c>
      <c r="G233" s="104"/>
      <c r="H233" s="104"/>
      <c r="I233" s="27">
        <f>COUNTIF(U201:V231,"○")</f>
        <v>0</v>
      </c>
      <c r="J233" s="28" t="s">
        <v>38</v>
      </c>
      <c r="K233" s="211" t="s">
        <v>60</v>
      </c>
      <c r="L233" s="113"/>
      <c r="M233" s="113"/>
      <c r="N233" s="42">
        <f>IF(SUM(L201:M231)&gt;E198, E198, SUM(L201:M231))</f>
        <v>0</v>
      </c>
      <c r="O233" s="111" t="s">
        <v>58</v>
      </c>
      <c r="P233" s="111"/>
      <c r="Q233" s="111"/>
      <c r="R233" s="111"/>
      <c r="S233" s="42">
        <f>SUMIFS(L201:M231,D201:E231,"○")</f>
        <v>0</v>
      </c>
      <c r="T233" s="42" t="s">
        <v>59</v>
      </c>
      <c r="U233" s="115"/>
      <c r="V233" s="115"/>
      <c r="W233" s="45"/>
      <c r="X233" s="214"/>
      <c r="Y233" s="215"/>
      <c r="Z233" s="215"/>
      <c r="AA233" s="49"/>
      <c r="AB233" s="49"/>
      <c r="AC233" s="217"/>
    </row>
    <row r="234" spans="1:29" ht="26.25" customHeight="1" x14ac:dyDescent="0.55000000000000004">
      <c r="A234" s="29"/>
      <c r="B234" s="29"/>
      <c r="C234" s="29"/>
      <c r="D234" s="32"/>
      <c r="E234" s="32"/>
      <c r="F234" s="29"/>
      <c r="G234" s="29"/>
      <c r="H234" s="29"/>
      <c r="I234" s="32"/>
      <c r="J234" s="32"/>
      <c r="K234" s="51"/>
      <c r="L234" s="51"/>
      <c r="M234" s="51"/>
      <c r="N234" s="32"/>
      <c r="O234" s="52"/>
      <c r="P234" s="52"/>
      <c r="Q234" s="52"/>
      <c r="R234" s="52"/>
      <c r="S234" s="32"/>
      <c r="T234" s="32"/>
      <c r="U234" s="53"/>
      <c r="V234" s="53"/>
      <c r="W234" s="32"/>
      <c r="X234" s="29"/>
      <c r="Y234" s="29"/>
      <c r="Z234" s="29"/>
      <c r="AA234" s="29"/>
      <c r="AB234" s="29"/>
      <c r="AC234" s="29"/>
    </row>
    <row r="235" spans="1:29" ht="26.25" customHeight="1" x14ac:dyDescent="0.55000000000000004">
      <c r="A235" s="100" t="str">
        <f>"（別紙）中野区乳児等通園支援事業　利用状況報告書（"&amp;$N$2&amp;"年"&amp;$P$2&amp;"月分）"</f>
        <v>（別紙）中野区乳児等通園支援事業　利用状況報告書（2026年4月分）</v>
      </c>
      <c r="B235" s="100"/>
      <c r="C235" s="100"/>
      <c r="D235" s="100"/>
      <c r="E235" s="100"/>
      <c r="F235" s="100"/>
      <c r="G235" s="100"/>
      <c r="H235" s="100"/>
      <c r="I235" s="100"/>
      <c r="J235" s="100"/>
      <c r="K235" s="100"/>
      <c r="L235" s="100"/>
      <c r="M235" s="100"/>
      <c r="N235" s="100"/>
      <c r="O235" s="100"/>
      <c r="P235" s="100"/>
      <c r="Q235" s="100"/>
      <c r="R235" s="100"/>
      <c r="S235" s="100"/>
      <c r="T235" s="100"/>
      <c r="U235" s="100"/>
      <c r="V235" s="100"/>
      <c r="W235" s="100"/>
      <c r="X235" s="100"/>
      <c r="Y235" s="100"/>
      <c r="Z235" s="100"/>
      <c r="AA235" s="100"/>
      <c r="AB235" s="100"/>
      <c r="AC235" s="100"/>
    </row>
    <row r="236" spans="1:29" ht="26.25" customHeight="1" x14ac:dyDescent="0.55000000000000004">
      <c r="A236" s="101" t="s">
        <v>23</v>
      </c>
      <c r="B236" s="101"/>
      <c r="C236" s="101"/>
      <c r="D236" s="110"/>
      <c r="E236" s="110"/>
      <c r="F236" s="110"/>
      <c r="G236" s="110"/>
      <c r="H236" s="110"/>
      <c r="I236" s="110"/>
      <c r="J236" s="114" t="s">
        <v>43</v>
      </c>
      <c r="K236" s="114"/>
      <c r="L236" s="114"/>
      <c r="O236" s="29" t="s">
        <v>0</v>
      </c>
      <c r="P236" s="13"/>
      <c r="Q236" s="29" t="s">
        <v>3</v>
      </c>
      <c r="S236" s="29" t="s">
        <v>4</v>
      </c>
      <c r="T236" s="29" t="s">
        <v>19</v>
      </c>
      <c r="U236" s="32" t="s">
        <v>40</v>
      </c>
      <c r="V236" s="32"/>
      <c r="W236" s="110"/>
      <c r="X236" s="110"/>
      <c r="Y236" s="110"/>
      <c r="Z236" s="110"/>
      <c r="AA236" s="110"/>
      <c r="AB236" s="110"/>
      <c r="AC236" s="32" t="s">
        <v>19</v>
      </c>
    </row>
    <row r="237" spans="1:29" ht="26.25" customHeight="1" x14ac:dyDescent="0.55000000000000004">
      <c r="A237" s="101" t="s">
        <v>24</v>
      </c>
      <c r="B237" s="101"/>
      <c r="C237" s="101"/>
      <c r="D237" s="32" t="s">
        <v>87</v>
      </c>
      <c r="E237" s="32" cm="1">
        <f t="array" ref="E237">_xlfn.IFS(W236="０歳児クラス相当",$L$12,W236="１歳児クラス相当",$L$13,W236="２歳児クラス相当（３歳未満）",$L$14,W236="２歳児クラス相当（３歳誕生月）",$L$14,W236="",0)</f>
        <v>0</v>
      </c>
      <c r="F237" s="114" t="s">
        <v>11</v>
      </c>
      <c r="G237" s="114"/>
      <c r="H237" s="29"/>
      <c r="I237" s="32"/>
      <c r="J237" s="114"/>
      <c r="K237" s="114"/>
      <c r="L237" s="32"/>
      <c r="M237" s="114"/>
      <c r="N237" s="114"/>
      <c r="O237" s="32"/>
      <c r="P237" s="157" t="s">
        <v>62</v>
      </c>
      <c r="Q237" s="157"/>
      <c r="R237" s="157"/>
      <c r="S237" s="110"/>
      <c r="T237" s="110"/>
      <c r="U237" s="110"/>
      <c r="V237" s="157" t="s">
        <v>65</v>
      </c>
      <c r="W237" s="157"/>
      <c r="X237" s="110"/>
      <c r="Y237" s="110"/>
      <c r="Z237" s="110"/>
      <c r="AA237" s="110"/>
      <c r="AB237" s="110"/>
      <c r="AC237" s="32" t="s">
        <v>19</v>
      </c>
    </row>
    <row r="238" spans="1:29" ht="26.25" customHeight="1" x14ac:dyDescent="0.55000000000000004">
      <c r="A238" s="32"/>
      <c r="B238" s="114" t="s">
        <v>66</v>
      </c>
      <c r="C238" s="114"/>
      <c r="D238" s="114"/>
      <c r="E238" s="114" t="s">
        <v>94</v>
      </c>
      <c r="F238" s="114"/>
      <c r="G238" s="114"/>
      <c r="H238" s="114"/>
      <c r="I238" s="29" t="s">
        <v>19</v>
      </c>
      <c r="J238" s="113" t="s">
        <v>93</v>
      </c>
      <c r="K238" s="113"/>
      <c r="L238" s="113"/>
      <c r="M238" s="113"/>
      <c r="N238" s="113"/>
      <c r="O238" s="110"/>
      <c r="P238" s="110"/>
      <c r="Q238" s="110"/>
      <c r="R238" s="110"/>
      <c r="S238" s="110"/>
      <c r="T238" s="32"/>
      <c r="U238" s="111" t="s">
        <v>86</v>
      </c>
      <c r="V238" s="111"/>
      <c r="W238" s="228"/>
      <c r="X238" s="228"/>
      <c r="Y238" s="228"/>
      <c r="Z238" s="228"/>
      <c r="AA238" s="228"/>
      <c r="AB238" s="228"/>
    </row>
    <row r="239" spans="1:29" ht="26.25" customHeight="1" x14ac:dyDescent="0.55000000000000004">
      <c r="A239" s="123" t="s">
        <v>25</v>
      </c>
      <c r="B239" s="123"/>
      <c r="C239" s="14" t="s">
        <v>26</v>
      </c>
      <c r="D239" s="123" t="s">
        <v>90</v>
      </c>
      <c r="E239" s="123"/>
      <c r="F239" s="123" t="s">
        <v>27</v>
      </c>
      <c r="G239" s="123"/>
      <c r="H239" s="123"/>
      <c r="I239" s="123"/>
      <c r="J239" s="123"/>
      <c r="K239" s="123"/>
      <c r="L239" s="177" t="s">
        <v>28</v>
      </c>
      <c r="M239" s="177"/>
      <c r="N239" s="177"/>
      <c r="O239" s="123" t="s">
        <v>29</v>
      </c>
      <c r="P239" s="123"/>
      <c r="Q239" s="116" t="s">
        <v>98</v>
      </c>
      <c r="R239" s="116"/>
      <c r="S239" s="116" t="s">
        <v>45</v>
      </c>
      <c r="T239" s="116"/>
      <c r="U239" s="124" t="s">
        <v>55</v>
      </c>
      <c r="V239" s="125"/>
      <c r="W239" s="126" t="s">
        <v>30</v>
      </c>
      <c r="X239" s="127"/>
      <c r="Y239" s="127"/>
      <c r="Z239" s="127"/>
      <c r="AA239" s="127"/>
      <c r="AB239" s="127"/>
      <c r="AC239" s="128"/>
    </row>
    <row r="240" spans="1:29" ht="26.25" customHeight="1" x14ac:dyDescent="0.55000000000000004">
      <c r="A240" s="15">
        <v>1</v>
      </c>
      <c r="B240" s="21" t="s">
        <v>4</v>
      </c>
      <c r="C240" s="24" t="str">
        <f>TEXT(DATE($N$2,$P$2,A240),"aaa")</f>
        <v>水</v>
      </c>
      <c r="D240" s="106"/>
      <c r="E240" s="107"/>
      <c r="F240" s="108"/>
      <c r="G240" s="109"/>
      <c r="H240" s="16" t="s">
        <v>31</v>
      </c>
      <c r="I240" s="109"/>
      <c r="J240" s="109"/>
      <c r="K240" s="21" t="s">
        <v>32</v>
      </c>
      <c r="L240" s="89" t="str">
        <f>IF(OR(F240="",I240=""),"",MIN(MAX(ROUNDDOWN((I240-F240)*24*2,0)/2,0),$E$237))</f>
        <v/>
      </c>
      <c r="M240" s="90"/>
      <c r="N240" s="43" t="s">
        <v>33</v>
      </c>
      <c r="O240" s="106"/>
      <c r="P240" s="107"/>
      <c r="Q240" s="106"/>
      <c r="R240" s="107"/>
      <c r="S240" s="106"/>
      <c r="T240" s="107"/>
      <c r="U240" s="106"/>
      <c r="V240" s="107"/>
      <c r="W240" s="231"/>
      <c r="X240" s="232"/>
      <c r="Y240" s="232"/>
      <c r="Z240" s="232"/>
      <c r="AA240" s="232"/>
      <c r="AB240" s="232"/>
      <c r="AC240" s="233"/>
    </row>
    <row r="241" spans="1:29" ht="26.25" customHeight="1" x14ac:dyDescent="0.55000000000000004">
      <c r="A241" s="17">
        <v>2</v>
      </c>
      <c r="B241" s="22" t="s">
        <v>4</v>
      </c>
      <c r="C241" s="25" t="str">
        <f>TEXT(DATE($N$2,$P$2,A241),"aaa")</f>
        <v>木</v>
      </c>
      <c r="D241" s="85"/>
      <c r="E241" s="86"/>
      <c r="F241" s="205"/>
      <c r="G241" s="178"/>
      <c r="H241" s="18" t="s">
        <v>31</v>
      </c>
      <c r="I241" s="178"/>
      <c r="J241" s="178"/>
      <c r="K241" s="22" t="s">
        <v>32</v>
      </c>
      <c r="L241" s="89" t="str">
        <f>IF(OR(F241="",I241=""),"",MIN(MAX(ROUNDDOWN((I241-F241)*24*2,0)/2,0),$E$237))</f>
        <v/>
      </c>
      <c r="M241" s="90"/>
      <c r="N241" s="22" t="s">
        <v>33</v>
      </c>
      <c r="O241" s="85"/>
      <c r="P241" s="86"/>
      <c r="Q241" s="85"/>
      <c r="R241" s="86"/>
      <c r="S241" s="85"/>
      <c r="T241" s="86"/>
      <c r="U241" s="85"/>
      <c r="V241" s="86"/>
      <c r="W241" s="120"/>
      <c r="X241" s="121"/>
      <c r="Y241" s="121"/>
      <c r="Z241" s="121"/>
      <c r="AA241" s="121"/>
      <c r="AB241" s="121"/>
      <c r="AC241" s="122"/>
    </row>
    <row r="242" spans="1:29" ht="26.25" customHeight="1" x14ac:dyDescent="0.55000000000000004">
      <c r="A242" s="17">
        <v>3</v>
      </c>
      <c r="B242" s="22" t="s">
        <v>34</v>
      </c>
      <c r="C242" s="25" t="str">
        <f t="shared" ref="C242:C269" si="15">TEXT(DATE($N$2,$P$2,A242),"aaa")</f>
        <v>金</v>
      </c>
      <c r="D242" s="85"/>
      <c r="E242" s="86"/>
      <c r="F242" s="205"/>
      <c r="G242" s="178"/>
      <c r="H242" s="18" t="s">
        <v>31</v>
      </c>
      <c r="I242" s="178"/>
      <c r="J242" s="178"/>
      <c r="K242" s="22" t="s">
        <v>32</v>
      </c>
      <c r="L242" s="89" t="str">
        <f t="shared" ref="L242:L269" si="16">IF(OR(F242="",I242=""),"",MIN(MAX(ROUNDDOWN((I242-F242)*24*2,0)/2,0),$E$237))</f>
        <v/>
      </c>
      <c r="M242" s="90"/>
      <c r="N242" s="22" t="s">
        <v>33</v>
      </c>
      <c r="O242" s="85"/>
      <c r="P242" s="86"/>
      <c r="Q242" s="85"/>
      <c r="R242" s="86"/>
      <c r="S242" s="85"/>
      <c r="T242" s="86"/>
      <c r="U242" s="85"/>
      <c r="V242" s="86"/>
      <c r="W242" s="234"/>
      <c r="X242" s="235"/>
      <c r="Y242" s="235"/>
      <c r="Z242" s="235"/>
      <c r="AA242" s="235"/>
      <c r="AB242" s="235"/>
      <c r="AC242" s="236"/>
    </row>
    <row r="243" spans="1:29" ht="26.25" customHeight="1" x14ac:dyDescent="0.55000000000000004">
      <c r="A243" s="17">
        <v>4</v>
      </c>
      <c r="B243" s="22" t="s">
        <v>34</v>
      </c>
      <c r="C243" s="25" t="str">
        <f t="shared" si="15"/>
        <v>土</v>
      </c>
      <c r="D243" s="85"/>
      <c r="E243" s="86"/>
      <c r="F243" s="205"/>
      <c r="G243" s="178"/>
      <c r="H243" s="18" t="s">
        <v>31</v>
      </c>
      <c r="I243" s="178"/>
      <c r="J243" s="178"/>
      <c r="K243" s="22" t="s">
        <v>32</v>
      </c>
      <c r="L243" s="89" t="str">
        <f t="shared" si="16"/>
        <v/>
      </c>
      <c r="M243" s="90"/>
      <c r="N243" s="22" t="s">
        <v>33</v>
      </c>
      <c r="O243" s="85"/>
      <c r="P243" s="86"/>
      <c r="Q243" s="85"/>
      <c r="R243" s="86"/>
      <c r="S243" s="85"/>
      <c r="T243" s="86"/>
      <c r="U243" s="85"/>
      <c r="V243" s="86"/>
      <c r="W243" s="120"/>
      <c r="X243" s="121"/>
      <c r="Y243" s="121"/>
      <c r="Z243" s="121"/>
      <c r="AA243" s="121"/>
      <c r="AB243" s="121"/>
      <c r="AC243" s="122"/>
    </row>
    <row r="244" spans="1:29" ht="26.25" customHeight="1" x14ac:dyDescent="0.55000000000000004">
      <c r="A244" s="17">
        <v>5</v>
      </c>
      <c r="B244" s="22" t="s">
        <v>34</v>
      </c>
      <c r="C244" s="25" t="str">
        <f t="shared" si="15"/>
        <v>日</v>
      </c>
      <c r="D244" s="85"/>
      <c r="E244" s="86"/>
      <c r="F244" s="205"/>
      <c r="G244" s="178"/>
      <c r="H244" s="18" t="s">
        <v>31</v>
      </c>
      <c r="I244" s="178"/>
      <c r="J244" s="178"/>
      <c r="K244" s="22" t="s">
        <v>32</v>
      </c>
      <c r="L244" s="89" t="str">
        <f t="shared" si="16"/>
        <v/>
      </c>
      <c r="M244" s="90"/>
      <c r="N244" s="22" t="s">
        <v>33</v>
      </c>
      <c r="O244" s="85"/>
      <c r="P244" s="86"/>
      <c r="Q244" s="85"/>
      <c r="R244" s="86"/>
      <c r="S244" s="85"/>
      <c r="T244" s="86"/>
      <c r="U244" s="85"/>
      <c r="V244" s="86"/>
      <c r="W244" s="120"/>
      <c r="X244" s="121"/>
      <c r="Y244" s="121"/>
      <c r="Z244" s="121"/>
      <c r="AA244" s="121"/>
      <c r="AB244" s="121"/>
      <c r="AC244" s="122"/>
    </row>
    <row r="245" spans="1:29" ht="26.25" customHeight="1" x14ac:dyDescent="0.55000000000000004">
      <c r="A245" s="17">
        <v>6</v>
      </c>
      <c r="B245" s="22" t="s">
        <v>34</v>
      </c>
      <c r="C245" s="25" t="str">
        <f t="shared" si="15"/>
        <v>月</v>
      </c>
      <c r="D245" s="85"/>
      <c r="E245" s="86"/>
      <c r="F245" s="205"/>
      <c r="G245" s="178"/>
      <c r="H245" s="18" t="s">
        <v>31</v>
      </c>
      <c r="I245" s="178"/>
      <c r="J245" s="178"/>
      <c r="K245" s="22" t="s">
        <v>32</v>
      </c>
      <c r="L245" s="89" t="str">
        <f t="shared" si="16"/>
        <v/>
      </c>
      <c r="M245" s="90"/>
      <c r="N245" s="22" t="s">
        <v>33</v>
      </c>
      <c r="O245" s="85"/>
      <c r="P245" s="86"/>
      <c r="Q245" s="85"/>
      <c r="R245" s="86"/>
      <c r="S245" s="85"/>
      <c r="T245" s="86"/>
      <c r="U245" s="85"/>
      <c r="V245" s="86"/>
      <c r="W245" s="120"/>
      <c r="X245" s="121"/>
      <c r="Y245" s="121"/>
      <c r="Z245" s="121"/>
      <c r="AA245" s="121"/>
      <c r="AB245" s="121"/>
      <c r="AC245" s="122"/>
    </row>
    <row r="246" spans="1:29" ht="26.25" customHeight="1" x14ac:dyDescent="0.55000000000000004">
      <c r="A246" s="17">
        <v>7</v>
      </c>
      <c r="B246" s="22" t="s">
        <v>34</v>
      </c>
      <c r="C246" s="25" t="str">
        <f t="shared" si="15"/>
        <v>火</v>
      </c>
      <c r="D246" s="85"/>
      <c r="E246" s="86"/>
      <c r="F246" s="205"/>
      <c r="G246" s="178"/>
      <c r="H246" s="18" t="s">
        <v>31</v>
      </c>
      <c r="I246" s="178"/>
      <c r="J246" s="178"/>
      <c r="K246" s="22" t="s">
        <v>32</v>
      </c>
      <c r="L246" s="89" t="str">
        <f t="shared" si="16"/>
        <v/>
      </c>
      <c r="M246" s="90"/>
      <c r="N246" s="22" t="s">
        <v>33</v>
      </c>
      <c r="O246" s="85"/>
      <c r="P246" s="86"/>
      <c r="Q246" s="85"/>
      <c r="R246" s="86"/>
      <c r="S246" s="85"/>
      <c r="T246" s="86"/>
      <c r="U246" s="85"/>
      <c r="V246" s="86"/>
      <c r="W246" s="120"/>
      <c r="X246" s="121"/>
      <c r="Y246" s="121"/>
      <c r="Z246" s="121"/>
      <c r="AA246" s="121"/>
      <c r="AB246" s="121"/>
      <c r="AC246" s="122"/>
    </row>
    <row r="247" spans="1:29" ht="26.25" customHeight="1" x14ac:dyDescent="0.55000000000000004">
      <c r="A247" s="17">
        <v>8</v>
      </c>
      <c r="B247" s="22" t="s">
        <v>34</v>
      </c>
      <c r="C247" s="25" t="str">
        <f t="shared" si="15"/>
        <v>水</v>
      </c>
      <c r="D247" s="85"/>
      <c r="E247" s="86"/>
      <c r="F247" s="205"/>
      <c r="G247" s="178"/>
      <c r="H247" s="18" t="s">
        <v>31</v>
      </c>
      <c r="I247" s="178"/>
      <c r="J247" s="178"/>
      <c r="K247" s="22" t="s">
        <v>32</v>
      </c>
      <c r="L247" s="89" t="str">
        <f t="shared" si="16"/>
        <v/>
      </c>
      <c r="M247" s="90"/>
      <c r="N247" s="22" t="s">
        <v>33</v>
      </c>
      <c r="O247" s="85"/>
      <c r="P247" s="86"/>
      <c r="Q247" s="85"/>
      <c r="R247" s="86"/>
      <c r="S247" s="85"/>
      <c r="T247" s="86"/>
      <c r="U247" s="85"/>
      <c r="V247" s="86"/>
      <c r="W247" s="120"/>
      <c r="X247" s="121"/>
      <c r="Y247" s="121"/>
      <c r="Z247" s="121"/>
      <c r="AA247" s="121"/>
      <c r="AB247" s="121"/>
      <c r="AC247" s="122"/>
    </row>
    <row r="248" spans="1:29" ht="26.25" customHeight="1" x14ac:dyDescent="0.55000000000000004">
      <c r="A248" s="17">
        <v>9</v>
      </c>
      <c r="B248" s="22" t="s">
        <v>34</v>
      </c>
      <c r="C248" s="25" t="str">
        <f t="shared" si="15"/>
        <v>木</v>
      </c>
      <c r="D248" s="85"/>
      <c r="E248" s="86"/>
      <c r="F248" s="205"/>
      <c r="G248" s="178"/>
      <c r="H248" s="18" t="s">
        <v>31</v>
      </c>
      <c r="I248" s="178"/>
      <c r="J248" s="178"/>
      <c r="K248" s="22" t="s">
        <v>32</v>
      </c>
      <c r="L248" s="89" t="str">
        <f t="shared" si="16"/>
        <v/>
      </c>
      <c r="M248" s="90"/>
      <c r="N248" s="22" t="s">
        <v>33</v>
      </c>
      <c r="O248" s="85"/>
      <c r="P248" s="86"/>
      <c r="Q248" s="85"/>
      <c r="R248" s="86"/>
      <c r="S248" s="85"/>
      <c r="T248" s="86"/>
      <c r="U248" s="85"/>
      <c r="V248" s="86"/>
      <c r="W248" s="120"/>
      <c r="X248" s="121"/>
      <c r="Y248" s="121"/>
      <c r="Z248" s="121"/>
      <c r="AA248" s="121"/>
      <c r="AB248" s="121"/>
      <c r="AC248" s="122"/>
    </row>
    <row r="249" spans="1:29" ht="26.25" customHeight="1" x14ac:dyDescent="0.55000000000000004">
      <c r="A249" s="17">
        <v>10</v>
      </c>
      <c r="B249" s="22" t="s">
        <v>34</v>
      </c>
      <c r="C249" s="25" t="str">
        <f t="shared" si="15"/>
        <v>金</v>
      </c>
      <c r="D249" s="85"/>
      <c r="E249" s="86"/>
      <c r="F249" s="205"/>
      <c r="G249" s="178"/>
      <c r="H249" s="18" t="s">
        <v>31</v>
      </c>
      <c r="I249" s="178"/>
      <c r="J249" s="178"/>
      <c r="K249" s="22" t="s">
        <v>32</v>
      </c>
      <c r="L249" s="89" t="str">
        <f t="shared" si="16"/>
        <v/>
      </c>
      <c r="M249" s="90"/>
      <c r="N249" s="22" t="s">
        <v>33</v>
      </c>
      <c r="O249" s="85"/>
      <c r="P249" s="86"/>
      <c r="Q249" s="85"/>
      <c r="R249" s="86"/>
      <c r="S249" s="85"/>
      <c r="T249" s="86"/>
      <c r="U249" s="85"/>
      <c r="V249" s="86"/>
      <c r="W249" s="120"/>
      <c r="X249" s="121"/>
      <c r="Y249" s="121"/>
      <c r="Z249" s="121"/>
      <c r="AA249" s="121"/>
      <c r="AB249" s="121"/>
      <c r="AC249" s="122"/>
    </row>
    <row r="250" spans="1:29" ht="26.25" customHeight="1" x14ac:dyDescent="0.55000000000000004">
      <c r="A250" s="17">
        <v>11</v>
      </c>
      <c r="B250" s="22" t="s">
        <v>34</v>
      </c>
      <c r="C250" s="25" t="str">
        <f t="shared" si="15"/>
        <v>土</v>
      </c>
      <c r="D250" s="85"/>
      <c r="E250" s="86"/>
      <c r="F250" s="205"/>
      <c r="G250" s="178"/>
      <c r="H250" s="18" t="s">
        <v>31</v>
      </c>
      <c r="I250" s="178"/>
      <c r="J250" s="178"/>
      <c r="K250" s="22" t="s">
        <v>32</v>
      </c>
      <c r="L250" s="89" t="str">
        <f t="shared" si="16"/>
        <v/>
      </c>
      <c r="M250" s="90"/>
      <c r="N250" s="22" t="s">
        <v>33</v>
      </c>
      <c r="O250" s="85"/>
      <c r="P250" s="86"/>
      <c r="Q250" s="85"/>
      <c r="R250" s="86"/>
      <c r="S250" s="85"/>
      <c r="T250" s="86"/>
      <c r="U250" s="85"/>
      <c r="V250" s="86"/>
      <c r="W250" s="120"/>
      <c r="X250" s="121"/>
      <c r="Y250" s="121"/>
      <c r="Z250" s="121"/>
      <c r="AA250" s="121"/>
      <c r="AB250" s="121"/>
      <c r="AC250" s="122"/>
    </row>
    <row r="251" spans="1:29" ht="26.25" customHeight="1" x14ac:dyDescent="0.55000000000000004">
      <c r="A251" s="17">
        <v>12</v>
      </c>
      <c r="B251" s="22" t="s">
        <v>34</v>
      </c>
      <c r="C251" s="25" t="str">
        <f t="shared" si="15"/>
        <v>日</v>
      </c>
      <c r="D251" s="85"/>
      <c r="E251" s="86"/>
      <c r="F251" s="205"/>
      <c r="G251" s="178"/>
      <c r="H251" s="18" t="s">
        <v>31</v>
      </c>
      <c r="I251" s="178"/>
      <c r="J251" s="178"/>
      <c r="K251" s="22" t="s">
        <v>32</v>
      </c>
      <c r="L251" s="89" t="str">
        <f t="shared" si="16"/>
        <v/>
      </c>
      <c r="M251" s="90"/>
      <c r="N251" s="22" t="s">
        <v>33</v>
      </c>
      <c r="O251" s="85"/>
      <c r="P251" s="86"/>
      <c r="Q251" s="85"/>
      <c r="R251" s="86"/>
      <c r="S251" s="85"/>
      <c r="T251" s="86"/>
      <c r="U251" s="85"/>
      <c r="V251" s="86"/>
      <c r="W251" s="120"/>
      <c r="X251" s="121"/>
      <c r="Y251" s="121"/>
      <c r="Z251" s="121"/>
      <c r="AA251" s="121"/>
      <c r="AB251" s="121"/>
      <c r="AC251" s="122"/>
    </row>
    <row r="252" spans="1:29" ht="26.25" customHeight="1" x14ac:dyDescent="0.55000000000000004">
      <c r="A252" s="17">
        <v>13</v>
      </c>
      <c r="B252" s="22" t="s">
        <v>34</v>
      </c>
      <c r="C252" s="25" t="str">
        <f t="shared" si="15"/>
        <v>月</v>
      </c>
      <c r="D252" s="85"/>
      <c r="E252" s="86"/>
      <c r="F252" s="205"/>
      <c r="G252" s="178"/>
      <c r="H252" s="18" t="s">
        <v>31</v>
      </c>
      <c r="I252" s="178"/>
      <c r="J252" s="178"/>
      <c r="K252" s="22" t="s">
        <v>32</v>
      </c>
      <c r="L252" s="89" t="str">
        <f t="shared" si="16"/>
        <v/>
      </c>
      <c r="M252" s="90"/>
      <c r="N252" s="22" t="s">
        <v>33</v>
      </c>
      <c r="O252" s="85"/>
      <c r="P252" s="86"/>
      <c r="Q252" s="85"/>
      <c r="R252" s="86"/>
      <c r="S252" s="85"/>
      <c r="T252" s="86"/>
      <c r="U252" s="85"/>
      <c r="V252" s="86"/>
      <c r="W252" s="120"/>
      <c r="X252" s="121"/>
      <c r="Y252" s="121"/>
      <c r="Z252" s="121"/>
      <c r="AA252" s="121"/>
      <c r="AB252" s="121"/>
      <c r="AC252" s="122"/>
    </row>
    <row r="253" spans="1:29" ht="26.25" customHeight="1" x14ac:dyDescent="0.55000000000000004">
      <c r="A253" s="17">
        <v>14</v>
      </c>
      <c r="B253" s="22" t="s">
        <v>34</v>
      </c>
      <c r="C253" s="25" t="str">
        <f t="shared" si="15"/>
        <v>火</v>
      </c>
      <c r="D253" s="85"/>
      <c r="E253" s="86"/>
      <c r="F253" s="205"/>
      <c r="G253" s="178"/>
      <c r="H253" s="18" t="s">
        <v>31</v>
      </c>
      <c r="I253" s="178"/>
      <c r="J253" s="178"/>
      <c r="K253" s="22" t="s">
        <v>32</v>
      </c>
      <c r="L253" s="89" t="str">
        <f t="shared" si="16"/>
        <v/>
      </c>
      <c r="M253" s="90"/>
      <c r="N253" s="22" t="s">
        <v>33</v>
      </c>
      <c r="O253" s="85"/>
      <c r="P253" s="86"/>
      <c r="Q253" s="85"/>
      <c r="R253" s="86"/>
      <c r="S253" s="85"/>
      <c r="T253" s="86"/>
      <c r="U253" s="85"/>
      <c r="V253" s="86"/>
      <c r="W253" s="120"/>
      <c r="X253" s="121"/>
      <c r="Y253" s="121"/>
      <c r="Z253" s="121"/>
      <c r="AA253" s="121"/>
      <c r="AB253" s="121"/>
      <c r="AC253" s="122"/>
    </row>
    <row r="254" spans="1:29" ht="26.25" customHeight="1" x14ac:dyDescent="0.55000000000000004">
      <c r="A254" s="17">
        <v>15</v>
      </c>
      <c r="B254" s="22" t="s">
        <v>34</v>
      </c>
      <c r="C254" s="25" t="str">
        <f t="shared" si="15"/>
        <v>水</v>
      </c>
      <c r="D254" s="85"/>
      <c r="E254" s="86"/>
      <c r="F254" s="205"/>
      <c r="G254" s="178"/>
      <c r="H254" s="18" t="s">
        <v>31</v>
      </c>
      <c r="I254" s="178"/>
      <c r="J254" s="178"/>
      <c r="K254" s="22" t="s">
        <v>32</v>
      </c>
      <c r="L254" s="89" t="str">
        <f t="shared" si="16"/>
        <v/>
      </c>
      <c r="M254" s="90"/>
      <c r="N254" s="22" t="s">
        <v>33</v>
      </c>
      <c r="O254" s="85"/>
      <c r="P254" s="86"/>
      <c r="Q254" s="85"/>
      <c r="R254" s="86"/>
      <c r="S254" s="85"/>
      <c r="T254" s="86"/>
      <c r="U254" s="85"/>
      <c r="V254" s="86"/>
      <c r="W254" s="120"/>
      <c r="X254" s="121"/>
      <c r="Y254" s="121"/>
      <c r="Z254" s="121"/>
      <c r="AA254" s="121"/>
      <c r="AB254" s="121"/>
      <c r="AC254" s="122"/>
    </row>
    <row r="255" spans="1:29" ht="26.25" customHeight="1" x14ac:dyDescent="0.55000000000000004">
      <c r="A255" s="17">
        <v>16</v>
      </c>
      <c r="B255" s="22" t="s">
        <v>34</v>
      </c>
      <c r="C255" s="25" t="str">
        <f t="shared" si="15"/>
        <v>木</v>
      </c>
      <c r="D255" s="85"/>
      <c r="E255" s="86"/>
      <c r="F255" s="205"/>
      <c r="G255" s="178"/>
      <c r="H255" s="18" t="s">
        <v>31</v>
      </c>
      <c r="I255" s="178"/>
      <c r="J255" s="178"/>
      <c r="K255" s="22" t="s">
        <v>32</v>
      </c>
      <c r="L255" s="89" t="str">
        <f t="shared" si="16"/>
        <v/>
      </c>
      <c r="M255" s="90"/>
      <c r="N255" s="22" t="s">
        <v>33</v>
      </c>
      <c r="O255" s="85"/>
      <c r="P255" s="86"/>
      <c r="Q255" s="85"/>
      <c r="R255" s="86"/>
      <c r="S255" s="85"/>
      <c r="T255" s="86"/>
      <c r="U255" s="85"/>
      <c r="V255" s="86"/>
      <c r="W255" s="120"/>
      <c r="X255" s="121"/>
      <c r="Y255" s="121"/>
      <c r="Z255" s="121"/>
      <c r="AA255" s="121"/>
      <c r="AB255" s="121"/>
      <c r="AC255" s="122"/>
    </row>
    <row r="256" spans="1:29" ht="26.25" customHeight="1" x14ac:dyDescent="0.55000000000000004">
      <c r="A256" s="17">
        <v>17</v>
      </c>
      <c r="B256" s="22" t="s">
        <v>34</v>
      </c>
      <c r="C256" s="25" t="str">
        <f t="shared" si="15"/>
        <v>金</v>
      </c>
      <c r="D256" s="85"/>
      <c r="E256" s="86"/>
      <c r="F256" s="205"/>
      <c r="G256" s="178"/>
      <c r="H256" s="18" t="s">
        <v>31</v>
      </c>
      <c r="I256" s="178"/>
      <c r="J256" s="178"/>
      <c r="K256" s="22" t="s">
        <v>32</v>
      </c>
      <c r="L256" s="89" t="str">
        <f t="shared" si="16"/>
        <v/>
      </c>
      <c r="M256" s="90"/>
      <c r="N256" s="22" t="s">
        <v>33</v>
      </c>
      <c r="O256" s="85"/>
      <c r="P256" s="86"/>
      <c r="Q256" s="85"/>
      <c r="R256" s="86"/>
      <c r="S256" s="85"/>
      <c r="T256" s="86"/>
      <c r="U256" s="85"/>
      <c r="V256" s="86"/>
      <c r="W256" s="120"/>
      <c r="X256" s="121"/>
      <c r="Y256" s="121"/>
      <c r="Z256" s="121"/>
      <c r="AA256" s="121"/>
      <c r="AB256" s="121"/>
      <c r="AC256" s="122"/>
    </row>
    <row r="257" spans="1:29" ht="26.25" customHeight="1" x14ac:dyDescent="0.55000000000000004">
      <c r="A257" s="17">
        <v>18</v>
      </c>
      <c r="B257" s="22" t="s">
        <v>34</v>
      </c>
      <c r="C257" s="25" t="str">
        <f t="shared" si="15"/>
        <v>土</v>
      </c>
      <c r="D257" s="85"/>
      <c r="E257" s="86"/>
      <c r="F257" s="205"/>
      <c r="G257" s="178"/>
      <c r="H257" s="18" t="s">
        <v>31</v>
      </c>
      <c r="I257" s="178"/>
      <c r="J257" s="178"/>
      <c r="K257" s="22" t="s">
        <v>32</v>
      </c>
      <c r="L257" s="89" t="str">
        <f t="shared" si="16"/>
        <v/>
      </c>
      <c r="M257" s="90"/>
      <c r="N257" s="22" t="s">
        <v>33</v>
      </c>
      <c r="O257" s="85"/>
      <c r="P257" s="86"/>
      <c r="Q257" s="85"/>
      <c r="R257" s="86"/>
      <c r="S257" s="85"/>
      <c r="T257" s="86"/>
      <c r="U257" s="85"/>
      <c r="V257" s="86"/>
      <c r="W257" s="120"/>
      <c r="X257" s="121"/>
      <c r="Y257" s="121"/>
      <c r="Z257" s="121"/>
      <c r="AA257" s="121"/>
      <c r="AB257" s="121"/>
      <c r="AC257" s="122"/>
    </row>
    <row r="258" spans="1:29" ht="26.25" customHeight="1" x14ac:dyDescent="0.55000000000000004">
      <c r="A258" s="17">
        <v>19</v>
      </c>
      <c r="B258" s="22" t="s">
        <v>34</v>
      </c>
      <c r="C258" s="25" t="str">
        <f t="shared" si="15"/>
        <v>日</v>
      </c>
      <c r="D258" s="85"/>
      <c r="E258" s="86"/>
      <c r="F258" s="205"/>
      <c r="G258" s="178"/>
      <c r="H258" s="18" t="s">
        <v>31</v>
      </c>
      <c r="I258" s="178"/>
      <c r="J258" s="178"/>
      <c r="K258" s="22" t="s">
        <v>32</v>
      </c>
      <c r="L258" s="89" t="str">
        <f t="shared" si="16"/>
        <v/>
      </c>
      <c r="M258" s="90"/>
      <c r="N258" s="22" t="s">
        <v>33</v>
      </c>
      <c r="O258" s="85"/>
      <c r="P258" s="86"/>
      <c r="Q258" s="85"/>
      <c r="R258" s="86"/>
      <c r="S258" s="85"/>
      <c r="T258" s="86"/>
      <c r="U258" s="85"/>
      <c r="V258" s="86"/>
      <c r="W258" s="120"/>
      <c r="X258" s="121"/>
      <c r="Y258" s="121"/>
      <c r="Z258" s="121"/>
      <c r="AA258" s="121"/>
      <c r="AB258" s="121"/>
      <c r="AC258" s="122"/>
    </row>
    <row r="259" spans="1:29" ht="26.25" customHeight="1" x14ac:dyDescent="0.55000000000000004">
      <c r="A259" s="17">
        <v>20</v>
      </c>
      <c r="B259" s="22" t="s">
        <v>34</v>
      </c>
      <c r="C259" s="25" t="str">
        <f t="shared" si="15"/>
        <v>月</v>
      </c>
      <c r="D259" s="85"/>
      <c r="E259" s="86"/>
      <c r="F259" s="205"/>
      <c r="G259" s="178"/>
      <c r="H259" s="18" t="s">
        <v>31</v>
      </c>
      <c r="I259" s="178"/>
      <c r="J259" s="178"/>
      <c r="K259" s="22" t="s">
        <v>32</v>
      </c>
      <c r="L259" s="89" t="str">
        <f t="shared" si="16"/>
        <v/>
      </c>
      <c r="M259" s="90"/>
      <c r="N259" s="22" t="s">
        <v>33</v>
      </c>
      <c r="O259" s="85"/>
      <c r="P259" s="86"/>
      <c r="Q259" s="85"/>
      <c r="R259" s="86"/>
      <c r="S259" s="85"/>
      <c r="T259" s="86"/>
      <c r="U259" s="85"/>
      <c r="V259" s="86"/>
      <c r="W259" s="120"/>
      <c r="X259" s="121"/>
      <c r="Y259" s="121"/>
      <c r="Z259" s="121"/>
      <c r="AA259" s="121"/>
      <c r="AB259" s="121"/>
      <c r="AC259" s="122"/>
    </row>
    <row r="260" spans="1:29" ht="26.25" customHeight="1" x14ac:dyDescent="0.55000000000000004">
      <c r="A260" s="17">
        <v>21</v>
      </c>
      <c r="B260" s="22" t="s">
        <v>34</v>
      </c>
      <c r="C260" s="25" t="str">
        <f t="shared" si="15"/>
        <v>火</v>
      </c>
      <c r="D260" s="85"/>
      <c r="E260" s="86"/>
      <c r="F260" s="205"/>
      <c r="G260" s="178"/>
      <c r="H260" s="18" t="s">
        <v>31</v>
      </c>
      <c r="I260" s="178"/>
      <c r="J260" s="178"/>
      <c r="K260" s="22" t="s">
        <v>32</v>
      </c>
      <c r="L260" s="89" t="str">
        <f t="shared" si="16"/>
        <v/>
      </c>
      <c r="M260" s="90"/>
      <c r="N260" s="22" t="s">
        <v>33</v>
      </c>
      <c r="O260" s="85"/>
      <c r="P260" s="86"/>
      <c r="Q260" s="85"/>
      <c r="R260" s="86"/>
      <c r="S260" s="85"/>
      <c r="T260" s="86"/>
      <c r="U260" s="85"/>
      <c r="V260" s="86"/>
      <c r="W260" s="120"/>
      <c r="X260" s="121"/>
      <c r="Y260" s="121"/>
      <c r="Z260" s="121"/>
      <c r="AA260" s="121"/>
      <c r="AB260" s="121"/>
      <c r="AC260" s="122"/>
    </row>
    <row r="261" spans="1:29" ht="26.25" customHeight="1" x14ac:dyDescent="0.55000000000000004">
      <c r="A261" s="17">
        <v>22</v>
      </c>
      <c r="B261" s="22" t="s">
        <v>34</v>
      </c>
      <c r="C261" s="25" t="str">
        <f t="shared" si="15"/>
        <v>水</v>
      </c>
      <c r="D261" s="85"/>
      <c r="E261" s="86"/>
      <c r="F261" s="205"/>
      <c r="G261" s="178"/>
      <c r="H261" s="18" t="s">
        <v>31</v>
      </c>
      <c r="I261" s="178"/>
      <c r="J261" s="178"/>
      <c r="K261" s="22" t="s">
        <v>32</v>
      </c>
      <c r="L261" s="89" t="str">
        <f t="shared" si="16"/>
        <v/>
      </c>
      <c r="M261" s="90"/>
      <c r="N261" s="22" t="s">
        <v>33</v>
      </c>
      <c r="O261" s="85"/>
      <c r="P261" s="86"/>
      <c r="Q261" s="85"/>
      <c r="R261" s="86"/>
      <c r="S261" s="85"/>
      <c r="T261" s="86"/>
      <c r="U261" s="85"/>
      <c r="V261" s="86"/>
      <c r="W261" s="120"/>
      <c r="X261" s="121"/>
      <c r="Y261" s="121"/>
      <c r="Z261" s="121"/>
      <c r="AA261" s="121"/>
      <c r="AB261" s="121"/>
      <c r="AC261" s="122"/>
    </row>
    <row r="262" spans="1:29" ht="26.25" customHeight="1" x14ac:dyDescent="0.55000000000000004">
      <c r="A262" s="17">
        <v>23</v>
      </c>
      <c r="B262" s="22" t="s">
        <v>34</v>
      </c>
      <c r="C262" s="25" t="str">
        <f t="shared" si="15"/>
        <v>木</v>
      </c>
      <c r="D262" s="85"/>
      <c r="E262" s="86"/>
      <c r="F262" s="205"/>
      <c r="G262" s="178"/>
      <c r="H262" s="18" t="s">
        <v>31</v>
      </c>
      <c r="I262" s="178"/>
      <c r="J262" s="178"/>
      <c r="K262" s="22" t="s">
        <v>32</v>
      </c>
      <c r="L262" s="89" t="str">
        <f t="shared" si="16"/>
        <v/>
      </c>
      <c r="M262" s="90"/>
      <c r="N262" s="22" t="s">
        <v>33</v>
      </c>
      <c r="O262" s="85"/>
      <c r="P262" s="86"/>
      <c r="Q262" s="85"/>
      <c r="R262" s="86"/>
      <c r="S262" s="85"/>
      <c r="T262" s="86"/>
      <c r="U262" s="85"/>
      <c r="V262" s="86"/>
      <c r="W262" s="120"/>
      <c r="X262" s="121"/>
      <c r="Y262" s="121"/>
      <c r="Z262" s="121"/>
      <c r="AA262" s="121"/>
      <c r="AB262" s="121"/>
      <c r="AC262" s="122"/>
    </row>
    <row r="263" spans="1:29" ht="26.25" customHeight="1" x14ac:dyDescent="0.55000000000000004">
      <c r="A263" s="17">
        <v>24</v>
      </c>
      <c r="B263" s="22" t="s">
        <v>34</v>
      </c>
      <c r="C263" s="25" t="str">
        <f t="shared" si="15"/>
        <v>金</v>
      </c>
      <c r="D263" s="85"/>
      <c r="E263" s="86"/>
      <c r="F263" s="205"/>
      <c r="G263" s="178"/>
      <c r="H263" s="18" t="s">
        <v>31</v>
      </c>
      <c r="I263" s="178"/>
      <c r="J263" s="178"/>
      <c r="K263" s="22" t="s">
        <v>32</v>
      </c>
      <c r="L263" s="89" t="str">
        <f t="shared" si="16"/>
        <v/>
      </c>
      <c r="M263" s="90"/>
      <c r="N263" s="22" t="s">
        <v>33</v>
      </c>
      <c r="O263" s="85"/>
      <c r="P263" s="86"/>
      <c r="Q263" s="85"/>
      <c r="R263" s="86"/>
      <c r="S263" s="85"/>
      <c r="T263" s="86"/>
      <c r="U263" s="85"/>
      <c r="V263" s="86"/>
      <c r="W263" s="120"/>
      <c r="X263" s="121"/>
      <c r="Y263" s="121"/>
      <c r="Z263" s="121"/>
      <c r="AA263" s="121"/>
      <c r="AB263" s="121"/>
      <c r="AC263" s="122"/>
    </row>
    <row r="264" spans="1:29" ht="26.25" customHeight="1" x14ac:dyDescent="0.55000000000000004">
      <c r="A264" s="17">
        <v>25</v>
      </c>
      <c r="B264" s="22" t="s">
        <v>34</v>
      </c>
      <c r="C264" s="25" t="str">
        <f t="shared" si="15"/>
        <v>土</v>
      </c>
      <c r="D264" s="85"/>
      <c r="E264" s="86"/>
      <c r="F264" s="205"/>
      <c r="G264" s="178"/>
      <c r="H264" s="18" t="s">
        <v>31</v>
      </c>
      <c r="I264" s="178"/>
      <c r="J264" s="178"/>
      <c r="K264" s="22" t="s">
        <v>32</v>
      </c>
      <c r="L264" s="89" t="str">
        <f t="shared" si="16"/>
        <v/>
      </c>
      <c r="M264" s="90"/>
      <c r="N264" s="22" t="s">
        <v>33</v>
      </c>
      <c r="O264" s="85"/>
      <c r="P264" s="86"/>
      <c r="Q264" s="85"/>
      <c r="R264" s="86"/>
      <c r="S264" s="85"/>
      <c r="T264" s="86"/>
      <c r="U264" s="85"/>
      <c r="V264" s="86"/>
      <c r="W264" s="120"/>
      <c r="X264" s="121"/>
      <c r="Y264" s="121"/>
      <c r="Z264" s="121"/>
      <c r="AA264" s="121"/>
      <c r="AB264" s="121"/>
      <c r="AC264" s="122"/>
    </row>
    <row r="265" spans="1:29" ht="26.25" customHeight="1" x14ac:dyDescent="0.55000000000000004">
      <c r="A265" s="17">
        <v>26</v>
      </c>
      <c r="B265" s="22" t="s">
        <v>34</v>
      </c>
      <c r="C265" s="25" t="str">
        <f t="shared" si="15"/>
        <v>日</v>
      </c>
      <c r="D265" s="85"/>
      <c r="E265" s="86"/>
      <c r="F265" s="205"/>
      <c r="G265" s="178"/>
      <c r="H265" s="18" t="s">
        <v>31</v>
      </c>
      <c r="I265" s="178"/>
      <c r="J265" s="178"/>
      <c r="K265" s="22" t="s">
        <v>32</v>
      </c>
      <c r="L265" s="89" t="str">
        <f t="shared" si="16"/>
        <v/>
      </c>
      <c r="M265" s="90"/>
      <c r="N265" s="22" t="s">
        <v>33</v>
      </c>
      <c r="O265" s="85"/>
      <c r="P265" s="86"/>
      <c r="Q265" s="85"/>
      <c r="R265" s="86"/>
      <c r="S265" s="85"/>
      <c r="T265" s="86"/>
      <c r="U265" s="85"/>
      <c r="V265" s="86"/>
      <c r="W265" s="120"/>
      <c r="X265" s="121"/>
      <c r="Y265" s="121"/>
      <c r="Z265" s="121"/>
      <c r="AA265" s="121"/>
      <c r="AB265" s="121"/>
      <c r="AC265" s="122"/>
    </row>
    <row r="266" spans="1:29" ht="26.25" customHeight="1" x14ac:dyDescent="0.55000000000000004">
      <c r="A266" s="17">
        <v>27</v>
      </c>
      <c r="B266" s="22" t="s">
        <v>34</v>
      </c>
      <c r="C266" s="25" t="str">
        <f t="shared" si="15"/>
        <v>月</v>
      </c>
      <c r="D266" s="85"/>
      <c r="E266" s="86"/>
      <c r="F266" s="205"/>
      <c r="G266" s="178"/>
      <c r="H266" s="18" t="s">
        <v>31</v>
      </c>
      <c r="I266" s="178"/>
      <c r="J266" s="178"/>
      <c r="K266" s="22" t="s">
        <v>32</v>
      </c>
      <c r="L266" s="89" t="str">
        <f t="shared" si="16"/>
        <v/>
      </c>
      <c r="M266" s="90"/>
      <c r="N266" s="22" t="s">
        <v>33</v>
      </c>
      <c r="O266" s="85"/>
      <c r="P266" s="86"/>
      <c r="Q266" s="85"/>
      <c r="R266" s="86"/>
      <c r="S266" s="85"/>
      <c r="T266" s="86"/>
      <c r="U266" s="85"/>
      <c r="V266" s="86"/>
      <c r="W266" s="120"/>
      <c r="X266" s="121"/>
      <c r="Y266" s="121"/>
      <c r="Z266" s="121"/>
      <c r="AA266" s="121"/>
      <c r="AB266" s="121"/>
      <c r="AC266" s="122"/>
    </row>
    <row r="267" spans="1:29" ht="26.25" customHeight="1" x14ac:dyDescent="0.55000000000000004">
      <c r="A267" s="17">
        <v>28</v>
      </c>
      <c r="B267" s="22" t="s">
        <v>34</v>
      </c>
      <c r="C267" s="25" t="str">
        <f t="shared" si="15"/>
        <v>火</v>
      </c>
      <c r="D267" s="85"/>
      <c r="E267" s="86"/>
      <c r="F267" s="205"/>
      <c r="G267" s="178"/>
      <c r="H267" s="18" t="s">
        <v>31</v>
      </c>
      <c r="I267" s="178"/>
      <c r="J267" s="178"/>
      <c r="K267" s="22" t="s">
        <v>32</v>
      </c>
      <c r="L267" s="89" t="str">
        <f t="shared" si="16"/>
        <v/>
      </c>
      <c r="M267" s="90"/>
      <c r="N267" s="22" t="s">
        <v>33</v>
      </c>
      <c r="O267" s="85"/>
      <c r="P267" s="86"/>
      <c r="Q267" s="85"/>
      <c r="R267" s="86"/>
      <c r="S267" s="85"/>
      <c r="T267" s="86"/>
      <c r="U267" s="85"/>
      <c r="V267" s="86"/>
      <c r="W267" s="120"/>
      <c r="X267" s="121"/>
      <c r="Y267" s="121"/>
      <c r="Z267" s="121"/>
      <c r="AA267" s="121"/>
      <c r="AB267" s="121"/>
      <c r="AC267" s="122"/>
    </row>
    <row r="268" spans="1:29" ht="26.25" customHeight="1" x14ac:dyDescent="0.55000000000000004">
      <c r="A268" s="17">
        <v>29</v>
      </c>
      <c r="B268" s="22" t="s">
        <v>34</v>
      </c>
      <c r="C268" s="25" t="str">
        <f t="shared" si="15"/>
        <v>水</v>
      </c>
      <c r="D268" s="85"/>
      <c r="E268" s="86"/>
      <c r="F268" s="205"/>
      <c r="G268" s="178"/>
      <c r="H268" s="18" t="s">
        <v>31</v>
      </c>
      <c r="I268" s="178"/>
      <c r="J268" s="178"/>
      <c r="K268" s="22" t="s">
        <v>32</v>
      </c>
      <c r="L268" s="89" t="str">
        <f t="shared" si="16"/>
        <v/>
      </c>
      <c r="M268" s="90"/>
      <c r="N268" s="22" t="s">
        <v>33</v>
      </c>
      <c r="O268" s="85"/>
      <c r="P268" s="86"/>
      <c r="Q268" s="85"/>
      <c r="R268" s="86"/>
      <c r="S268" s="85"/>
      <c r="T268" s="86"/>
      <c r="U268" s="85"/>
      <c r="V268" s="86"/>
      <c r="W268" s="120"/>
      <c r="X268" s="121"/>
      <c r="Y268" s="121"/>
      <c r="Z268" s="121"/>
      <c r="AA268" s="121"/>
      <c r="AB268" s="121"/>
      <c r="AC268" s="122"/>
    </row>
    <row r="269" spans="1:29" ht="26.25" customHeight="1" x14ac:dyDescent="0.55000000000000004">
      <c r="A269" s="17">
        <v>30</v>
      </c>
      <c r="B269" s="22" t="s">
        <v>34</v>
      </c>
      <c r="C269" s="25" t="str">
        <f t="shared" si="15"/>
        <v>木</v>
      </c>
      <c r="D269" s="85"/>
      <c r="E269" s="86"/>
      <c r="F269" s="205"/>
      <c r="G269" s="178"/>
      <c r="H269" s="18" t="s">
        <v>31</v>
      </c>
      <c r="I269" s="178"/>
      <c r="J269" s="178"/>
      <c r="K269" s="22" t="s">
        <v>32</v>
      </c>
      <c r="L269" s="89" t="str">
        <f t="shared" si="16"/>
        <v/>
      </c>
      <c r="M269" s="90"/>
      <c r="N269" s="22" t="s">
        <v>33</v>
      </c>
      <c r="O269" s="85"/>
      <c r="P269" s="86"/>
      <c r="Q269" s="85"/>
      <c r="R269" s="86"/>
      <c r="S269" s="85"/>
      <c r="T269" s="86"/>
      <c r="U269" s="85"/>
      <c r="V269" s="86"/>
      <c r="W269" s="120"/>
      <c r="X269" s="121"/>
      <c r="Y269" s="121"/>
      <c r="Z269" s="121"/>
      <c r="AA269" s="121"/>
      <c r="AB269" s="121"/>
      <c r="AC269" s="122"/>
    </row>
    <row r="270" spans="1:29" ht="26.25" customHeight="1" x14ac:dyDescent="0.55000000000000004">
      <c r="A270" s="19"/>
      <c r="B270" s="23"/>
      <c r="C270" s="26"/>
      <c r="D270" s="218"/>
      <c r="E270" s="219"/>
      <c r="F270" s="226"/>
      <c r="G270" s="227"/>
      <c r="H270" s="20" t="s">
        <v>31</v>
      </c>
      <c r="I270" s="227"/>
      <c r="J270" s="227"/>
      <c r="K270" s="23" t="s">
        <v>32</v>
      </c>
      <c r="L270" s="89" t="str">
        <f t="shared" ref="L270" si="17">IF(OR(F270="",I270=""),"",MIN(MAX(ROUNDDOWN((I270-F270)*24*2,0)/2,0),$E$237))</f>
        <v/>
      </c>
      <c r="M270" s="90"/>
      <c r="N270" s="23" t="s">
        <v>33</v>
      </c>
      <c r="O270" s="218"/>
      <c r="P270" s="219"/>
      <c r="Q270" s="218"/>
      <c r="R270" s="219"/>
      <c r="S270" s="218"/>
      <c r="T270" s="219"/>
      <c r="U270" s="218"/>
      <c r="V270" s="219"/>
      <c r="W270" s="208"/>
      <c r="X270" s="209"/>
      <c r="Y270" s="209"/>
      <c r="Z270" s="209"/>
      <c r="AA270" s="209"/>
      <c r="AB270" s="209"/>
      <c r="AC270" s="210"/>
    </row>
    <row r="271" spans="1:29" ht="26.25" customHeight="1" x14ac:dyDescent="0.55000000000000004">
      <c r="A271" s="126" t="s">
        <v>35</v>
      </c>
      <c r="B271" s="127"/>
      <c r="C271" s="127"/>
      <c r="D271" s="27">
        <f>COUNTIF(L240:M270,"&gt;0")</f>
        <v>0</v>
      </c>
      <c r="E271" s="224" t="s">
        <v>36</v>
      </c>
      <c r="F271" s="224"/>
      <c r="G271" s="224"/>
      <c r="H271" s="224"/>
      <c r="I271" s="27">
        <f>COUNTIF(D240:E270,"○")</f>
        <v>0</v>
      </c>
      <c r="J271" s="28" t="s">
        <v>16</v>
      </c>
      <c r="K271" s="126" t="s">
        <v>101</v>
      </c>
      <c r="L271" s="127"/>
      <c r="M271" s="127"/>
      <c r="N271" s="27" t="s">
        <v>99</v>
      </c>
      <c r="O271" s="27">
        <f>COUNTIF(Q240:R270,"○")</f>
        <v>0</v>
      </c>
      <c r="P271" s="27" t="s">
        <v>38</v>
      </c>
      <c r="Q271" s="225" t="s">
        <v>100</v>
      </c>
      <c r="R271" s="225"/>
      <c r="S271" s="27">
        <f>COUNTIF(S240:T270,"○")</f>
        <v>0</v>
      </c>
      <c r="T271" s="27" t="s">
        <v>38</v>
      </c>
      <c r="U271" s="27"/>
      <c r="V271" s="27"/>
      <c r="W271" s="28"/>
      <c r="X271" s="212" t="s">
        <v>37</v>
      </c>
      <c r="Y271" s="213"/>
      <c r="Z271" s="213"/>
      <c r="AA271" s="44"/>
      <c r="AB271" s="44"/>
      <c r="AC271" s="216" t="str">
        <f>IF(W238="３．要支援家庭のこども加算","●","×")</f>
        <v>×</v>
      </c>
    </row>
    <row r="272" spans="1:29" ht="26.25" customHeight="1" x14ac:dyDescent="0.55000000000000004">
      <c r="A272" s="126" t="s">
        <v>91</v>
      </c>
      <c r="B272" s="127"/>
      <c r="C272" s="27">
        <f>COUNTIF(O240:P270,"○")</f>
        <v>0</v>
      </c>
      <c r="D272" s="105" t="s">
        <v>38</v>
      </c>
      <c r="E272" s="105"/>
      <c r="F272" s="103" t="s">
        <v>107</v>
      </c>
      <c r="G272" s="104"/>
      <c r="H272" s="104"/>
      <c r="I272" s="27">
        <f>COUNTIF(U240:V270,"○")</f>
        <v>0</v>
      </c>
      <c r="J272" s="28" t="s">
        <v>38</v>
      </c>
      <c r="K272" s="211" t="s">
        <v>60</v>
      </c>
      <c r="L272" s="113"/>
      <c r="M272" s="113"/>
      <c r="N272" s="42">
        <f>IF(SUM(L240:M270)&gt;E237, E237, SUM(L240:M270))</f>
        <v>0</v>
      </c>
      <c r="O272" s="111" t="s">
        <v>58</v>
      </c>
      <c r="P272" s="111"/>
      <c r="Q272" s="111"/>
      <c r="R272" s="111"/>
      <c r="S272" s="42">
        <f>SUMIFS(L240:M270,D240:E270,"○")</f>
        <v>0</v>
      </c>
      <c r="T272" s="42" t="s">
        <v>59</v>
      </c>
      <c r="U272" s="115"/>
      <c r="V272" s="115"/>
      <c r="W272" s="45"/>
      <c r="X272" s="214"/>
      <c r="Y272" s="215"/>
      <c r="Z272" s="215"/>
      <c r="AA272" s="49"/>
      <c r="AB272" s="49"/>
      <c r="AC272" s="217"/>
    </row>
    <row r="273" spans="1:29" ht="26.25" customHeight="1" x14ac:dyDescent="0.55000000000000004">
      <c r="A273" s="29"/>
      <c r="B273" s="29"/>
      <c r="C273" s="29"/>
      <c r="D273" s="32"/>
      <c r="E273" s="32"/>
      <c r="F273" s="29"/>
      <c r="G273" s="29"/>
      <c r="H273" s="29"/>
      <c r="I273" s="32"/>
      <c r="J273" s="32"/>
      <c r="K273" s="51"/>
      <c r="L273" s="51"/>
      <c r="M273" s="51"/>
      <c r="N273" s="32"/>
      <c r="O273" s="52"/>
      <c r="P273" s="52"/>
      <c r="Q273" s="52"/>
      <c r="R273" s="52"/>
      <c r="S273" s="32"/>
      <c r="T273" s="32"/>
      <c r="U273" s="53"/>
      <c r="V273" s="53"/>
      <c r="W273" s="32"/>
      <c r="X273" s="29"/>
      <c r="Y273" s="29"/>
      <c r="Z273" s="29"/>
      <c r="AA273" s="29"/>
      <c r="AB273" s="29"/>
      <c r="AC273" s="29"/>
    </row>
  </sheetData>
  <sheetProtection sheet="1" selectLockedCells="1"/>
  <mergeCells count="1983">
    <mergeCell ref="U26:W26"/>
    <mergeCell ref="X26:Y26"/>
    <mergeCell ref="O272:R272"/>
    <mergeCell ref="U272:V272"/>
    <mergeCell ref="A25:D26"/>
    <mergeCell ref="E25:I25"/>
    <mergeCell ref="J25:K25"/>
    <mergeCell ref="E26:H26"/>
    <mergeCell ref="I26:K26"/>
    <mergeCell ref="L26:M26"/>
    <mergeCell ref="O26:Q26"/>
    <mergeCell ref="R26:S26"/>
    <mergeCell ref="A271:C271"/>
    <mergeCell ref="E271:H271"/>
    <mergeCell ref="K271:M271"/>
    <mergeCell ref="Q271:R271"/>
    <mergeCell ref="X271:Z272"/>
    <mergeCell ref="S267:T267"/>
    <mergeCell ref="U267:V267"/>
    <mergeCell ref="W267:AC267"/>
    <mergeCell ref="D267:E267"/>
    <mergeCell ref="F267:G267"/>
    <mergeCell ref="I267:J267"/>
    <mergeCell ref="L267:M267"/>
    <mergeCell ref="O267:P267"/>
    <mergeCell ref="Q267:R267"/>
    <mergeCell ref="W265:AC265"/>
    <mergeCell ref="D266:E266"/>
    <mergeCell ref="F266:G266"/>
    <mergeCell ref="I266:J266"/>
    <mergeCell ref="L266:M266"/>
    <mergeCell ref="O266:P266"/>
    <mergeCell ref="AC271:AC272"/>
    <mergeCell ref="A272:B272"/>
    <mergeCell ref="D272:E272"/>
    <mergeCell ref="F272:H272"/>
    <mergeCell ref="K272:M272"/>
    <mergeCell ref="W269:AC269"/>
    <mergeCell ref="D270:E270"/>
    <mergeCell ref="F270:G270"/>
    <mergeCell ref="I270:J270"/>
    <mergeCell ref="L270:M270"/>
    <mergeCell ref="O270:P270"/>
    <mergeCell ref="Q270:R270"/>
    <mergeCell ref="S270:T270"/>
    <mergeCell ref="U270:V270"/>
    <mergeCell ref="W270:AC270"/>
    <mergeCell ref="U268:V268"/>
    <mergeCell ref="W268:AC268"/>
    <mergeCell ref="D269:E269"/>
    <mergeCell ref="F269:G269"/>
    <mergeCell ref="I269:J269"/>
    <mergeCell ref="L269:M269"/>
    <mergeCell ref="O269:P269"/>
    <mergeCell ref="Q269:R269"/>
    <mergeCell ref="S269:T269"/>
    <mergeCell ref="U269:V269"/>
    <mergeCell ref="D268:E268"/>
    <mergeCell ref="F268:G268"/>
    <mergeCell ref="I268:J268"/>
    <mergeCell ref="L268:M268"/>
    <mergeCell ref="O268:P268"/>
    <mergeCell ref="Q268:R268"/>
    <mergeCell ref="S268:T268"/>
    <mergeCell ref="Q266:R266"/>
    <mergeCell ref="S266:T266"/>
    <mergeCell ref="U266:V266"/>
    <mergeCell ref="W266:AC266"/>
    <mergeCell ref="U264:V264"/>
    <mergeCell ref="W264:AC264"/>
    <mergeCell ref="D265:E265"/>
    <mergeCell ref="F265:G265"/>
    <mergeCell ref="I265:J265"/>
    <mergeCell ref="L265:M265"/>
    <mergeCell ref="O265:P265"/>
    <mergeCell ref="Q265:R265"/>
    <mergeCell ref="S265:T265"/>
    <mergeCell ref="U265:V265"/>
    <mergeCell ref="S263:T263"/>
    <mergeCell ref="U263:V263"/>
    <mergeCell ref="W263:AC263"/>
    <mergeCell ref="D264:E264"/>
    <mergeCell ref="F264:G264"/>
    <mergeCell ref="I264:J264"/>
    <mergeCell ref="L264:M264"/>
    <mergeCell ref="O264:P264"/>
    <mergeCell ref="Q264:R264"/>
    <mergeCell ref="S264:T264"/>
    <mergeCell ref="D263:E263"/>
    <mergeCell ref="F263:G263"/>
    <mergeCell ref="I263:J263"/>
    <mergeCell ref="L263:M263"/>
    <mergeCell ref="O263:P263"/>
    <mergeCell ref="Q263:R263"/>
    <mergeCell ref="W261:AC261"/>
    <mergeCell ref="D262:E262"/>
    <mergeCell ref="F262:G262"/>
    <mergeCell ref="I262:J262"/>
    <mergeCell ref="L262:M262"/>
    <mergeCell ref="O262:P262"/>
    <mergeCell ref="Q262:R262"/>
    <mergeCell ref="S262:T262"/>
    <mergeCell ref="U262:V262"/>
    <mergeCell ref="W262:AC262"/>
    <mergeCell ref="U260:V260"/>
    <mergeCell ref="W260:AC260"/>
    <mergeCell ref="D261:E261"/>
    <mergeCell ref="F261:G261"/>
    <mergeCell ref="I261:J261"/>
    <mergeCell ref="L261:M261"/>
    <mergeCell ref="O261:P261"/>
    <mergeCell ref="Q261:R261"/>
    <mergeCell ref="S261:T261"/>
    <mergeCell ref="U261:V261"/>
    <mergeCell ref="S259:T259"/>
    <mergeCell ref="U259:V259"/>
    <mergeCell ref="W259:AC259"/>
    <mergeCell ref="D260:E260"/>
    <mergeCell ref="F260:G260"/>
    <mergeCell ref="I260:J260"/>
    <mergeCell ref="L260:M260"/>
    <mergeCell ref="O260:P260"/>
    <mergeCell ref="Q260:R260"/>
    <mergeCell ref="S260:T260"/>
    <mergeCell ref="D259:E259"/>
    <mergeCell ref="F259:G259"/>
    <mergeCell ref="I259:J259"/>
    <mergeCell ref="L259:M259"/>
    <mergeCell ref="O259:P259"/>
    <mergeCell ref="Q259:R259"/>
    <mergeCell ref="W257:AC257"/>
    <mergeCell ref="D258:E258"/>
    <mergeCell ref="F258:G258"/>
    <mergeCell ref="I258:J258"/>
    <mergeCell ref="L258:M258"/>
    <mergeCell ref="O258:P258"/>
    <mergeCell ref="Q258:R258"/>
    <mergeCell ref="S258:T258"/>
    <mergeCell ref="U258:V258"/>
    <mergeCell ref="W258:AC258"/>
    <mergeCell ref="U256:V256"/>
    <mergeCell ref="W256:AC256"/>
    <mergeCell ref="D257:E257"/>
    <mergeCell ref="F257:G257"/>
    <mergeCell ref="I257:J257"/>
    <mergeCell ref="L257:M257"/>
    <mergeCell ref="O257:P257"/>
    <mergeCell ref="Q257:R257"/>
    <mergeCell ref="S257:T257"/>
    <mergeCell ref="U257:V257"/>
    <mergeCell ref="S255:T255"/>
    <mergeCell ref="U255:V255"/>
    <mergeCell ref="W255:AC255"/>
    <mergeCell ref="D256:E256"/>
    <mergeCell ref="F256:G256"/>
    <mergeCell ref="I256:J256"/>
    <mergeCell ref="L256:M256"/>
    <mergeCell ref="O256:P256"/>
    <mergeCell ref="Q256:R256"/>
    <mergeCell ref="S256:T256"/>
    <mergeCell ref="D255:E255"/>
    <mergeCell ref="F255:G255"/>
    <mergeCell ref="I255:J255"/>
    <mergeCell ref="L255:M255"/>
    <mergeCell ref="O255:P255"/>
    <mergeCell ref="Q255:R255"/>
    <mergeCell ref="W253:AC253"/>
    <mergeCell ref="D254:E254"/>
    <mergeCell ref="F254:G254"/>
    <mergeCell ref="I254:J254"/>
    <mergeCell ref="L254:M254"/>
    <mergeCell ref="O254:P254"/>
    <mergeCell ref="Q254:R254"/>
    <mergeCell ref="S254:T254"/>
    <mergeCell ref="U254:V254"/>
    <mergeCell ref="W254:AC254"/>
    <mergeCell ref="U252:V252"/>
    <mergeCell ref="W252:AC252"/>
    <mergeCell ref="D253:E253"/>
    <mergeCell ref="F253:G253"/>
    <mergeCell ref="I253:J253"/>
    <mergeCell ref="L253:M253"/>
    <mergeCell ref="O253:P253"/>
    <mergeCell ref="Q253:R253"/>
    <mergeCell ref="S253:T253"/>
    <mergeCell ref="U253:V253"/>
    <mergeCell ref="S251:T251"/>
    <mergeCell ref="U251:V251"/>
    <mergeCell ref="W251:AC251"/>
    <mergeCell ref="D252:E252"/>
    <mergeCell ref="F252:G252"/>
    <mergeCell ref="I252:J252"/>
    <mergeCell ref="L252:M252"/>
    <mergeCell ref="O252:P252"/>
    <mergeCell ref="Q252:R252"/>
    <mergeCell ref="S252:T252"/>
    <mergeCell ref="D251:E251"/>
    <mergeCell ref="F251:G251"/>
    <mergeCell ref="I251:J251"/>
    <mergeCell ref="L251:M251"/>
    <mergeCell ref="O251:P251"/>
    <mergeCell ref="Q251:R251"/>
    <mergeCell ref="W249:AC249"/>
    <mergeCell ref="D250:E250"/>
    <mergeCell ref="F250:G250"/>
    <mergeCell ref="I250:J250"/>
    <mergeCell ref="L250:M250"/>
    <mergeCell ref="O250:P250"/>
    <mergeCell ref="Q250:R250"/>
    <mergeCell ref="S250:T250"/>
    <mergeCell ref="U250:V250"/>
    <mergeCell ref="W250:AC250"/>
    <mergeCell ref="U248:V248"/>
    <mergeCell ref="W248:AC248"/>
    <mergeCell ref="D249:E249"/>
    <mergeCell ref="F249:G249"/>
    <mergeCell ref="I249:J249"/>
    <mergeCell ref="L249:M249"/>
    <mergeCell ref="O249:P249"/>
    <mergeCell ref="Q249:R249"/>
    <mergeCell ref="S249:T249"/>
    <mergeCell ref="U249:V249"/>
    <mergeCell ref="S247:T247"/>
    <mergeCell ref="U247:V247"/>
    <mergeCell ref="W247:AC247"/>
    <mergeCell ref="D248:E248"/>
    <mergeCell ref="F248:G248"/>
    <mergeCell ref="I248:J248"/>
    <mergeCell ref="L248:M248"/>
    <mergeCell ref="O248:P248"/>
    <mergeCell ref="Q248:R248"/>
    <mergeCell ref="S248:T248"/>
    <mergeCell ref="D247:E247"/>
    <mergeCell ref="F247:G247"/>
    <mergeCell ref="I247:J247"/>
    <mergeCell ref="L247:M247"/>
    <mergeCell ref="O247:P247"/>
    <mergeCell ref="Q247:R247"/>
    <mergeCell ref="W245:AC245"/>
    <mergeCell ref="D246:E246"/>
    <mergeCell ref="F246:G246"/>
    <mergeCell ref="I246:J246"/>
    <mergeCell ref="L246:M246"/>
    <mergeCell ref="O246:P246"/>
    <mergeCell ref="Q246:R246"/>
    <mergeCell ref="S246:T246"/>
    <mergeCell ref="U246:V246"/>
    <mergeCell ref="W246:AC246"/>
    <mergeCell ref="U244:V244"/>
    <mergeCell ref="W244:AC244"/>
    <mergeCell ref="D245:E245"/>
    <mergeCell ref="F245:G245"/>
    <mergeCell ref="I245:J245"/>
    <mergeCell ref="L245:M245"/>
    <mergeCell ref="O245:P245"/>
    <mergeCell ref="Q245:R245"/>
    <mergeCell ref="S245:T245"/>
    <mergeCell ref="U245:V245"/>
    <mergeCell ref="S243:T243"/>
    <mergeCell ref="U243:V243"/>
    <mergeCell ref="W243:AC243"/>
    <mergeCell ref="D244:E244"/>
    <mergeCell ref="F244:G244"/>
    <mergeCell ref="I244:J244"/>
    <mergeCell ref="L244:M244"/>
    <mergeCell ref="O244:P244"/>
    <mergeCell ref="Q244:R244"/>
    <mergeCell ref="S244:T244"/>
    <mergeCell ref="D243:E243"/>
    <mergeCell ref="F243:G243"/>
    <mergeCell ref="I243:J243"/>
    <mergeCell ref="L243:M243"/>
    <mergeCell ref="O243:P243"/>
    <mergeCell ref="Q243:R243"/>
    <mergeCell ref="W241:AC241"/>
    <mergeCell ref="D242:E242"/>
    <mergeCell ref="F242:G242"/>
    <mergeCell ref="I242:J242"/>
    <mergeCell ref="L242:M242"/>
    <mergeCell ref="O242:P242"/>
    <mergeCell ref="Q242:R242"/>
    <mergeCell ref="S242:T242"/>
    <mergeCell ref="U242:V242"/>
    <mergeCell ref="W242:AC242"/>
    <mergeCell ref="U240:V240"/>
    <mergeCell ref="W240:AC240"/>
    <mergeCell ref="D241:E241"/>
    <mergeCell ref="F241:G241"/>
    <mergeCell ref="I241:J241"/>
    <mergeCell ref="L241:M241"/>
    <mergeCell ref="O241:P241"/>
    <mergeCell ref="Q241:R241"/>
    <mergeCell ref="S241:T241"/>
    <mergeCell ref="U241:V241"/>
    <mergeCell ref="S239:T239"/>
    <mergeCell ref="U239:V239"/>
    <mergeCell ref="W239:AC239"/>
    <mergeCell ref="D240:E240"/>
    <mergeCell ref="F240:G240"/>
    <mergeCell ref="I240:J240"/>
    <mergeCell ref="L240:M240"/>
    <mergeCell ref="O240:P240"/>
    <mergeCell ref="Q240:R240"/>
    <mergeCell ref="S240:T240"/>
    <mergeCell ref="A239:B239"/>
    <mergeCell ref="D239:E239"/>
    <mergeCell ref="F239:K239"/>
    <mergeCell ref="L239:N239"/>
    <mergeCell ref="O239:P239"/>
    <mergeCell ref="Q239:R239"/>
    <mergeCell ref="V237:W237"/>
    <mergeCell ref="X237:AB237"/>
    <mergeCell ref="B238:D238"/>
    <mergeCell ref="E238:H238"/>
    <mergeCell ref="J238:N238"/>
    <mergeCell ref="O238:S238"/>
    <mergeCell ref="U238:V238"/>
    <mergeCell ref="W238:AB238"/>
    <mergeCell ref="A237:C237"/>
    <mergeCell ref="F237:G237"/>
    <mergeCell ref="J237:K237"/>
    <mergeCell ref="M237:N237"/>
    <mergeCell ref="P237:R237"/>
    <mergeCell ref="S237:U237"/>
    <mergeCell ref="O233:R233"/>
    <mergeCell ref="U233:V233"/>
    <mergeCell ref="A235:AC235"/>
    <mergeCell ref="A236:C236"/>
    <mergeCell ref="D236:I236"/>
    <mergeCell ref="J236:L236"/>
    <mergeCell ref="W236:AB236"/>
    <mergeCell ref="A232:C232"/>
    <mergeCell ref="E232:H232"/>
    <mergeCell ref="K232:M232"/>
    <mergeCell ref="Q232:R232"/>
    <mergeCell ref="X232:Z233"/>
    <mergeCell ref="AC232:AC233"/>
    <mergeCell ref="A233:B233"/>
    <mergeCell ref="D233:E233"/>
    <mergeCell ref="F233:H233"/>
    <mergeCell ref="K233:M233"/>
    <mergeCell ref="W230:AC230"/>
    <mergeCell ref="D231:E231"/>
    <mergeCell ref="F231:G231"/>
    <mergeCell ref="I231:J231"/>
    <mergeCell ref="L231:M231"/>
    <mergeCell ref="O231:P231"/>
    <mergeCell ref="Q231:R231"/>
    <mergeCell ref="S231:T231"/>
    <mergeCell ref="U231:V231"/>
    <mergeCell ref="W231:AC231"/>
    <mergeCell ref="U229:V229"/>
    <mergeCell ref="W229:AC229"/>
    <mergeCell ref="D230:E230"/>
    <mergeCell ref="F230:G230"/>
    <mergeCell ref="I230:J230"/>
    <mergeCell ref="L230:M230"/>
    <mergeCell ref="O230:P230"/>
    <mergeCell ref="Q230:R230"/>
    <mergeCell ref="S230:T230"/>
    <mergeCell ref="U230:V230"/>
    <mergeCell ref="S228:T228"/>
    <mergeCell ref="U228:V228"/>
    <mergeCell ref="W228:AC228"/>
    <mergeCell ref="D229:E229"/>
    <mergeCell ref="F229:G229"/>
    <mergeCell ref="I229:J229"/>
    <mergeCell ref="L229:M229"/>
    <mergeCell ref="O229:P229"/>
    <mergeCell ref="Q229:R229"/>
    <mergeCell ref="S229:T229"/>
    <mergeCell ref="D228:E228"/>
    <mergeCell ref="F228:G228"/>
    <mergeCell ref="I228:J228"/>
    <mergeCell ref="L228:M228"/>
    <mergeCell ref="O228:P228"/>
    <mergeCell ref="Q228:R228"/>
    <mergeCell ref="W226:AC226"/>
    <mergeCell ref="D227:E227"/>
    <mergeCell ref="F227:G227"/>
    <mergeCell ref="I227:J227"/>
    <mergeCell ref="L227:M227"/>
    <mergeCell ref="O227:P227"/>
    <mergeCell ref="Q227:R227"/>
    <mergeCell ref="S227:T227"/>
    <mergeCell ref="U227:V227"/>
    <mergeCell ref="W227:AC227"/>
    <mergeCell ref="U225:V225"/>
    <mergeCell ref="W225:AC225"/>
    <mergeCell ref="D226:E226"/>
    <mergeCell ref="F226:G226"/>
    <mergeCell ref="I226:J226"/>
    <mergeCell ref="L226:M226"/>
    <mergeCell ref="O226:P226"/>
    <mergeCell ref="Q226:R226"/>
    <mergeCell ref="S226:T226"/>
    <mergeCell ref="U226:V226"/>
    <mergeCell ref="S224:T224"/>
    <mergeCell ref="U224:V224"/>
    <mergeCell ref="W224:AC224"/>
    <mergeCell ref="D225:E225"/>
    <mergeCell ref="F225:G225"/>
    <mergeCell ref="I225:J225"/>
    <mergeCell ref="L225:M225"/>
    <mergeCell ref="O225:P225"/>
    <mergeCell ref="Q225:R225"/>
    <mergeCell ref="S225:T225"/>
    <mergeCell ref="D224:E224"/>
    <mergeCell ref="F224:G224"/>
    <mergeCell ref="I224:J224"/>
    <mergeCell ref="L224:M224"/>
    <mergeCell ref="O224:P224"/>
    <mergeCell ref="Q224:R224"/>
    <mergeCell ref="W222:AC222"/>
    <mergeCell ref="D223:E223"/>
    <mergeCell ref="F223:G223"/>
    <mergeCell ref="I223:J223"/>
    <mergeCell ref="L223:M223"/>
    <mergeCell ref="O223:P223"/>
    <mergeCell ref="Q223:R223"/>
    <mergeCell ref="S223:T223"/>
    <mergeCell ref="U223:V223"/>
    <mergeCell ref="W223:AC223"/>
    <mergeCell ref="U221:V221"/>
    <mergeCell ref="W221:AC221"/>
    <mergeCell ref="D222:E222"/>
    <mergeCell ref="F222:G222"/>
    <mergeCell ref="I222:J222"/>
    <mergeCell ref="L222:M222"/>
    <mergeCell ref="O222:P222"/>
    <mergeCell ref="Q222:R222"/>
    <mergeCell ref="S222:T222"/>
    <mergeCell ref="U222:V222"/>
    <mergeCell ref="S220:T220"/>
    <mergeCell ref="U220:V220"/>
    <mergeCell ref="W220:AC220"/>
    <mergeCell ref="D221:E221"/>
    <mergeCell ref="F221:G221"/>
    <mergeCell ref="I221:J221"/>
    <mergeCell ref="L221:M221"/>
    <mergeCell ref="O221:P221"/>
    <mergeCell ref="Q221:R221"/>
    <mergeCell ref="S221:T221"/>
    <mergeCell ref="D220:E220"/>
    <mergeCell ref="F220:G220"/>
    <mergeCell ref="I220:J220"/>
    <mergeCell ref="L220:M220"/>
    <mergeCell ref="O220:P220"/>
    <mergeCell ref="Q220:R220"/>
    <mergeCell ref="W218:AC218"/>
    <mergeCell ref="D219:E219"/>
    <mergeCell ref="F219:G219"/>
    <mergeCell ref="I219:J219"/>
    <mergeCell ref="L219:M219"/>
    <mergeCell ref="O219:P219"/>
    <mergeCell ref="Q219:R219"/>
    <mergeCell ref="S219:T219"/>
    <mergeCell ref="U219:V219"/>
    <mergeCell ref="W219:AC219"/>
    <mergeCell ref="U217:V217"/>
    <mergeCell ref="W217:AC217"/>
    <mergeCell ref="D218:E218"/>
    <mergeCell ref="F218:G218"/>
    <mergeCell ref="I218:J218"/>
    <mergeCell ref="L218:M218"/>
    <mergeCell ref="O218:P218"/>
    <mergeCell ref="Q218:R218"/>
    <mergeCell ref="S218:T218"/>
    <mergeCell ref="U218:V218"/>
    <mergeCell ref="S216:T216"/>
    <mergeCell ref="U216:V216"/>
    <mergeCell ref="W216:AC216"/>
    <mergeCell ref="D217:E217"/>
    <mergeCell ref="F217:G217"/>
    <mergeCell ref="I217:J217"/>
    <mergeCell ref="L217:M217"/>
    <mergeCell ref="O217:P217"/>
    <mergeCell ref="Q217:R217"/>
    <mergeCell ref="S217:T217"/>
    <mergeCell ref="D216:E216"/>
    <mergeCell ref="F216:G216"/>
    <mergeCell ref="I216:J216"/>
    <mergeCell ref="L216:M216"/>
    <mergeCell ref="O216:P216"/>
    <mergeCell ref="Q216:R216"/>
    <mergeCell ref="W214:AC214"/>
    <mergeCell ref="D215:E215"/>
    <mergeCell ref="F215:G215"/>
    <mergeCell ref="I215:J215"/>
    <mergeCell ref="L215:M215"/>
    <mergeCell ref="O215:P215"/>
    <mergeCell ref="Q215:R215"/>
    <mergeCell ref="S215:T215"/>
    <mergeCell ref="U215:V215"/>
    <mergeCell ref="W215:AC215"/>
    <mergeCell ref="U213:V213"/>
    <mergeCell ref="W213:AC213"/>
    <mergeCell ref="D214:E214"/>
    <mergeCell ref="F214:G214"/>
    <mergeCell ref="I214:J214"/>
    <mergeCell ref="L214:M214"/>
    <mergeCell ref="O214:P214"/>
    <mergeCell ref="Q214:R214"/>
    <mergeCell ref="S214:T214"/>
    <mergeCell ref="U214:V214"/>
    <mergeCell ref="S212:T212"/>
    <mergeCell ref="U212:V212"/>
    <mergeCell ref="W212:AC212"/>
    <mergeCell ref="D213:E213"/>
    <mergeCell ref="F213:G213"/>
    <mergeCell ref="I213:J213"/>
    <mergeCell ref="L213:M213"/>
    <mergeCell ref="O213:P213"/>
    <mergeCell ref="Q213:R213"/>
    <mergeCell ref="S213:T213"/>
    <mergeCell ref="D212:E212"/>
    <mergeCell ref="F212:G212"/>
    <mergeCell ref="I212:J212"/>
    <mergeCell ref="L212:M212"/>
    <mergeCell ref="O212:P212"/>
    <mergeCell ref="Q212:R212"/>
    <mergeCell ref="W210:AC210"/>
    <mergeCell ref="D211:E211"/>
    <mergeCell ref="F211:G211"/>
    <mergeCell ref="I211:J211"/>
    <mergeCell ref="L211:M211"/>
    <mergeCell ref="O211:P211"/>
    <mergeCell ref="Q211:R211"/>
    <mergeCell ref="S211:T211"/>
    <mergeCell ref="U211:V211"/>
    <mergeCell ref="W211:AC211"/>
    <mergeCell ref="U209:V209"/>
    <mergeCell ref="W209:AC209"/>
    <mergeCell ref="D210:E210"/>
    <mergeCell ref="F210:G210"/>
    <mergeCell ref="I210:J210"/>
    <mergeCell ref="L210:M210"/>
    <mergeCell ref="O210:P210"/>
    <mergeCell ref="Q210:R210"/>
    <mergeCell ref="S210:T210"/>
    <mergeCell ref="U210:V210"/>
    <mergeCell ref="S208:T208"/>
    <mergeCell ref="U208:V208"/>
    <mergeCell ref="W208:AC208"/>
    <mergeCell ref="D209:E209"/>
    <mergeCell ref="F209:G209"/>
    <mergeCell ref="I209:J209"/>
    <mergeCell ref="L209:M209"/>
    <mergeCell ref="O209:P209"/>
    <mergeCell ref="Q209:R209"/>
    <mergeCell ref="S209:T209"/>
    <mergeCell ref="D208:E208"/>
    <mergeCell ref="F208:G208"/>
    <mergeCell ref="I208:J208"/>
    <mergeCell ref="L208:M208"/>
    <mergeCell ref="O208:P208"/>
    <mergeCell ref="Q208:R208"/>
    <mergeCell ref="W206:AC206"/>
    <mergeCell ref="D207:E207"/>
    <mergeCell ref="F207:G207"/>
    <mergeCell ref="I207:J207"/>
    <mergeCell ref="L207:M207"/>
    <mergeCell ref="O207:P207"/>
    <mergeCell ref="Q207:R207"/>
    <mergeCell ref="S207:T207"/>
    <mergeCell ref="U207:V207"/>
    <mergeCell ref="W207:AC207"/>
    <mergeCell ref="U205:V205"/>
    <mergeCell ref="W205:AC205"/>
    <mergeCell ref="D206:E206"/>
    <mergeCell ref="F206:G206"/>
    <mergeCell ref="I206:J206"/>
    <mergeCell ref="L206:M206"/>
    <mergeCell ref="O206:P206"/>
    <mergeCell ref="Q206:R206"/>
    <mergeCell ref="S206:T206"/>
    <mergeCell ref="U206:V206"/>
    <mergeCell ref="S204:T204"/>
    <mergeCell ref="U204:V204"/>
    <mergeCell ref="W204:AC204"/>
    <mergeCell ref="D205:E205"/>
    <mergeCell ref="F205:G205"/>
    <mergeCell ref="I205:J205"/>
    <mergeCell ref="L205:M205"/>
    <mergeCell ref="O205:P205"/>
    <mergeCell ref="Q205:R205"/>
    <mergeCell ref="S205:T205"/>
    <mergeCell ref="D204:E204"/>
    <mergeCell ref="F204:G204"/>
    <mergeCell ref="I204:J204"/>
    <mergeCell ref="L204:M204"/>
    <mergeCell ref="O204:P204"/>
    <mergeCell ref="Q204:R204"/>
    <mergeCell ref="W202:AC202"/>
    <mergeCell ref="D203:E203"/>
    <mergeCell ref="F203:G203"/>
    <mergeCell ref="I203:J203"/>
    <mergeCell ref="L203:M203"/>
    <mergeCell ref="O203:P203"/>
    <mergeCell ref="Q203:R203"/>
    <mergeCell ref="S203:T203"/>
    <mergeCell ref="U203:V203"/>
    <mergeCell ref="W203:AC203"/>
    <mergeCell ref="U201:V201"/>
    <mergeCell ref="W201:AC201"/>
    <mergeCell ref="D202:E202"/>
    <mergeCell ref="F202:G202"/>
    <mergeCell ref="I202:J202"/>
    <mergeCell ref="L202:M202"/>
    <mergeCell ref="O202:P202"/>
    <mergeCell ref="Q202:R202"/>
    <mergeCell ref="S202:T202"/>
    <mergeCell ref="U202:V202"/>
    <mergeCell ref="S200:T200"/>
    <mergeCell ref="U200:V200"/>
    <mergeCell ref="W200:AC200"/>
    <mergeCell ref="D201:E201"/>
    <mergeCell ref="F201:G201"/>
    <mergeCell ref="I201:J201"/>
    <mergeCell ref="L201:M201"/>
    <mergeCell ref="O201:P201"/>
    <mergeCell ref="Q201:R201"/>
    <mergeCell ref="S201:T201"/>
    <mergeCell ref="A200:B200"/>
    <mergeCell ref="D200:E200"/>
    <mergeCell ref="F200:K200"/>
    <mergeCell ref="L200:N200"/>
    <mergeCell ref="O200:P200"/>
    <mergeCell ref="Q200:R200"/>
    <mergeCell ref="V198:W198"/>
    <mergeCell ref="X198:AB198"/>
    <mergeCell ref="B199:D199"/>
    <mergeCell ref="E199:H199"/>
    <mergeCell ref="J199:N199"/>
    <mergeCell ref="O199:S199"/>
    <mergeCell ref="U199:V199"/>
    <mergeCell ref="W199:AB199"/>
    <mergeCell ref="A198:C198"/>
    <mergeCell ref="F198:G198"/>
    <mergeCell ref="J198:K198"/>
    <mergeCell ref="M198:N198"/>
    <mergeCell ref="P198:R198"/>
    <mergeCell ref="S198:U198"/>
    <mergeCell ref="O194:R194"/>
    <mergeCell ref="U194:V194"/>
    <mergeCell ref="A196:AC196"/>
    <mergeCell ref="A197:C197"/>
    <mergeCell ref="D197:I197"/>
    <mergeCell ref="J197:L197"/>
    <mergeCell ref="W197:AB197"/>
    <mergeCell ref="A193:C193"/>
    <mergeCell ref="E193:H193"/>
    <mergeCell ref="K193:M193"/>
    <mergeCell ref="Q193:R193"/>
    <mergeCell ref="X193:Z194"/>
    <mergeCell ref="AC193:AC194"/>
    <mergeCell ref="A194:B194"/>
    <mergeCell ref="D194:E194"/>
    <mergeCell ref="F194:H194"/>
    <mergeCell ref="K194:M194"/>
    <mergeCell ref="W191:AC191"/>
    <mergeCell ref="D192:E192"/>
    <mergeCell ref="F192:G192"/>
    <mergeCell ref="I192:J192"/>
    <mergeCell ref="L192:M192"/>
    <mergeCell ref="O192:P192"/>
    <mergeCell ref="Q192:R192"/>
    <mergeCell ref="S192:T192"/>
    <mergeCell ref="U192:V192"/>
    <mergeCell ref="W192:AC192"/>
    <mergeCell ref="U190:V190"/>
    <mergeCell ref="W190:AC190"/>
    <mergeCell ref="D191:E191"/>
    <mergeCell ref="F191:G191"/>
    <mergeCell ref="I191:J191"/>
    <mergeCell ref="L191:M191"/>
    <mergeCell ref="O191:P191"/>
    <mergeCell ref="Q191:R191"/>
    <mergeCell ref="S191:T191"/>
    <mergeCell ref="U191:V191"/>
    <mergeCell ref="S189:T189"/>
    <mergeCell ref="U189:V189"/>
    <mergeCell ref="W189:AC189"/>
    <mergeCell ref="D190:E190"/>
    <mergeCell ref="F190:G190"/>
    <mergeCell ref="I190:J190"/>
    <mergeCell ref="L190:M190"/>
    <mergeCell ref="O190:P190"/>
    <mergeCell ref="Q190:R190"/>
    <mergeCell ref="S190:T190"/>
    <mergeCell ref="D189:E189"/>
    <mergeCell ref="F189:G189"/>
    <mergeCell ref="I189:J189"/>
    <mergeCell ref="L189:M189"/>
    <mergeCell ref="O189:P189"/>
    <mergeCell ref="Q189:R189"/>
    <mergeCell ref="W187:AC187"/>
    <mergeCell ref="D188:E188"/>
    <mergeCell ref="F188:G188"/>
    <mergeCell ref="I188:J188"/>
    <mergeCell ref="L188:M188"/>
    <mergeCell ref="O188:P188"/>
    <mergeCell ref="Q188:R188"/>
    <mergeCell ref="S188:T188"/>
    <mergeCell ref="U188:V188"/>
    <mergeCell ref="W188:AC188"/>
    <mergeCell ref="U186:V186"/>
    <mergeCell ref="W186:AC186"/>
    <mergeCell ref="D187:E187"/>
    <mergeCell ref="F187:G187"/>
    <mergeCell ref="I187:J187"/>
    <mergeCell ref="L187:M187"/>
    <mergeCell ref="O187:P187"/>
    <mergeCell ref="Q187:R187"/>
    <mergeCell ref="S187:T187"/>
    <mergeCell ref="U187:V187"/>
    <mergeCell ref="S185:T185"/>
    <mergeCell ref="U185:V185"/>
    <mergeCell ref="W185:AC185"/>
    <mergeCell ref="D186:E186"/>
    <mergeCell ref="F186:G186"/>
    <mergeCell ref="I186:J186"/>
    <mergeCell ref="L186:M186"/>
    <mergeCell ref="O186:P186"/>
    <mergeCell ref="Q186:R186"/>
    <mergeCell ref="S186:T186"/>
    <mergeCell ref="D185:E185"/>
    <mergeCell ref="F185:G185"/>
    <mergeCell ref="I185:J185"/>
    <mergeCell ref="L185:M185"/>
    <mergeCell ref="O185:P185"/>
    <mergeCell ref="Q185:R185"/>
    <mergeCell ref="W183:AC183"/>
    <mergeCell ref="D184:E184"/>
    <mergeCell ref="F184:G184"/>
    <mergeCell ref="I184:J184"/>
    <mergeCell ref="L184:M184"/>
    <mergeCell ref="O184:P184"/>
    <mergeCell ref="Q184:R184"/>
    <mergeCell ref="S184:T184"/>
    <mergeCell ref="U184:V184"/>
    <mergeCell ref="W184:AC184"/>
    <mergeCell ref="U182:V182"/>
    <mergeCell ref="W182:AC182"/>
    <mergeCell ref="D183:E183"/>
    <mergeCell ref="F183:G183"/>
    <mergeCell ref="I183:J183"/>
    <mergeCell ref="L183:M183"/>
    <mergeCell ref="O183:P183"/>
    <mergeCell ref="Q183:R183"/>
    <mergeCell ref="S183:T183"/>
    <mergeCell ref="U183:V183"/>
    <mergeCell ref="S181:T181"/>
    <mergeCell ref="U181:V181"/>
    <mergeCell ref="W181:AC181"/>
    <mergeCell ref="D182:E182"/>
    <mergeCell ref="F182:G182"/>
    <mergeCell ref="I182:J182"/>
    <mergeCell ref="L182:M182"/>
    <mergeCell ref="O182:P182"/>
    <mergeCell ref="Q182:R182"/>
    <mergeCell ref="S182:T182"/>
    <mergeCell ref="D181:E181"/>
    <mergeCell ref="F181:G181"/>
    <mergeCell ref="I181:J181"/>
    <mergeCell ref="L181:M181"/>
    <mergeCell ref="O181:P181"/>
    <mergeCell ref="Q181:R181"/>
    <mergeCell ref="W179:AC179"/>
    <mergeCell ref="D180:E180"/>
    <mergeCell ref="F180:G180"/>
    <mergeCell ref="I180:J180"/>
    <mergeCell ref="L180:M180"/>
    <mergeCell ref="O180:P180"/>
    <mergeCell ref="Q180:R180"/>
    <mergeCell ref="S180:T180"/>
    <mergeCell ref="U180:V180"/>
    <mergeCell ref="W180:AC180"/>
    <mergeCell ref="U178:V178"/>
    <mergeCell ref="W178:AC178"/>
    <mergeCell ref="D179:E179"/>
    <mergeCell ref="F179:G179"/>
    <mergeCell ref="I179:J179"/>
    <mergeCell ref="L179:M179"/>
    <mergeCell ref="O179:P179"/>
    <mergeCell ref="Q179:R179"/>
    <mergeCell ref="S179:T179"/>
    <mergeCell ref="U179:V179"/>
    <mergeCell ref="S177:T177"/>
    <mergeCell ref="U177:V177"/>
    <mergeCell ref="W177:AC177"/>
    <mergeCell ref="D178:E178"/>
    <mergeCell ref="F178:G178"/>
    <mergeCell ref="I178:J178"/>
    <mergeCell ref="L178:M178"/>
    <mergeCell ref="O178:P178"/>
    <mergeCell ref="Q178:R178"/>
    <mergeCell ref="S178:T178"/>
    <mergeCell ref="D177:E177"/>
    <mergeCell ref="F177:G177"/>
    <mergeCell ref="I177:J177"/>
    <mergeCell ref="L177:M177"/>
    <mergeCell ref="O177:P177"/>
    <mergeCell ref="Q177:R177"/>
    <mergeCell ref="W175:AC175"/>
    <mergeCell ref="D176:E176"/>
    <mergeCell ref="F176:G176"/>
    <mergeCell ref="I176:J176"/>
    <mergeCell ref="L176:M176"/>
    <mergeCell ref="O176:P176"/>
    <mergeCell ref="Q176:R176"/>
    <mergeCell ref="S176:T176"/>
    <mergeCell ref="U176:V176"/>
    <mergeCell ref="W176:AC176"/>
    <mergeCell ref="U174:V174"/>
    <mergeCell ref="W174:AC174"/>
    <mergeCell ref="D175:E175"/>
    <mergeCell ref="F175:G175"/>
    <mergeCell ref="I175:J175"/>
    <mergeCell ref="L175:M175"/>
    <mergeCell ref="O175:P175"/>
    <mergeCell ref="Q175:R175"/>
    <mergeCell ref="S175:T175"/>
    <mergeCell ref="U175:V175"/>
    <mergeCell ref="S173:T173"/>
    <mergeCell ref="U173:V173"/>
    <mergeCell ref="W173:AC173"/>
    <mergeCell ref="D174:E174"/>
    <mergeCell ref="F174:G174"/>
    <mergeCell ref="I174:J174"/>
    <mergeCell ref="L174:M174"/>
    <mergeCell ref="O174:P174"/>
    <mergeCell ref="Q174:R174"/>
    <mergeCell ref="S174:T174"/>
    <mergeCell ref="D173:E173"/>
    <mergeCell ref="F173:G173"/>
    <mergeCell ref="I173:J173"/>
    <mergeCell ref="L173:M173"/>
    <mergeCell ref="O173:P173"/>
    <mergeCell ref="Q173:R173"/>
    <mergeCell ref="W171:AC171"/>
    <mergeCell ref="D172:E172"/>
    <mergeCell ref="F172:G172"/>
    <mergeCell ref="I172:J172"/>
    <mergeCell ref="L172:M172"/>
    <mergeCell ref="O172:P172"/>
    <mergeCell ref="Q172:R172"/>
    <mergeCell ref="S172:T172"/>
    <mergeCell ref="U172:V172"/>
    <mergeCell ref="W172:AC172"/>
    <mergeCell ref="U170:V170"/>
    <mergeCell ref="W170:AC170"/>
    <mergeCell ref="D171:E171"/>
    <mergeCell ref="F171:G171"/>
    <mergeCell ref="I171:J171"/>
    <mergeCell ref="L171:M171"/>
    <mergeCell ref="O171:P171"/>
    <mergeCell ref="Q171:R171"/>
    <mergeCell ref="S171:T171"/>
    <mergeCell ref="U171:V171"/>
    <mergeCell ref="S169:T169"/>
    <mergeCell ref="U169:V169"/>
    <mergeCell ref="W169:AC169"/>
    <mergeCell ref="D170:E170"/>
    <mergeCell ref="F170:G170"/>
    <mergeCell ref="I170:J170"/>
    <mergeCell ref="L170:M170"/>
    <mergeCell ref="O170:P170"/>
    <mergeCell ref="Q170:R170"/>
    <mergeCell ref="S170:T170"/>
    <mergeCell ref="D169:E169"/>
    <mergeCell ref="F169:G169"/>
    <mergeCell ref="I169:J169"/>
    <mergeCell ref="L169:M169"/>
    <mergeCell ref="O169:P169"/>
    <mergeCell ref="Q169:R169"/>
    <mergeCell ref="W167:AC167"/>
    <mergeCell ref="D168:E168"/>
    <mergeCell ref="F168:G168"/>
    <mergeCell ref="I168:J168"/>
    <mergeCell ref="L168:M168"/>
    <mergeCell ref="O168:P168"/>
    <mergeCell ref="Q168:R168"/>
    <mergeCell ref="S168:T168"/>
    <mergeCell ref="U168:V168"/>
    <mergeCell ref="W168:AC168"/>
    <mergeCell ref="U166:V166"/>
    <mergeCell ref="W166:AC166"/>
    <mergeCell ref="D167:E167"/>
    <mergeCell ref="F167:G167"/>
    <mergeCell ref="I167:J167"/>
    <mergeCell ref="L167:M167"/>
    <mergeCell ref="O167:P167"/>
    <mergeCell ref="Q167:R167"/>
    <mergeCell ref="S167:T167"/>
    <mergeCell ref="U167:V167"/>
    <mergeCell ref="S165:T165"/>
    <mergeCell ref="U165:V165"/>
    <mergeCell ref="W165:AC165"/>
    <mergeCell ref="D166:E166"/>
    <mergeCell ref="F166:G166"/>
    <mergeCell ref="I166:J166"/>
    <mergeCell ref="L166:M166"/>
    <mergeCell ref="O166:P166"/>
    <mergeCell ref="Q166:R166"/>
    <mergeCell ref="S166:T166"/>
    <mergeCell ref="D165:E165"/>
    <mergeCell ref="F165:G165"/>
    <mergeCell ref="I165:J165"/>
    <mergeCell ref="L165:M165"/>
    <mergeCell ref="O165:P165"/>
    <mergeCell ref="Q165:R165"/>
    <mergeCell ref="W163:AC163"/>
    <mergeCell ref="D164:E164"/>
    <mergeCell ref="F164:G164"/>
    <mergeCell ref="I164:J164"/>
    <mergeCell ref="L164:M164"/>
    <mergeCell ref="O164:P164"/>
    <mergeCell ref="Q164:R164"/>
    <mergeCell ref="S164:T164"/>
    <mergeCell ref="U164:V164"/>
    <mergeCell ref="W164:AC164"/>
    <mergeCell ref="U162:V162"/>
    <mergeCell ref="W162:AC162"/>
    <mergeCell ref="D163:E163"/>
    <mergeCell ref="F163:G163"/>
    <mergeCell ref="I163:J163"/>
    <mergeCell ref="L163:M163"/>
    <mergeCell ref="O163:P163"/>
    <mergeCell ref="Q163:R163"/>
    <mergeCell ref="S163:T163"/>
    <mergeCell ref="U163:V163"/>
    <mergeCell ref="S161:T161"/>
    <mergeCell ref="U161:V161"/>
    <mergeCell ref="W161:AC161"/>
    <mergeCell ref="D162:E162"/>
    <mergeCell ref="F162:G162"/>
    <mergeCell ref="I162:J162"/>
    <mergeCell ref="L162:M162"/>
    <mergeCell ref="O162:P162"/>
    <mergeCell ref="Q162:R162"/>
    <mergeCell ref="S162:T162"/>
    <mergeCell ref="A161:B161"/>
    <mergeCell ref="D161:E161"/>
    <mergeCell ref="F161:K161"/>
    <mergeCell ref="L161:N161"/>
    <mergeCell ref="O161:P161"/>
    <mergeCell ref="Q161:R161"/>
    <mergeCell ref="V159:W159"/>
    <mergeCell ref="X159:AB159"/>
    <mergeCell ref="B160:D160"/>
    <mergeCell ref="E160:H160"/>
    <mergeCell ref="J160:N160"/>
    <mergeCell ref="O160:S160"/>
    <mergeCell ref="U160:V160"/>
    <mergeCell ref="W160:AB160"/>
    <mergeCell ref="A158:C158"/>
    <mergeCell ref="D158:I158"/>
    <mergeCell ref="J158:L158"/>
    <mergeCell ref="W158:AB158"/>
    <mergeCell ref="A159:C159"/>
    <mergeCell ref="F159:G159"/>
    <mergeCell ref="J159:K159"/>
    <mergeCell ref="M159:N159"/>
    <mergeCell ref="P159:R159"/>
    <mergeCell ref="S159:U159"/>
    <mergeCell ref="D155:E155"/>
    <mergeCell ref="F155:H155"/>
    <mergeCell ref="K155:M155"/>
    <mergeCell ref="O155:R155"/>
    <mergeCell ref="U155:V155"/>
    <mergeCell ref="A157:AC157"/>
    <mergeCell ref="O153:P153"/>
    <mergeCell ref="S153:T153"/>
    <mergeCell ref="U153:V153"/>
    <mergeCell ref="W153:AC153"/>
    <mergeCell ref="A154:C154"/>
    <mergeCell ref="E154:H154"/>
    <mergeCell ref="Q154:R154"/>
    <mergeCell ref="X154:Z155"/>
    <mergeCell ref="AC154:AC155"/>
    <mergeCell ref="A155:B155"/>
    <mergeCell ref="A122:B122"/>
    <mergeCell ref="F122:K122"/>
    <mergeCell ref="L122:N122"/>
    <mergeCell ref="D153:E153"/>
    <mergeCell ref="F153:G153"/>
    <mergeCell ref="I153:J153"/>
    <mergeCell ref="L153:M153"/>
    <mergeCell ref="L151:M151"/>
    <mergeCell ref="O151:P151"/>
    <mergeCell ref="Q151:R151"/>
    <mergeCell ref="S151:T151"/>
    <mergeCell ref="U151:V151"/>
    <mergeCell ref="S149:T149"/>
    <mergeCell ref="U149:V149"/>
    <mergeCell ref="W149:AC149"/>
    <mergeCell ref="D150:E150"/>
    <mergeCell ref="Q153:R153"/>
    <mergeCell ref="K154:M154"/>
    <mergeCell ref="W151:AC151"/>
    <mergeCell ref="D152:E152"/>
    <mergeCell ref="F152:G152"/>
    <mergeCell ref="I152:J152"/>
    <mergeCell ref="L152:M152"/>
    <mergeCell ref="O152:P152"/>
    <mergeCell ref="Q152:R152"/>
    <mergeCell ref="S152:T152"/>
    <mergeCell ref="U152:V152"/>
    <mergeCell ref="W152:AC152"/>
    <mergeCell ref="U150:V150"/>
    <mergeCell ref="W150:AC150"/>
    <mergeCell ref="D151:E151"/>
    <mergeCell ref="F151:G151"/>
    <mergeCell ref="I151:J151"/>
    <mergeCell ref="F150:G150"/>
    <mergeCell ref="I150:J150"/>
    <mergeCell ref="L150:M150"/>
    <mergeCell ref="O150:P150"/>
    <mergeCell ref="Q150:R150"/>
    <mergeCell ref="S150:T150"/>
    <mergeCell ref="D149:E149"/>
    <mergeCell ref="F149:G149"/>
    <mergeCell ref="I149:J149"/>
    <mergeCell ref="L149:M149"/>
    <mergeCell ref="O149:P149"/>
    <mergeCell ref="Q149:R149"/>
    <mergeCell ref="W147:AC147"/>
    <mergeCell ref="D148:E148"/>
    <mergeCell ref="F148:G148"/>
    <mergeCell ref="I148:J148"/>
    <mergeCell ref="L148:M148"/>
    <mergeCell ref="O148:P148"/>
    <mergeCell ref="Q148:R148"/>
    <mergeCell ref="S148:T148"/>
    <mergeCell ref="U148:V148"/>
    <mergeCell ref="W148:AC148"/>
    <mergeCell ref="U146:V146"/>
    <mergeCell ref="W146:AC146"/>
    <mergeCell ref="D147:E147"/>
    <mergeCell ref="F147:G147"/>
    <mergeCell ref="I147:J147"/>
    <mergeCell ref="L147:M147"/>
    <mergeCell ref="O147:P147"/>
    <mergeCell ref="Q147:R147"/>
    <mergeCell ref="S147:T147"/>
    <mergeCell ref="U147:V147"/>
    <mergeCell ref="S145:T145"/>
    <mergeCell ref="U145:V145"/>
    <mergeCell ref="W145:AC145"/>
    <mergeCell ref="D146:E146"/>
    <mergeCell ref="F146:G146"/>
    <mergeCell ref="I146:J146"/>
    <mergeCell ref="L146:M146"/>
    <mergeCell ref="O146:P146"/>
    <mergeCell ref="Q146:R146"/>
    <mergeCell ref="S146:T146"/>
    <mergeCell ref="D145:E145"/>
    <mergeCell ref="F145:G145"/>
    <mergeCell ref="I145:J145"/>
    <mergeCell ref="L145:M145"/>
    <mergeCell ref="O145:P145"/>
    <mergeCell ref="Q145:R145"/>
    <mergeCell ref="W143:AC143"/>
    <mergeCell ref="D144:E144"/>
    <mergeCell ref="F144:G144"/>
    <mergeCell ref="I144:J144"/>
    <mergeCell ref="L144:M144"/>
    <mergeCell ref="O144:P144"/>
    <mergeCell ref="Q144:R144"/>
    <mergeCell ref="S144:T144"/>
    <mergeCell ref="U144:V144"/>
    <mergeCell ref="W144:AC144"/>
    <mergeCell ref="U142:V142"/>
    <mergeCell ref="W142:AC142"/>
    <mergeCell ref="D143:E143"/>
    <mergeCell ref="F143:G143"/>
    <mergeCell ref="I143:J143"/>
    <mergeCell ref="L143:M143"/>
    <mergeCell ref="O143:P143"/>
    <mergeCell ref="Q143:R143"/>
    <mergeCell ref="S143:T143"/>
    <mergeCell ref="U143:V143"/>
    <mergeCell ref="S141:T141"/>
    <mergeCell ref="U141:V141"/>
    <mergeCell ref="W141:AC141"/>
    <mergeCell ref="D142:E142"/>
    <mergeCell ref="F142:G142"/>
    <mergeCell ref="I142:J142"/>
    <mergeCell ref="L142:M142"/>
    <mergeCell ref="O142:P142"/>
    <mergeCell ref="Q142:R142"/>
    <mergeCell ref="S142:T142"/>
    <mergeCell ref="D141:E141"/>
    <mergeCell ref="F141:G141"/>
    <mergeCell ref="I141:J141"/>
    <mergeCell ref="L141:M141"/>
    <mergeCell ref="O141:P141"/>
    <mergeCell ref="Q141:R141"/>
    <mergeCell ref="W139:AC139"/>
    <mergeCell ref="D140:E140"/>
    <mergeCell ref="F140:G140"/>
    <mergeCell ref="I140:J140"/>
    <mergeCell ref="L140:M140"/>
    <mergeCell ref="O140:P140"/>
    <mergeCell ref="Q140:R140"/>
    <mergeCell ref="S140:T140"/>
    <mergeCell ref="U140:V140"/>
    <mergeCell ref="W140:AC140"/>
    <mergeCell ref="U138:V138"/>
    <mergeCell ref="W138:AC138"/>
    <mergeCell ref="D139:E139"/>
    <mergeCell ref="F139:G139"/>
    <mergeCell ref="I139:J139"/>
    <mergeCell ref="L139:M139"/>
    <mergeCell ref="O139:P139"/>
    <mergeCell ref="Q139:R139"/>
    <mergeCell ref="S139:T139"/>
    <mergeCell ref="U139:V139"/>
    <mergeCell ref="S137:T137"/>
    <mergeCell ref="U137:V137"/>
    <mergeCell ref="W137:AC137"/>
    <mergeCell ref="D138:E138"/>
    <mergeCell ref="F138:G138"/>
    <mergeCell ref="I138:J138"/>
    <mergeCell ref="L138:M138"/>
    <mergeCell ref="O138:P138"/>
    <mergeCell ref="Q138:R138"/>
    <mergeCell ref="S138:T138"/>
    <mergeCell ref="D137:E137"/>
    <mergeCell ref="F137:G137"/>
    <mergeCell ref="I137:J137"/>
    <mergeCell ref="L137:M137"/>
    <mergeCell ref="O137:P137"/>
    <mergeCell ref="Q137:R137"/>
    <mergeCell ref="W135:AC135"/>
    <mergeCell ref="D136:E136"/>
    <mergeCell ref="F136:G136"/>
    <mergeCell ref="I136:J136"/>
    <mergeCell ref="L136:M136"/>
    <mergeCell ref="O136:P136"/>
    <mergeCell ref="Q136:R136"/>
    <mergeCell ref="S136:T136"/>
    <mergeCell ref="U136:V136"/>
    <mergeCell ref="W136:AC136"/>
    <mergeCell ref="U134:V134"/>
    <mergeCell ref="W134:AC134"/>
    <mergeCell ref="D135:E135"/>
    <mergeCell ref="F135:G135"/>
    <mergeCell ref="I135:J135"/>
    <mergeCell ref="L135:M135"/>
    <mergeCell ref="O135:P135"/>
    <mergeCell ref="Q135:R135"/>
    <mergeCell ref="S135:T135"/>
    <mergeCell ref="U135:V135"/>
    <mergeCell ref="S133:T133"/>
    <mergeCell ref="U133:V133"/>
    <mergeCell ref="W133:AC133"/>
    <mergeCell ref="D134:E134"/>
    <mergeCell ref="F134:G134"/>
    <mergeCell ref="I134:J134"/>
    <mergeCell ref="L134:M134"/>
    <mergeCell ref="O134:P134"/>
    <mergeCell ref="Q134:R134"/>
    <mergeCell ref="S134:T134"/>
    <mergeCell ref="D133:E133"/>
    <mergeCell ref="F133:G133"/>
    <mergeCell ref="I133:J133"/>
    <mergeCell ref="L133:M133"/>
    <mergeCell ref="O133:P133"/>
    <mergeCell ref="Q133:R133"/>
    <mergeCell ref="W131:AC131"/>
    <mergeCell ref="D132:E132"/>
    <mergeCell ref="F132:G132"/>
    <mergeCell ref="I132:J132"/>
    <mergeCell ref="L132:M132"/>
    <mergeCell ref="O132:P132"/>
    <mergeCell ref="Q132:R132"/>
    <mergeCell ref="S132:T132"/>
    <mergeCell ref="U132:V132"/>
    <mergeCell ref="W132:AC132"/>
    <mergeCell ref="U130:V130"/>
    <mergeCell ref="W130:AC130"/>
    <mergeCell ref="D131:E131"/>
    <mergeCell ref="F131:G131"/>
    <mergeCell ref="I131:J131"/>
    <mergeCell ref="L131:M131"/>
    <mergeCell ref="O131:P131"/>
    <mergeCell ref="Q131:R131"/>
    <mergeCell ref="S131:T131"/>
    <mergeCell ref="U131:V131"/>
    <mergeCell ref="S129:T129"/>
    <mergeCell ref="U129:V129"/>
    <mergeCell ref="W129:AC129"/>
    <mergeCell ref="D130:E130"/>
    <mergeCell ref="F130:G130"/>
    <mergeCell ref="I130:J130"/>
    <mergeCell ref="L130:M130"/>
    <mergeCell ref="O130:P130"/>
    <mergeCell ref="Q130:R130"/>
    <mergeCell ref="S130:T130"/>
    <mergeCell ref="D129:E129"/>
    <mergeCell ref="F129:G129"/>
    <mergeCell ref="I129:J129"/>
    <mergeCell ref="L129:M129"/>
    <mergeCell ref="O129:P129"/>
    <mergeCell ref="Q129:R129"/>
    <mergeCell ref="W127:AC127"/>
    <mergeCell ref="D128:E128"/>
    <mergeCell ref="F128:G128"/>
    <mergeCell ref="I128:J128"/>
    <mergeCell ref="L128:M128"/>
    <mergeCell ref="O128:P128"/>
    <mergeCell ref="Q128:R128"/>
    <mergeCell ref="S128:T128"/>
    <mergeCell ref="U128:V128"/>
    <mergeCell ref="W128:AC128"/>
    <mergeCell ref="U126:V126"/>
    <mergeCell ref="W126:AC126"/>
    <mergeCell ref="D127:E127"/>
    <mergeCell ref="F127:G127"/>
    <mergeCell ref="I127:J127"/>
    <mergeCell ref="L127:M127"/>
    <mergeCell ref="O127:P127"/>
    <mergeCell ref="Q127:R127"/>
    <mergeCell ref="S127:T127"/>
    <mergeCell ref="U127:V127"/>
    <mergeCell ref="S125:T125"/>
    <mergeCell ref="U125:V125"/>
    <mergeCell ref="W125:AC125"/>
    <mergeCell ref="D126:E126"/>
    <mergeCell ref="F126:G126"/>
    <mergeCell ref="I126:J126"/>
    <mergeCell ref="L126:M126"/>
    <mergeCell ref="O126:P126"/>
    <mergeCell ref="Q126:R126"/>
    <mergeCell ref="S126:T126"/>
    <mergeCell ref="D125:E125"/>
    <mergeCell ref="F125:G125"/>
    <mergeCell ref="I125:J125"/>
    <mergeCell ref="L125:M125"/>
    <mergeCell ref="O125:P125"/>
    <mergeCell ref="Q125:R125"/>
    <mergeCell ref="W123:AC123"/>
    <mergeCell ref="D124:E124"/>
    <mergeCell ref="F124:G124"/>
    <mergeCell ref="I124:J124"/>
    <mergeCell ref="L124:M124"/>
    <mergeCell ref="O124:P124"/>
    <mergeCell ref="Q124:R124"/>
    <mergeCell ref="S124:T124"/>
    <mergeCell ref="U124:V124"/>
    <mergeCell ref="W124:AC124"/>
    <mergeCell ref="U122:V122"/>
    <mergeCell ref="W122:AC122"/>
    <mergeCell ref="D123:E123"/>
    <mergeCell ref="F123:G123"/>
    <mergeCell ref="I123:J123"/>
    <mergeCell ref="L123:M123"/>
    <mergeCell ref="O123:P123"/>
    <mergeCell ref="Q123:R123"/>
    <mergeCell ref="S123:T123"/>
    <mergeCell ref="U123:V123"/>
    <mergeCell ref="U121:V121"/>
    <mergeCell ref="D122:E122"/>
    <mergeCell ref="O122:P122"/>
    <mergeCell ref="Q122:R122"/>
    <mergeCell ref="S122:T122"/>
    <mergeCell ref="P120:R120"/>
    <mergeCell ref="S120:U120"/>
    <mergeCell ref="V120:W120"/>
    <mergeCell ref="X120:AB120"/>
    <mergeCell ref="B121:D121"/>
    <mergeCell ref="E121:H121"/>
    <mergeCell ref="J121:N121"/>
    <mergeCell ref="O121:S121"/>
    <mergeCell ref="W121:AB121"/>
    <mergeCell ref="A120:C120"/>
    <mergeCell ref="F120:G120"/>
    <mergeCell ref="J120:K120"/>
    <mergeCell ref="M120:N120"/>
    <mergeCell ref="A119:C119"/>
    <mergeCell ref="O116:R116"/>
    <mergeCell ref="U116:V116"/>
    <mergeCell ref="A115:C115"/>
    <mergeCell ref="E115:H115"/>
    <mergeCell ref="K115:M115"/>
    <mergeCell ref="Q115:R115"/>
    <mergeCell ref="X115:Z116"/>
    <mergeCell ref="AC115:AC116"/>
    <mergeCell ref="A116:B116"/>
    <mergeCell ref="D116:E116"/>
    <mergeCell ref="F116:H116"/>
    <mergeCell ref="K116:M116"/>
    <mergeCell ref="W113:AC113"/>
    <mergeCell ref="D114:E114"/>
    <mergeCell ref="F114:G114"/>
    <mergeCell ref="I114:J114"/>
    <mergeCell ref="L114:M114"/>
    <mergeCell ref="O114:P114"/>
    <mergeCell ref="Q114:R114"/>
    <mergeCell ref="S114:T114"/>
    <mergeCell ref="U114:V114"/>
    <mergeCell ref="W114:AC114"/>
    <mergeCell ref="A118:AC118"/>
    <mergeCell ref="D119:I119"/>
    <mergeCell ref="J119:L119"/>
    <mergeCell ref="W119:AB119"/>
    <mergeCell ref="U112:V112"/>
    <mergeCell ref="W112:AC112"/>
    <mergeCell ref="D113:E113"/>
    <mergeCell ref="F113:G113"/>
    <mergeCell ref="I113:J113"/>
    <mergeCell ref="L113:M113"/>
    <mergeCell ref="O113:P113"/>
    <mergeCell ref="Q113:R113"/>
    <mergeCell ref="S113:T113"/>
    <mergeCell ref="U113:V113"/>
    <mergeCell ref="S111:T111"/>
    <mergeCell ref="U111:V111"/>
    <mergeCell ref="W111:AC111"/>
    <mergeCell ref="D112:E112"/>
    <mergeCell ref="F112:G112"/>
    <mergeCell ref="I112:J112"/>
    <mergeCell ref="L112:M112"/>
    <mergeCell ref="O112:P112"/>
    <mergeCell ref="Q112:R112"/>
    <mergeCell ref="S112:T112"/>
    <mergeCell ref="D111:E111"/>
    <mergeCell ref="F111:G111"/>
    <mergeCell ref="I111:J111"/>
    <mergeCell ref="L111:M111"/>
    <mergeCell ref="O111:P111"/>
    <mergeCell ref="Q111:R111"/>
    <mergeCell ref="W109:AC109"/>
    <mergeCell ref="D110:E110"/>
    <mergeCell ref="F110:G110"/>
    <mergeCell ref="I110:J110"/>
    <mergeCell ref="L110:M110"/>
    <mergeCell ref="O110:P110"/>
    <mergeCell ref="Q110:R110"/>
    <mergeCell ref="S110:T110"/>
    <mergeCell ref="U110:V110"/>
    <mergeCell ref="W110:AC110"/>
    <mergeCell ref="U108:V108"/>
    <mergeCell ref="W108:AC108"/>
    <mergeCell ref="D109:E109"/>
    <mergeCell ref="F109:G109"/>
    <mergeCell ref="I109:J109"/>
    <mergeCell ref="L109:M109"/>
    <mergeCell ref="O109:P109"/>
    <mergeCell ref="Q109:R109"/>
    <mergeCell ref="S109:T109"/>
    <mergeCell ref="U109:V109"/>
    <mergeCell ref="S107:T107"/>
    <mergeCell ref="U107:V107"/>
    <mergeCell ref="W107:AC107"/>
    <mergeCell ref="D108:E108"/>
    <mergeCell ref="F108:G108"/>
    <mergeCell ref="I108:J108"/>
    <mergeCell ref="L108:M108"/>
    <mergeCell ref="O108:P108"/>
    <mergeCell ref="Q108:R108"/>
    <mergeCell ref="S108:T108"/>
    <mergeCell ref="D107:E107"/>
    <mergeCell ref="F107:G107"/>
    <mergeCell ref="I107:J107"/>
    <mergeCell ref="L107:M107"/>
    <mergeCell ref="O107:P107"/>
    <mergeCell ref="Q107:R107"/>
    <mergeCell ref="W105:AC105"/>
    <mergeCell ref="D106:E106"/>
    <mergeCell ref="F106:G106"/>
    <mergeCell ref="I106:J106"/>
    <mergeCell ref="L106:M106"/>
    <mergeCell ref="O106:P106"/>
    <mergeCell ref="Q106:R106"/>
    <mergeCell ref="S106:T106"/>
    <mergeCell ref="U106:V106"/>
    <mergeCell ref="W106:AC106"/>
    <mergeCell ref="U104:V104"/>
    <mergeCell ref="W104:AC104"/>
    <mergeCell ref="D105:E105"/>
    <mergeCell ref="F105:G105"/>
    <mergeCell ref="I105:J105"/>
    <mergeCell ref="L105:M105"/>
    <mergeCell ref="O105:P105"/>
    <mergeCell ref="Q105:R105"/>
    <mergeCell ref="S105:T105"/>
    <mergeCell ref="U105:V105"/>
    <mergeCell ref="S103:T103"/>
    <mergeCell ref="U103:V103"/>
    <mergeCell ref="W103:AC103"/>
    <mergeCell ref="D104:E104"/>
    <mergeCell ref="F104:G104"/>
    <mergeCell ref="I104:J104"/>
    <mergeCell ref="L104:M104"/>
    <mergeCell ref="O104:P104"/>
    <mergeCell ref="Q104:R104"/>
    <mergeCell ref="S104:T104"/>
    <mergeCell ref="D103:E103"/>
    <mergeCell ref="F103:G103"/>
    <mergeCell ref="I103:J103"/>
    <mergeCell ref="L103:M103"/>
    <mergeCell ref="O103:P103"/>
    <mergeCell ref="Q103:R103"/>
    <mergeCell ref="W101:AC101"/>
    <mergeCell ref="D102:E102"/>
    <mergeCell ref="F102:G102"/>
    <mergeCell ref="I102:J102"/>
    <mergeCell ref="L102:M102"/>
    <mergeCell ref="O102:P102"/>
    <mergeCell ref="Q102:R102"/>
    <mergeCell ref="S102:T102"/>
    <mergeCell ref="U102:V102"/>
    <mergeCell ref="W102:AC102"/>
    <mergeCell ref="U100:V100"/>
    <mergeCell ref="W100:AC100"/>
    <mergeCell ref="D101:E101"/>
    <mergeCell ref="F101:G101"/>
    <mergeCell ref="I101:J101"/>
    <mergeCell ref="L101:M101"/>
    <mergeCell ref="O101:P101"/>
    <mergeCell ref="Q101:R101"/>
    <mergeCell ref="S101:T101"/>
    <mergeCell ref="U101:V101"/>
    <mergeCell ref="S99:T99"/>
    <mergeCell ref="U99:V99"/>
    <mergeCell ref="W99:AC99"/>
    <mergeCell ref="D100:E100"/>
    <mergeCell ref="F100:G100"/>
    <mergeCell ref="I100:J100"/>
    <mergeCell ref="L100:M100"/>
    <mergeCell ref="O100:P100"/>
    <mergeCell ref="Q100:R100"/>
    <mergeCell ref="S100:T100"/>
    <mergeCell ref="D99:E99"/>
    <mergeCell ref="F99:G99"/>
    <mergeCell ref="I99:J99"/>
    <mergeCell ref="L99:M99"/>
    <mergeCell ref="O99:P99"/>
    <mergeCell ref="Q99:R99"/>
    <mergeCell ref="W97:AC97"/>
    <mergeCell ref="D98:E98"/>
    <mergeCell ref="F98:G98"/>
    <mergeCell ref="I98:J98"/>
    <mergeCell ref="L98:M98"/>
    <mergeCell ref="O98:P98"/>
    <mergeCell ref="Q98:R98"/>
    <mergeCell ref="S98:T98"/>
    <mergeCell ref="U98:V98"/>
    <mergeCell ref="W98:AC98"/>
    <mergeCell ref="U96:V96"/>
    <mergeCell ref="W96:AC96"/>
    <mergeCell ref="D97:E97"/>
    <mergeCell ref="F97:G97"/>
    <mergeCell ref="I97:J97"/>
    <mergeCell ref="L97:M97"/>
    <mergeCell ref="O97:P97"/>
    <mergeCell ref="Q97:R97"/>
    <mergeCell ref="S97:T97"/>
    <mergeCell ref="U97:V97"/>
    <mergeCell ref="S95:T95"/>
    <mergeCell ref="U95:V95"/>
    <mergeCell ref="W95:AC95"/>
    <mergeCell ref="D96:E96"/>
    <mergeCell ref="F96:G96"/>
    <mergeCell ref="I96:J96"/>
    <mergeCell ref="L96:M96"/>
    <mergeCell ref="O96:P96"/>
    <mergeCell ref="Q96:R96"/>
    <mergeCell ref="S96:T96"/>
    <mergeCell ref="D95:E95"/>
    <mergeCell ref="F95:G95"/>
    <mergeCell ref="I95:J95"/>
    <mergeCell ref="L95:M95"/>
    <mergeCell ref="O95:P95"/>
    <mergeCell ref="Q95:R95"/>
    <mergeCell ref="W93:AC93"/>
    <mergeCell ref="D94:E94"/>
    <mergeCell ref="F94:G94"/>
    <mergeCell ref="I94:J94"/>
    <mergeCell ref="L94:M94"/>
    <mergeCell ref="O94:P94"/>
    <mergeCell ref="Q94:R94"/>
    <mergeCell ref="S94:T94"/>
    <mergeCell ref="U94:V94"/>
    <mergeCell ref="W94:AC94"/>
    <mergeCell ref="U92:V92"/>
    <mergeCell ref="W92:AC92"/>
    <mergeCell ref="D93:E93"/>
    <mergeCell ref="F93:G93"/>
    <mergeCell ref="I93:J93"/>
    <mergeCell ref="L93:M93"/>
    <mergeCell ref="O93:P93"/>
    <mergeCell ref="Q93:R93"/>
    <mergeCell ref="S93:T93"/>
    <mergeCell ref="U93:V93"/>
    <mergeCell ref="S91:T91"/>
    <mergeCell ref="U91:V91"/>
    <mergeCell ref="W91:AC91"/>
    <mergeCell ref="D92:E92"/>
    <mergeCell ref="F92:G92"/>
    <mergeCell ref="I92:J92"/>
    <mergeCell ref="L92:M92"/>
    <mergeCell ref="O92:P92"/>
    <mergeCell ref="Q92:R92"/>
    <mergeCell ref="S92:T92"/>
    <mergeCell ref="D91:E91"/>
    <mergeCell ref="F91:G91"/>
    <mergeCell ref="I91:J91"/>
    <mergeCell ref="L91:M91"/>
    <mergeCell ref="O91:P91"/>
    <mergeCell ref="Q91:R91"/>
    <mergeCell ref="W89:AC89"/>
    <mergeCell ref="D90:E90"/>
    <mergeCell ref="F90:G90"/>
    <mergeCell ref="I90:J90"/>
    <mergeCell ref="L90:M90"/>
    <mergeCell ref="O90:P90"/>
    <mergeCell ref="Q90:R90"/>
    <mergeCell ref="S90:T90"/>
    <mergeCell ref="U90:V90"/>
    <mergeCell ref="W90:AC90"/>
    <mergeCell ref="U88:V88"/>
    <mergeCell ref="W88:AC88"/>
    <mergeCell ref="D89:E89"/>
    <mergeCell ref="F89:G89"/>
    <mergeCell ref="I89:J89"/>
    <mergeCell ref="L89:M89"/>
    <mergeCell ref="O89:P89"/>
    <mergeCell ref="Q89:R89"/>
    <mergeCell ref="S89:T89"/>
    <mergeCell ref="U89:V89"/>
    <mergeCell ref="S87:T87"/>
    <mergeCell ref="U87:V87"/>
    <mergeCell ref="W87:AC87"/>
    <mergeCell ref="D88:E88"/>
    <mergeCell ref="F88:G88"/>
    <mergeCell ref="I88:J88"/>
    <mergeCell ref="L88:M88"/>
    <mergeCell ref="O88:P88"/>
    <mergeCell ref="Q88:R88"/>
    <mergeCell ref="S88:T88"/>
    <mergeCell ref="D87:E87"/>
    <mergeCell ref="F87:G87"/>
    <mergeCell ref="I87:J87"/>
    <mergeCell ref="L87:M87"/>
    <mergeCell ref="O87:P87"/>
    <mergeCell ref="Q87:R87"/>
    <mergeCell ref="W85:AC85"/>
    <mergeCell ref="D86:E86"/>
    <mergeCell ref="F86:G86"/>
    <mergeCell ref="I86:J86"/>
    <mergeCell ref="L86:M86"/>
    <mergeCell ref="O86:P86"/>
    <mergeCell ref="Q86:R86"/>
    <mergeCell ref="S86:T86"/>
    <mergeCell ref="U86:V86"/>
    <mergeCell ref="W86:AC86"/>
    <mergeCell ref="U84:V84"/>
    <mergeCell ref="W84:AC84"/>
    <mergeCell ref="D85:E85"/>
    <mergeCell ref="F85:G85"/>
    <mergeCell ref="I85:J85"/>
    <mergeCell ref="L85:M85"/>
    <mergeCell ref="O85:P85"/>
    <mergeCell ref="Q85:R85"/>
    <mergeCell ref="S85:T85"/>
    <mergeCell ref="U85:V85"/>
    <mergeCell ref="S83:T83"/>
    <mergeCell ref="U83:V83"/>
    <mergeCell ref="W83:AC83"/>
    <mergeCell ref="D84:E84"/>
    <mergeCell ref="F84:G84"/>
    <mergeCell ref="I84:J84"/>
    <mergeCell ref="L84:M84"/>
    <mergeCell ref="O84:P84"/>
    <mergeCell ref="Q84:R84"/>
    <mergeCell ref="S84:T84"/>
    <mergeCell ref="A83:B83"/>
    <mergeCell ref="D83:E83"/>
    <mergeCell ref="F83:K83"/>
    <mergeCell ref="L83:N83"/>
    <mergeCell ref="O83:P83"/>
    <mergeCell ref="Q83:R83"/>
    <mergeCell ref="V81:W81"/>
    <mergeCell ref="X81:AB81"/>
    <mergeCell ref="B82:D82"/>
    <mergeCell ref="E82:H82"/>
    <mergeCell ref="J82:N82"/>
    <mergeCell ref="O82:S82"/>
    <mergeCell ref="U82:V82"/>
    <mergeCell ref="W82:AB82"/>
    <mergeCell ref="A81:C81"/>
    <mergeCell ref="F81:G81"/>
    <mergeCell ref="J81:K81"/>
    <mergeCell ref="M81:N81"/>
    <mergeCell ref="P81:R81"/>
    <mergeCell ref="S81:U81"/>
    <mergeCell ref="O77:R77"/>
    <mergeCell ref="U77:V77"/>
    <mergeCell ref="A79:AC79"/>
    <mergeCell ref="A80:C80"/>
    <mergeCell ref="D80:I80"/>
    <mergeCell ref="J80:L80"/>
    <mergeCell ref="W80:AB80"/>
    <mergeCell ref="A76:C76"/>
    <mergeCell ref="E76:H76"/>
    <mergeCell ref="K76:M76"/>
    <mergeCell ref="Q76:R76"/>
    <mergeCell ref="X76:Z77"/>
    <mergeCell ref="AC76:AC77"/>
    <mergeCell ref="A77:B77"/>
    <mergeCell ref="D77:E77"/>
    <mergeCell ref="F77:H77"/>
    <mergeCell ref="K77:M77"/>
    <mergeCell ref="W74:AC74"/>
    <mergeCell ref="D75:E75"/>
    <mergeCell ref="F75:G75"/>
    <mergeCell ref="I75:J75"/>
    <mergeCell ref="L75:M75"/>
    <mergeCell ref="O75:P75"/>
    <mergeCell ref="Q75:R75"/>
    <mergeCell ref="S75:T75"/>
    <mergeCell ref="U75:V75"/>
    <mergeCell ref="W75:AC75"/>
    <mergeCell ref="U73:V73"/>
    <mergeCell ref="W73:AC73"/>
    <mergeCell ref="D74:E74"/>
    <mergeCell ref="F74:G74"/>
    <mergeCell ref="I74:J74"/>
    <mergeCell ref="L74:M74"/>
    <mergeCell ref="O74:P74"/>
    <mergeCell ref="Q74:R74"/>
    <mergeCell ref="S74:T74"/>
    <mergeCell ref="U74:V74"/>
    <mergeCell ref="S72:T72"/>
    <mergeCell ref="U72:V72"/>
    <mergeCell ref="W72:AC72"/>
    <mergeCell ref="D73:E73"/>
    <mergeCell ref="F73:G73"/>
    <mergeCell ref="I73:J73"/>
    <mergeCell ref="L73:M73"/>
    <mergeCell ref="O73:P73"/>
    <mergeCell ref="Q73:R73"/>
    <mergeCell ref="S73:T73"/>
    <mergeCell ref="D72:E72"/>
    <mergeCell ref="F72:G72"/>
    <mergeCell ref="I72:J72"/>
    <mergeCell ref="L72:M72"/>
    <mergeCell ref="O72:P72"/>
    <mergeCell ref="Q72:R72"/>
    <mergeCell ref="W70:AC70"/>
    <mergeCell ref="D71:E71"/>
    <mergeCell ref="F71:G71"/>
    <mergeCell ref="I71:J71"/>
    <mergeCell ref="L71:M71"/>
    <mergeCell ref="O71:P71"/>
    <mergeCell ref="Q71:R71"/>
    <mergeCell ref="S71:T71"/>
    <mergeCell ref="U71:V71"/>
    <mergeCell ref="W71:AC71"/>
    <mergeCell ref="U69:V69"/>
    <mergeCell ref="W69:AC69"/>
    <mergeCell ref="D70:E70"/>
    <mergeCell ref="F70:G70"/>
    <mergeCell ref="I70:J70"/>
    <mergeCell ref="L70:M70"/>
    <mergeCell ref="O70:P70"/>
    <mergeCell ref="Q70:R70"/>
    <mergeCell ref="S70:T70"/>
    <mergeCell ref="U70:V70"/>
    <mergeCell ref="S68:T68"/>
    <mergeCell ref="U68:V68"/>
    <mergeCell ref="W68:AC68"/>
    <mergeCell ref="D69:E69"/>
    <mergeCell ref="F69:G69"/>
    <mergeCell ref="I69:J69"/>
    <mergeCell ref="L69:M69"/>
    <mergeCell ref="O69:P69"/>
    <mergeCell ref="Q69:R69"/>
    <mergeCell ref="S69:T69"/>
    <mergeCell ref="D68:E68"/>
    <mergeCell ref="F68:G68"/>
    <mergeCell ref="I68:J68"/>
    <mergeCell ref="L68:M68"/>
    <mergeCell ref="O68:P68"/>
    <mergeCell ref="Q68:R68"/>
    <mergeCell ref="W66:AC66"/>
    <mergeCell ref="D67:E67"/>
    <mergeCell ref="F67:G67"/>
    <mergeCell ref="I67:J67"/>
    <mergeCell ref="L67:M67"/>
    <mergeCell ref="O67:P67"/>
    <mergeCell ref="Q67:R67"/>
    <mergeCell ref="S67:T67"/>
    <mergeCell ref="U67:V67"/>
    <mergeCell ref="W67:AC67"/>
    <mergeCell ref="U65:V65"/>
    <mergeCell ref="W65:AC65"/>
    <mergeCell ref="D66:E66"/>
    <mergeCell ref="F66:G66"/>
    <mergeCell ref="I66:J66"/>
    <mergeCell ref="L66:M66"/>
    <mergeCell ref="O66:P66"/>
    <mergeCell ref="Q66:R66"/>
    <mergeCell ref="S66:T66"/>
    <mergeCell ref="U66:V66"/>
    <mergeCell ref="S64:T64"/>
    <mergeCell ref="U64:V64"/>
    <mergeCell ref="W64:AC64"/>
    <mergeCell ref="D65:E65"/>
    <mergeCell ref="F65:G65"/>
    <mergeCell ref="I65:J65"/>
    <mergeCell ref="L65:M65"/>
    <mergeCell ref="O65:P65"/>
    <mergeCell ref="Q65:R65"/>
    <mergeCell ref="S65:T65"/>
    <mergeCell ref="D64:E64"/>
    <mergeCell ref="F64:G64"/>
    <mergeCell ref="I64:J64"/>
    <mergeCell ref="L64:M64"/>
    <mergeCell ref="O64:P64"/>
    <mergeCell ref="Q64:R64"/>
    <mergeCell ref="W62:AC62"/>
    <mergeCell ref="D63:E63"/>
    <mergeCell ref="F63:G63"/>
    <mergeCell ref="I63:J63"/>
    <mergeCell ref="L63:M63"/>
    <mergeCell ref="O63:P63"/>
    <mergeCell ref="Q63:R63"/>
    <mergeCell ref="S63:T63"/>
    <mergeCell ref="U63:V63"/>
    <mergeCell ref="W63:AC63"/>
    <mergeCell ref="U61:V61"/>
    <mergeCell ref="W61:AC61"/>
    <mergeCell ref="D62:E62"/>
    <mergeCell ref="F62:G62"/>
    <mergeCell ref="I62:J62"/>
    <mergeCell ref="L62:M62"/>
    <mergeCell ref="O62:P62"/>
    <mergeCell ref="Q62:R62"/>
    <mergeCell ref="S62:T62"/>
    <mergeCell ref="U62:V62"/>
    <mergeCell ref="S60:T60"/>
    <mergeCell ref="U60:V60"/>
    <mergeCell ref="W60:AC60"/>
    <mergeCell ref="D61:E61"/>
    <mergeCell ref="F61:G61"/>
    <mergeCell ref="I61:J61"/>
    <mergeCell ref="L61:M61"/>
    <mergeCell ref="O61:P61"/>
    <mergeCell ref="Q61:R61"/>
    <mergeCell ref="S61:T61"/>
    <mergeCell ref="D60:E60"/>
    <mergeCell ref="F60:G60"/>
    <mergeCell ref="I60:J60"/>
    <mergeCell ref="L60:M60"/>
    <mergeCell ref="O60:P60"/>
    <mergeCell ref="Q60:R60"/>
    <mergeCell ref="W58:AC58"/>
    <mergeCell ref="D59:E59"/>
    <mergeCell ref="F59:G59"/>
    <mergeCell ref="I59:J59"/>
    <mergeCell ref="L59:M59"/>
    <mergeCell ref="O59:P59"/>
    <mergeCell ref="Q59:R59"/>
    <mergeCell ref="S59:T59"/>
    <mergeCell ref="U59:V59"/>
    <mergeCell ref="W59:AC59"/>
    <mergeCell ref="U57:V57"/>
    <mergeCell ref="W57:AC57"/>
    <mergeCell ref="D58:E58"/>
    <mergeCell ref="F58:G58"/>
    <mergeCell ref="I58:J58"/>
    <mergeCell ref="L58:M58"/>
    <mergeCell ref="O58:P58"/>
    <mergeCell ref="Q58:R58"/>
    <mergeCell ref="S58:T58"/>
    <mergeCell ref="U58:V58"/>
    <mergeCell ref="S56:T56"/>
    <mergeCell ref="U56:V56"/>
    <mergeCell ref="W56:AC56"/>
    <mergeCell ref="D57:E57"/>
    <mergeCell ref="F57:G57"/>
    <mergeCell ref="I57:J57"/>
    <mergeCell ref="L57:M57"/>
    <mergeCell ref="O57:P57"/>
    <mergeCell ref="Q57:R57"/>
    <mergeCell ref="S57:T57"/>
    <mergeCell ref="D56:E56"/>
    <mergeCell ref="F56:G56"/>
    <mergeCell ref="I56:J56"/>
    <mergeCell ref="L56:M56"/>
    <mergeCell ref="O56:P56"/>
    <mergeCell ref="Q56:R56"/>
    <mergeCell ref="W54:AC54"/>
    <mergeCell ref="D55:E55"/>
    <mergeCell ref="F55:G55"/>
    <mergeCell ref="I55:J55"/>
    <mergeCell ref="L55:M55"/>
    <mergeCell ref="O55:P55"/>
    <mergeCell ref="Q55:R55"/>
    <mergeCell ref="S55:T55"/>
    <mergeCell ref="U55:V55"/>
    <mergeCell ref="W55:AC55"/>
    <mergeCell ref="U53:V53"/>
    <mergeCell ref="W53:AC53"/>
    <mergeCell ref="D54:E54"/>
    <mergeCell ref="F54:G54"/>
    <mergeCell ref="I54:J54"/>
    <mergeCell ref="L54:M54"/>
    <mergeCell ref="O54:P54"/>
    <mergeCell ref="Q54:R54"/>
    <mergeCell ref="S54:T54"/>
    <mergeCell ref="U54:V54"/>
    <mergeCell ref="S52:T52"/>
    <mergeCell ref="U52:V52"/>
    <mergeCell ref="W52:AC52"/>
    <mergeCell ref="D53:E53"/>
    <mergeCell ref="F53:G53"/>
    <mergeCell ref="I53:J53"/>
    <mergeCell ref="L53:M53"/>
    <mergeCell ref="O53:P53"/>
    <mergeCell ref="Q53:R53"/>
    <mergeCell ref="S53:T53"/>
    <mergeCell ref="D52:E52"/>
    <mergeCell ref="F52:G52"/>
    <mergeCell ref="I52:J52"/>
    <mergeCell ref="L52:M52"/>
    <mergeCell ref="O52:P52"/>
    <mergeCell ref="Q52:R52"/>
    <mergeCell ref="W50:AC50"/>
    <mergeCell ref="D51:E51"/>
    <mergeCell ref="F51:G51"/>
    <mergeCell ref="I51:J51"/>
    <mergeCell ref="L51:M51"/>
    <mergeCell ref="O51:P51"/>
    <mergeCell ref="Q51:R51"/>
    <mergeCell ref="S51:T51"/>
    <mergeCell ref="U51:V51"/>
    <mergeCell ref="W51:AC51"/>
    <mergeCell ref="U49:V49"/>
    <mergeCell ref="W49:AC49"/>
    <mergeCell ref="D50:E50"/>
    <mergeCell ref="F50:G50"/>
    <mergeCell ref="I50:J50"/>
    <mergeCell ref="L50:M50"/>
    <mergeCell ref="O50:P50"/>
    <mergeCell ref="Q50:R50"/>
    <mergeCell ref="S50:T50"/>
    <mergeCell ref="U50:V50"/>
    <mergeCell ref="S48:T48"/>
    <mergeCell ref="U48:V48"/>
    <mergeCell ref="W48:AC48"/>
    <mergeCell ref="D49:E49"/>
    <mergeCell ref="F49:G49"/>
    <mergeCell ref="I49:J49"/>
    <mergeCell ref="L49:M49"/>
    <mergeCell ref="O49:P49"/>
    <mergeCell ref="Q49:R49"/>
    <mergeCell ref="S49:T49"/>
    <mergeCell ref="D48:E48"/>
    <mergeCell ref="F48:G48"/>
    <mergeCell ref="I48:J48"/>
    <mergeCell ref="L48:M48"/>
    <mergeCell ref="O48:P48"/>
    <mergeCell ref="Q48:R48"/>
    <mergeCell ref="W46:AC46"/>
    <mergeCell ref="D47:E47"/>
    <mergeCell ref="F47:G47"/>
    <mergeCell ref="I47:J47"/>
    <mergeCell ref="L47:M47"/>
    <mergeCell ref="O47:P47"/>
    <mergeCell ref="Q47:R47"/>
    <mergeCell ref="S47:T47"/>
    <mergeCell ref="U47:V47"/>
    <mergeCell ref="W47:AC47"/>
    <mergeCell ref="U45:V45"/>
    <mergeCell ref="W45:AC45"/>
    <mergeCell ref="D46:E46"/>
    <mergeCell ref="F46:G46"/>
    <mergeCell ref="I46:J46"/>
    <mergeCell ref="L46:M46"/>
    <mergeCell ref="O46:P46"/>
    <mergeCell ref="Q46:R46"/>
    <mergeCell ref="S46:T46"/>
    <mergeCell ref="U46:V46"/>
    <mergeCell ref="S44:T44"/>
    <mergeCell ref="U44:V44"/>
    <mergeCell ref="W44:AC44"/>
    <mergeCell ref="D45:E45"/>
    <mergeCell ref="F45:G45"/>
    <mergeCell ref="I45:J45"/>
    <mergeCell ref="L45:M45"/>
    <mergeCell ref="O45:P45"/>
    <mergeCell ref="Q45:R45"/>
    <mergeCell ref="S45:T45"/>
    <mergeCell ref="A44:B44"/>
    <mergeCell ref="D44:E44"/>
    <mergeCell ref="F44:K44"/>
    <mergeCell ref="L44:N44"/>
    <mergeCell ref="O44:P44"/>
    <mergeCell ref="Q44:R44"/>
    <mergeCell ref="V42:W42"/>
    <mergeCell ref="X42:AB42"/>
    <mergeCell ref="B43:D43"/>
    <mergeCell ref="E43:H43"/>
    <mergeCell ref="J43:N43"/>
    <mergeCell ref="O43:S43"/>
    <mergeCell ref="U43:V43"/>
    <mergeCell ref="W43:AB43"/>
    <mergeCell ref="A42:C42"/>
    <mergeCell ref="F42:G42"/>
    <mergeCell ref="J42:K42"/>
    <mergeCell ref="M42:N42"/>
    <mergeCell ref="P42:R42"/>
    <mergeCell ref="S42:U42"/>
    <mergeCell ref="A34:AC34"/>
    <mergeCell ref="A35:AC37"/>
    <mergeCell ref="A40:AC40"/>
    <mergeCell ref="A41:C41"/>
    <mergeCell ref="D41:I41"/>
    <mergeCell ref="J41:L41"/>
    <mergeCell ref="W41:AB41"/>
    <mergeCell ref="A31:D31"/>
    <mergeCell ref="F31:H31"/>
    <mergeCell ref="K31:AC31"/>
    <mergeCell ref="A32:D32"/>
    <mergeCell ref="F32:H32"/>
    <mergeCell ref="K32:AC32"/>
    <mergeCell ref="A29:D29"/>
    <mergeCell ref="F29:H29"/>
    <mergeCell ref="K29:AC29"/>
    <mergeCell ref="A30:D30"/>
    <mergeCell ref="F30:H30"/>
    <mergeCell ref="K30:AC30"/>
    <mergeCell ref="A20:AC21"/>
    <mergeCell ref="A22:D22"/>
    <mergeCell ref="E22:F22"/>
    <mergeCell ref="A23:D24"/>
    <mergeCell ref="E23:F23"/>
    <mergeCell ref="H23:J23"/>
    <mergeCell ref="K23:L23"/>
    <mergeCell ref="N23:Q23"/>
    <mergeCell ref="E24:F24"/>
    <mergeCell ref="G24:AB24"/>
    <mergeCell ref="A15:D17"/>
    <mergeCell ref="E15:H15"/>
    <mergeCell ref="E16:H16"/>
    <mergeCell ref="E17:H17"/>
    <mergeCell ref="M17:N17"/>
    <mergeCell ref="R17:T17"/>
    <mergeCell ref="A12:B14"/>
    <mergeCell ref="C12:D12"/>
    <mergeCell ref="E12:K12"/>
    <mergeCell ref="C13:D13"/>
    <mergeCell ref="E13:K13"/>
    <mergeCell ref="C14:D14"/>
    <mergeCell ref="E14:K14"/>
    <mergeCell ref="A10:D10"/>
    <mergeCell ref="F10:H10"/>
    <mergeCell ref="J10:L10"/>
    <mergeCell ref="N10:O10"/>
    <mergeCell ref="A11:D11"/>
    <mergeCell ref="F11:H11"/>
    <mergeCell ref="J11:L11"/>
    <mergeCell ref="N11:O11"/>
    <mergeCell ref="A7:D7"/>
    <mergeCell ref="E7:AC7"/>
    <mergeCell ref="A8:D8"/>
    <mergeCell ref="E8:AC8"/>
    <mergeCell ref="A9:D9"/>
    <mergeCell ref="H9:I9"/>
    <mergeCell ref="M9:N9"/>
    <mergeCell ref="A1:AC1"/>
    <mergeCell ref="J2:M2"/>
    <mergeCell ref="Q2:R2"/>
    <mergeCell ref="T4:W4"/>
    <mergeCell ref="A5:AC5"/>
    <mergeCell ref="A6:D6"/>
    <mergeCell ref="E6:AC6"/>
  </mergeCells>
  <phoneticPr fontId="1"/>
  <conditionalFormatting sqref="D45:G75 I45:J75">
    <cfRule type="expression" dxfId="923" priority="63">
      <formula>D45=""</formula>
    </cfRule>
  </conditionalFormatting>
  <conditionalFormatting sqref="D84:G114 I84:J114">
    <cfRule type="expression" dxfId="922" priority="53">
      <formula>D84=""</formula>
    </cfRule>
  </conditionalFormatting>
  <conditionalFormatting sqref="D123:G153 I123:J153">
    <cfRule type="expression" dxfId="921" priority="43">
      <formula>D123=""</formula>
    </cfRule>
  </conditionalFormatting>
  <conditionalFormatting sqref="D162:G192 I162:J192">
    <cfRule type="expression" dxfId="920" priority="33">
      <formula>D162=""</formula>
    </cfRule>
  </conditionalFormatting>
  <conditionalFormatting sqref="D201:G231 I201:J231">
    <cfRule type="expression" dxfId="919" priority="23">
      <formula>D201=""</formula>
    </cfRule>
  </conditionalFormatting>
  <conditionalFormatting sqref="D240:G270 I240:J270">
    <cfRule type="expression" dxfId="918" priority="13">
      <formula>D240=""</formula>
    </cfRule>
  </conditionalFormatting>
  <conditionalFormatting sqref="E6:E8 E22:E23">
    <cfRule type="expression" dxfId="917" priority="73">
      <formula>E6=""</formula>
    </cfRule>
  </conditionalFormatting>
  <conditionalFormatting sqref="E10:E11">
    <cfRule type="expression" dxfId="916" priority="76">
      <formula>E10=""</formula>
    </cfRule>
  </conditionalFormatting>
  <conditionalFormatting sqref="E43">
    <cfRule type="expression" dxfId="915" priority="59">
      <formula>E43=""</formula>
    </cfRule>
  </conditionalFormatting>
  <conditionalFormatting sqref="E82">
    <cfRule type="expression" dxfId="914" priority="49">
      <formula>E82=""</formula>
    </cfRule>
  </conditionalFormatting>
  <conditionalFormatting sqref="E121">
    <cfRule type="expression" dxfId="913" priority="39">
      <formula>E121=""</formula>
    </cfRule>
  </conditionalFormatting>
  <conditionalFormatting sqref="E160">
    <cfRule type="expression" dxfId="912" priority="29">
      <formula>E160=""</formula>
    </cfRule>
  </conditionalFormatting>
  <conditionalFormatting sqref="E199">
    <cfRule type="expression" dxfId="911" priority="19">
      <formula>E199=""</formula>
    </cfRule>
  </conditionalFormatting>
  <conditionalFormatting sqref="E238">
    <cfRule type="expression" dxfId="910" priority="9">
      <formula>E238=""</formula>
    </cfRule>
  </conditionalFormatting>
  <conditionalFormatting sqref="G24">
    <cfRule type="expression" dxfId="909" priority="65">
      <formula>G24=""</formula>
    </cfRule>
  </conditionalFormatting>
  <conditionalFormatting sqref="I10:I11">
    <cfRule type="expression" dxfId="908" priority="75">
      <formula>I10=""</formula>
    </cfRule>
  </conditionalFormatting>
  <conditionalFormatting sqref="J25">
    <cfRule type="expression" dxfId="907" priority="4">
      <formula>J25=""</formula>
    </cfRule>
  </conditionalFormatting>
  <conditionalFormatting sqref="K23">
    <cfRule type="containsBlanks" dxfId="906" priority="67">
      <formula>LEN(TRIM(K23))=0</formula>
    </cfRule>
  </conditionalFormatting>
  <conditionalFormatting sqref="L26">
    <cfRule type="expression" dxfId="905" priority="3">
      <formula>L26=""</formula>
    </cfRule>
  </conditionalFormatting>
  <conditionalFormatting sqref="M10:M11">
    <cfRule type="expression" dxfId="904" priority="74">
      <formula>M10=""</formula>
    </cfRule>
  </conditionalFormatting>
  <conditionalFormatting sqref="M23">
    <cfRule type="expression" dxfId="903" priority="69">
      <formula>M23=""</formula>
    </cfRule>
  </conditionalFormatting>
  <conditionalFormatting sqref="M41:N41 P41 R41">
    <cfRule type="containsBlanks" dxfId="902" priority="62">
      <formula>LEN(TRIM(M41))=0</formula>
    </cfRule>
  </conditionalFormatting>
  <conditionalFormatting sqref="M80:N80 P80 R80">
    <cfRule type="containsBlanks" dxfId="901" priority="52">
      <formula>LEN(TRIM(M80))=0</formula>
    </cfRule>
  </conditionalFormatting>
  <conditionalFormatting sqref="M119:N119 P119 R119">
    <cfRule type="containsBlanks" dxfId="900" priority="42">
      <formula>LEN(TRIM(M119))=0</formula>
    </cfRule>
  </conditionalFormatting>
  <conditionalFormatting sqref="M158:N158 P158 R158">
    <cfRule type="containsBlanks" dxfId="899" priority="32">
      <formula>LEN(TRIM(M158))=0</formula>
    </cfRule>
  </conditionalFormatting>
  <conditionalFormatting sqref="M197:N197 P197 R197">
    <cfRule type="containsBlanks" dxfId="898" priority="22">
      <formula>LEN(TRIM(M197))=0</formula>
    </cfRule>
  </conditionalFormatting>
  <conditionalFormatting sqref="M236:N236 P236 R236">
    <cfRule type="containsBlanks" dxfId="897" priority="12">
      <formula>LEN(TRIM(M236))=0</formula>
    </cfRule>
  </conditionalFormatting>
  <conditionalFormatting sqref="N2">
    <cfRule type="expression" dxfId="896" priority="72">
      <formula>N2=""</formula>
    </cfRule>
  </conditionalFormatting>
  <conditionalFormatting sqref="N23">
    <cfRule type="containsBlanks" dxfId="895" priority="66">
      <formula>LEN(TRIM(N23))=0</formula>
    </cfRule>
  </conditionalFormatting>
  <conditionalFormatting sqref="O43">
    <cfRule type="expression" dxfId="894" priority="56">
      <formula>O43=""</formula>
    </cfRule>
  </conditionalFormatting>
  <conditionalFormatting sqref="O82">
    <cfRule type="expression" dxfId="893" priority="46">
      <formula>O82=""</formula>
    </cfRule>
  </conditionalFormatting>
  <conditionalFormatting sqref="O121">
    <cfRule type="expression" dxfId="892" priority="36">
      <formula>O121=""</formula>
    </cfRule>
  </conditionalFormatting>
  <conditionalFormatting sqref="O160">
    <cfRule type="expression" dxfId="891" priority="26">
      <formula>O160=""</formula>
    </cfRule>
  </conditionalFormatting>
  <conditionalFormatting sqref="O199">
    <cfRule type="expression" dxfId="890" priority="16">
      <formula>O199=""</formula>
    </cfRule>
  </conditionalFormatting>
  <conditionalFormatting sqref="O238">
    <cfRule type="expression" dxfId="889" priority="6">
      <formula>O238=""</formula>
    </cfRule>
  </conditionalFormatting>
  <conditionalFormatting sqref="O45:Q75 D41 S45:V75">
    <cfRule type="expression" dxfId="888" priority="64">
      <formula>D41=""</formula>
    </cfRule>
  </conditionalFormatting>
  <conditionalFormatting sqref="O84:Q114 D80 S84:V114">
    <cfRule type="expression" dxfId="887" priority="54">
      <formula>D80=""</formula>
    </cfRule>
  </conditionalFormatting>
  <conditionalFormatting sqref="O123:Q153 D119 S123:V153">
    <cfRule type="expression" dxfId="886" priority="44">
      <formula>D119=""</formula>
    </cfRule>
  </conditionalFormatting>
  <conditionalFormatting sqref="O162:Q192 D158 S162:V192">
    <cfRule type="expression" dxfId="885" priority="34">
      <formula>D158=""</formula>
    </cfRule>
  </conditionalFormatting>
  <conditionalFormatting sqref="O201:Q231 D197 S201:V231">
    <cfRule type="expression" dxfId="884" priority="24">
      <formula>D197=""</formula>
    </cfRule>
  </conditionalFormatting>
  <conditionalFormatting sqref="O240:Q270 D236 S240:V270">
    <cfRule type="expression" dxfId="883" priority="14">
      <formula>D236=""</formula>
    </cfRule>
  </conditionalFormatting>
  <conditionalFormatting sqref="P2">
    <cfRule type="expression" dxfId="882" priority="70">
      <formula>P2=""</formula>
    </cfRule>
  </conditionalFormatting>
  <conditionalFormatting sqref="P10:P11">
    <cfRule type="expression" dxfId="881" priority="71">
      <formula>P10=""</formula>
    </cfRule>
  </conditionalFormatting>
  <conditionalFormatting sqref="Q45:Q75">
    <cfRule type="expression" dxfId="880" priority="61">
      <formula>Q45=""</formula>
    </cfRule>
  </conditionalFormatting>
  <conditionalFormatting sqref="Q84:Q114">
    <cfRule type="expression" dxfId="879" priority="51">
      <formula>Q84=""</formula>
    </cfRule>
  </conditionalFormatting>
  <conditionalFormatting sqref="Q123:Q153">
    <cfRule type="expression" dxfId="878" priority="41">
      <formula>Q123=""</formula>
    </cfRule>
  </conditionalFormatting>
  <conditionalFormatting sqref="Q162:Q192">
    <cfRule type="expression" dxfId="877" priority="31">
      <formula>Q162=""</formula>
    </cfRule>
  </conditionalFormatting>
  <conditionalFormatting sqref="Q201:Q231">
    <cfRule type="expression" dxfId="876" priority="21">
      <formula>Q201=""</formula>
    </cfRule>
  </conditionalFormatting>
  <conditionalFormatting sqref="Q240:Q270">
    <cfRule type="expression" dxfId="875" priority="11">
      <formula>Q240=""</formula>
    </cfRule>
  </conditionalFormatting>
  <conditionalFormatting sqref="R23">
    <cfRule type="expression" dxfId="874" priority="68">
      <formula>R23=""</formula>
    </cfRule>
  </conditionalFormatting>
  <conditionalFormatting sqref="R26">
    <cfRule type="expression" dxfId="873" priority="2">
      <formula>R26=""</formula>
    </cfRule>
  </conditionalFormatting>
  <conditionalFormatting sqref="S42">
    <cfRule type="expression" dxfId="872" priority="58">
      <formula>S42=""</formula>
    </cfRule>
  </conditionalFormatting>
  <conditionalFormatting sqref="S81">
    <cfRule type="expression" dxfId="871" priority="48">
      <formula>S81=""</formula>
    </cfRule>
  </conditionalFormatting>
  <conditionalFormatting sqref="S120">
    <cfRule type="expression" dxfId="870" priority="38">
      <formula>S120=""</formula>
    </cfRule>
  </conditionalFormatting>
  <conditionalFormatting sqref="S159">
    <cfRule type="expression" dxfId="869" priority="28">
      <formula>S159=""</formula>
    </cfRule>
  </conditionalFormatting>
  <conditionalFormatting sqref="S198">
    <cfRule type="expression" dxfId="868" priority="18">
      <formula>S198=""</formula>
    </cfRule>
  </conditionalFormatting>
  <conditionalFormatting sqref="S237">
    <cfRule type="expression" dxfId="867" priority="8">
      <formula>S237=""</formula>
    </cfRule>
  </conditionalFormatting>
  <conditionalFormatting sqref="W41">
    <cfRule type="expression" dxfId="866" priority="60">
      <formula>W41=""</formula>
    </cfRule>
  </conditionalFormatting>
  <conditionalFormatting sqref="W43">
    <cfRule type="expression" dxfId="865" priority="55">
      <formula>W43=""</formula>
    </cfRule>
  </conditionalFormatting>
  <conditionalFormatting sqref="W80">
    <cfRule type="expression" dxfId="864" priority="50">
      <formula>W80=""</formula>
    </cfRule>
  </conditionalFormatting>
  <conditionalFormatting sqref="W82">
    <cfRule type="expression" dxfId="863" priority="45">
      <formula>W82=""</formula>
    </cfRule>
  </conditionalFormatting>
  <conditionalFormatting sqref="W119">
    <cfRule type="expression" dxfId="862" priority="40">
      <formula>W119=""</formula>
    </cfRule>
  </conditionalFormatting>
  <conditionalFormatting sqref="W121">
    <cfRule type="expression" dxfId="861" priority="35">
      <formula>W121=""</formula>
    </cfRule>
  </conditionalFormatting>
  <conditionalFormatting sqref="W158">
    <cfRule type="expression" dxfId="860" priority="30">
      <formula>W158=""</formula>
    </cfRule>
  </conditionalFormatting>
  <conditionalFormatting sqref="W160">
    <cfRule type="expression" dxfId="859" priority="25">
      <formula>W160=""</formula>
    </cfRule>
  </conditionalFormatting>
  <conditionalFormatting sqref="W197">
    <cfRule type="expression" dxfId="858" priority="20">
      <formula>W197=""</formula>
    </cfRule>
  </conditionalFormatting>
  <conditionalFormatting sqref="W199">
    <cfRule type="expression" dxfId="857" priority="15">
      <formula>W199=""</formula>
    </cfRule>
  </conditionalFormatting>
  <conditionalFormatting sqref="W236">
    <cfRule type="expression" dxfId="856" priority="10">
      <formula>W236=""</formula>
    </cfRule>
  </conditionalFormatting>
  <conditionalFormatting sqref="W238">
    <cfRule type="expression" dxfId="855" priority="5">
      <formula>W238=""</formula>
    </cfRule>
  </conditionalFormatting>
  <conditionalFormatting sqref="X4 Z4 AB4 G9 L9 L12:L14">
    <cfRule type="expression" dxfId="854" priority="77">
      <formula>G4=""</formula>
    </cfRule>
  </conditionalFormatting>
  <conditionalFormatting sqref="X26">
    <cfRule type="expression" dxfId="853" priority="1">
      <formula>X26=""</formula>
    </cfRule>
  </conditionalFormatting>
  <conditionalFormatting sqref="X42">
    <cfRule type="containsBlanks" dxfId="852" priority="57">
      <formula>LEN(TRIM(X42))=0</formula>
    </cfRule>
  </conditionalFormatting>
  <conditionalFormatting sqref="X81">
    <cfRule type="containsBlanks" dxfId="851" priority="47">
      <formula>LEN(TRIM(X81))=0</formula>
    </cfRule>
  </conditionalFormatting>
  <conditionalFormatting sqref="X120">
    <cfRule type="containsBlanks" dxfId="850" priority="37">
      <formula>LEN(TRIM(X120))=0</formula>
    </cfRule>
  </conditionalFormatting>
  <conditionalFormatting sqref="X159">
    <cfRule type="containsBlanks" dxfId="849" priority="27">
      <formula>LEN(TRIM(X159))=0</formula>
    </cfRule>
  </conditionalFormatting>
  <conditionalFormatting sqref="X198">
    <cfRule type="containsBlanks" dxfId="848" priority="17">
      <formula>LEN(TRIM(X198))=0</formula>
    </cfRule>
  </conditionalFormatting>
  <conditionalFormatting sqref="X237">
    <cfRule type="containsBlanks" dxfId="847" priority="7">
      <formula>LEN(TRIM(X237))=0</formula>
    </cfRule>
  </conditionalFormatting>
  <dataValidations count="14">
    <dataValidation type="whole" operator="lessThanOrEqual" allowBlank="1" showInputMessage="1" showErrorMessage="1" sqref="L12:L14" xr:uid="{40DC540E-521C-479F-81A7-251E0D83D6D0}">
      <formula1>10</formula1>
    </dataValidation>
    <dataValidation type="list" allowBlank="1" showInputMessage="1" showErrorMessage="1" sqref="W41:AB41 W80:AB80 W119:AB119 W158:AB158 W197:AB197 W236:AB236" xr:uid="{21E73023-0B08-4602-973A-0E06E619AEE4}">
      <formula1>"０歳児クラス相当,１歳児クラス相当,２歳児クラス相当（３歳未満）,２歳児クラス相当（３歳誕生月）"</formula1>
    </dataValidation>
    <dataValidation type="list" allowBlank="1" showInputMessage="1" showErrorMessage="1" sqref="E22:F23" xr:uid="{D494DFE3-9BF0-4CFF-BB9B-58350873428C}">
      <formula1>"有り,無し"</formula1>
    </dataValidation>
    <dataValidation type="list" allowBlank="1" showInputMessage="1" showErrorMessage="1" sqref="S42:U42 S81:U81 S120:U120 S159:U159 S198:U198 S237:U237" xr:uid="{BFF5A233-FE69-44BC-9E6B-DE7565B72050}">
      <formula1>"有り（中野区内）,有り（中野区外）,無し"</formula1>
    </dataValidation>
    <dataValidation type="list" allowBlank="1" showInputMessage="1" showErrorMessage="1" sqref="R23" xr:uid="{8FD33BD5-DEA5-4716-AD1A-D555858D420D}">
      <formula1>"区,市,町,村"</formula1>
    </dataValidation>
    <dataValidation type="list" allowBlank="1" showInputMessage="1" showErrorMessage="1" sqref="M23" xr:uid="{CE4EAA49-017E-4B23-ACF0-F48F61C5C844}">
      <formula1>"都,道,府,県"</formula1>
    </dataValidation>
    <dataValidation type="list" allowBlank="1" showInputMessage="1" showErrorMessage="1" sqref="O43:S43 AC43 O82:S82 AC82 O121:S121 AC121 O160:S160 AC160 O199:S199 AC199 O238:S238 AC238" xr:uid="{6434592F-6C66-4D57-A99B-603CB2221E37}">
      <formula1>"０．該当なし,１．生活保護世帯,２．非課税世帯,３．低所得世帯,４．要支援家庭"</formula1>
    </dataValidation>
    <dataValidation type="list" allowBlank="1" showInputMessage="1" showErrorMessage="1" sqref="M41 M80 M119 M158 M197 M236" xr:uid="{785C98A7-6D10-4B22-9F87-2F4FF03DD1BE}">
      <formula1>"西暦,令和"</formula1>
    </dataValidation>
    <dataValidation type="list" allowBlank="1" showInputMessage="1" showErrorMessage="1" sqref="W43 W82 W121 W160 W199 W238" xr:uid="{D9C3B9D4-BA00-4E8B-A4C7-5EDDD5353680}">
      <formula1>"０．該当なし,１．障害児加算,２．医療的ケア児加算,３．要支援家庭のこども加算"</formula1>
    </dataValidation>
    <dataValidation type="list" allowBlank="1" showInputMessage="1" showErrorMessage="1" sqref="E7:AC7" xr:uid="{FB429A80-B7E3-42FA-94FC-292BA29E094C}">
      <formula1>"自己所有,借用"</formula1>
    </dataValidation>
    <dataValidation type="list" allowBlank="1" showInputMessage="1" showErrorMessage="1" sqref="O45:Q75 S45:V75 D45:E75 O84:Q114 S84:V114 D84:E114 O123:Q153 S123:V153 D123:E153 O162:Q192 S162:V192 D162:E192 O201:Q231 S201:V231 D201:E231 O240:Q270 S240:V270 D240:E270" xr:uid="{4BE351EA-D73C-46FF-A62A-5C6B2EFE9D96}">
      <formula1>"○"</formula1>
    </dataValidation>
    <dataValidation type="custom" operator="lessThanOrEqual" allowBlank="1" showInputMessage="1" showErrorMessage="1" sqref="L26:M26" xr:uid="{7E4C2341-9123-47D3-A34E-1F6D3C5D5E96}">
      <formula1>AND(ISNUMBER(VALUE(L26)),VALUE(L26)&lt;=IF($J$25="",0,MIN($J$25,300)),VALUE(L26)&gt;=0)</formula1>
    </dataValidation>
    <dataValidation type="custom" operator="lessThanOrEqual" allowBlank="1" showInputMessage="1" showErrorMessage="1" sqref="X26:Y26" xr:uid="{D95E7A29-0DD8-4D96-9BAC-8F0C8961B692}">
      <formula1>AND(ISNUMBER(VALUE(W26)),VALUE(W26)&lt;=IF($J$25="",0,MIN($J$25,200)),VALUE(W26)&gt;=0)</formula1>
    </dataValidation>
    <dataValidation type="custom" operator="lessThanOrEqual" allowBlank="1" showInputMessage="1" showErrorMessage="1" sqref="R26:S26" xr:uid="{6B877A7D-9751-4EB3-8A10-E3497C4B81F7}">
      <formula1>AND(ISNUMBER(VALUE(R26)),VALUE(R26)&lt;=IF($J$25="",0,MIN($J$25,200)),VALUE(R26)&gt;=0)</formula1>
    </dataValidation>
  </dataValidations>
  <printOptions horizontalCentered="1" verticalCentered="1"/>
  <pageMargins left="0.19685039370078741" right="0.19685039370078741" top="0.19685039370078741" bottom="0.19685039370078741" header="0" footer="0"/>
  <pageSetup paperSize="9" scale="58" orientation="portrait" r:id="rId1"/>
  <rowBreaks count="6" manualBreakCount="6">
    <brk id="39" max="28" man="1"/>
    <brk id="78" max="28" man="1"/>
    <brk id="117" max="28" man="1"/>
    <brk id="156" max="28" man="1"/>
    <brk id="195" max="28" man="1"/>
    <brk id="234" max="28"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CA4DA5E-A443-4043-AC76-03D317157464}">
          <x14:formula1>
            <xm:f>データ入力!$B$2:$B$12</xm:f>
          </x14:formula1>
          <xm:sqref>G24:AB24</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17D294-829F-4CFD-A4C1-0F8142614C61}">
  <sheetPr codeName="Sheet4"/>
  <dimension ref="A1:AT273"/>
  <sheetViews>
    <sheetView showGridLines="0" view="pageBreakPreview" zoomScale="85" zoomScaleNormal="100" zoomScaleSheetLayoutView="85" workbookViewId="0">
      <selection activeCell="AP2" sqref="AP2"/>
    </sheetView>
  </sheetViews>
  <sheetFormatPr defaultColWidth="4.33203125" defaultRowHeight="26.25" customHeight="1" x14ac:dyDescent="0.55000000000000004"/>
  <cols>
    <col min="1" max="2" width="4.33203125" style="12"/>
    <col min="3" max="3" width="5.83203125" style="12" bestFit="1" customWidth="1"/>
    <col min="4" max="4" width="4.33203125" style="12"/>
    <col min="5" max="5" width="5" style="12" bestFit="1" customWidth="1"/>
    <col min="6" max="8" width="4.33203125" style="12"/>
    <col min="9" max="9" width="4.33203125" style="12" customWidth="1"/>
    <col min="10" max="11" width="4.33203125" style="12"/>
    <col min="12" max="12" width="5" style="12" bestFit="1" customWidth="1"/>
    <col min="13" max="13" width="4.33203125" style="12"/>
    <col min="14" max="14" width="8.08203125" style="12" bestFit="1" customWidth="1"/>
    <col min="15" max="17" width="4.33203125" style="12"/>
    <col min="18" max="18" width="4.33203125" style="12" customWidth="1"/>
    <col min="19" max="29" width="4.33203125" style="12"/>
    <col min="30" max="30" width="6.5" style="32" bestFit="1" customWidth="1"/>
    <col min="31" max="34" width="4.33203125" style="32"/>
    <col min="35" max="45" width="4.33203125" style="12"/>
    <col min="46" max="46" width="5" style="12" bestFit="1" customWidth="1"/>
    <col min="47" max="16384" width="4.33203125" style="12"/>
  </cols>
  <sheetData>
    <row r="1" spans="1:34" s="8" customFormat="1" ht="26.25" customHeight="1" x14ac:dyDescent="0.55000000000000004">
      <c r="A1" s="179" t="s">
        <v>41</v>
      </c>
      <c r="B1" s="179"/>
      <c r="C1" s="179"/>
      <c r="D1" s="179"/>
      <c r="E1" s="179"/>
      <c r="F1" s="179"/>
      <c r="G1" s="179"/>
      <c r="H1" s="179"/>
      <c r="I1" s="179"/>
      <c r="J1" s="179"/>
      <c r="K1" s="179"/>
      <c r="L1" s="179"/>
      <c r="M1" s="179"/>
      <c r="N1" s="179"/>
      <c r="O1" s="179"/>
      <c r="P1" s="179"/>
      <c r="Q1" s="179"/>
      <c r="R1" s="179"/>
      <c r="S1" s="179"/>
      <c r="T1" s="179"/>
      <c r="U1" s="179"/>
      <c r="V1" s="179"/>
      <c r="W1" s="179"/>
      <c r="X1" s="179"/>
      <c r="Y1" s="179"/>
      <c r="Z1" s="179"/>
      <c r="AA1" s="179"/>
      <c r="AB1" s="179"/>
      <c r="AC1" s="179"/>
      <c r="AD1" s="1"/>
      <c r="AE1" s="1"/>
      <c r="AF1" s="1"/>
      <c r="AG1" s="1"/>
      <c r="AH1" s="1"/>
    </row>
    <row r="2" spans="1:34" s="8" customFormat="1" ht="26.25" customHeight="1" x14ac:dyDescent="0.55000000000000004">
      <c r="A2" s="1"/>
      <c r="B2" s="1"/>
      <c r="C2" s="1"/>
      <c r="D2" s="1"/>
      <c r="E2" s="1"/>
      <c r="F2" s="1"/>
      <c r="G2" s="1"/>
      <c r="H2" s="48"/>
      <c r="I2" s="48"/>
      <c r="J2" s="179" t="s">
        <v>39</v>
      </c>
      <c r="K2" s="179"/>
      <c r="L2" s="179"/>
      <c r="M2" s="179"/>
      <c r="N2" s="54">
        <v>2026</v>
      </c>
      <c r="O2" s="62" t="s">
        <v>0</v>
      </c>
      <c r="P2" s="55">
        <v>5</v>
      </c>
      <c r="Q2" s="179" t="s">
        <v>1</v>
      </c>
      <c r="R2" s="179"/>
      <c r="V2" s="1"/>
      <c r="W2" s="1"/>
      <c r="X2" s="1"/>
      <c r="Y2" s="1"/>
      <c r="Z2" s="1"/>
      <c r="AA2" s="1"/>
      <c r="AB2" s="1"/>
      <c r="AC2" s="1"/>
      <c r="AD2" s="1"/>
      <c r="AE2" s="1"/>
      <c r="AF2" s="1"/>
      <c r="AG2" s="1"/>
      <c r="AH2" s="1"/>
    </row>
    <row r="3" spans="1:34" s="11" customFormat="1" ht="26.25" customHeight="1" x14ac:dyDescent="0.55000000000000004">
      <c r="A3" s="2"/>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row>
    <row r="4" spans="1:34" s="11" customFormat="1" ht="26.25" customHeight="1" x14ac:dyDescent="0.55000000000000004">
      <c r="A4" s="2"/>
      <c r="B4" s="2"/>
      <c r="C4" s="2"/>
      <c r="D4" s="2"/>
      <c r="E4" s="2"/>
      <c r="F4" s="2"/>
      <c r="G4" s="2"/>
      <c r="H4" s="2"/>
      <c r="I4" s="2"/>
      <c r="J4" s="2"/>
      <c r="K4" s="2"/>
      <c r="L4" s="2"/>
      <c r="M4" s="2"/>
      <c r="N4" s="2"/>
      <c r="O4" s="2"/>
      <c r="P4" s="2"/>
      <c r="Q4" s="2"/>
      <c r="T4" s="220" t="s">
        <v>2</v>
      </c>
      <c r="U4" s="220"/>
      <c r="V4" s="220"/>
      <c r="W4" s="220"/>
      <c r="X4" s="9">
        <v>8</v>
      </c>
      <c r="Y4" s="3" t="s">
        <v>0</v>
      </c>
      <c r="Z4" s="9"/>
      <c r="AA4" s="3" t="s">
        <v>3</v>
      </c>
      <c r="AB4" s="9"/>
      <c r="AC4" s="3" t="s">
        <v>4</v>
      </c>
      <c r="AD4" s="2"/>
      <c r="AE4" s="2"/>
      <c r="AF4" s="2"/>
      <c r="AG4" s="2"/>
      <c r="AH4" s="2"/>
    </row>
    <row r="5" spans="1:34" s="11" customFormat="1" ht="26.25" customHeight="1" x14ac:dyDescent="0.55000000000000004">
      <c r="A5" s="180" t="s">
        <v>5</v>
      </c>
      <c r="B5" s="180"/>
      <c r="C5" s="180"/>
      <c r="D5" s="180"/>
      <c r="E5" s="180"/>
      <c r="F5" s="180"/>
      <c r="G5" s="180"/>
      <c r="H5" s="180"/>
      <c r="I5" s="180"/>
      <c r="J5" s="180"/>
      <c r="K5" s="180"/>
      <c r="L5" s="180"/>
      <c r="M5" s="180"/>
      <c r="N5" s="180"/>
      <c r="O5" s="180"/>
      <c r="P5" s="180"/>
      <c r="Q5" s="180"/>
      <c r="R5" s="180"/>
      <c r="S5" s="180"/>
      <c r="T5" s="180"/>
      <c r="U5" s="180"/>
      <c r="V5" s="180"/>
      <c r="W5" s="180"/>
      <c r="X5" s="180"/>
      <c r="Y5" s="180"/>
      <c r="Z5" s="180"/>
      <c r="AA5" s="180"/>
      <c r="AB5" s="180"/>
      <c r="AC5" s="180"/>
      <c r="AD5" s="2"/>
      <c r="AE5" s="2"/>
      <c r="AF5" s="2"/>
      <c r="AG5" s="2"/>
      <c r="AH5" s="2"/>
    </row>
    <row r="6" spans="1:34" s="11" customFormat="1" ht="26.25" customHeight="1" x14ac:dyDescent="0.55000000000000004">
      <c r="A6" s="136" t="s">
        <v>6</v>
      </c>
      <c r="B6" s="136"/>
      <c r="C6" s="136"/>
      <c r="D6" s="136"/>
      <c r="E6" s="135"/>
      <c r="F6" s="135"/>
      <c r="G6" s="135"/>
      <c r="H6" s="135"/>
      <c r="I6" s="135"/>
      <c r="J6" s="135"/>
      <c r="K6" s="135"/>
      <c r="L6" s="135"/>
      <c r="M6" s="135"/>
      <c r="N6" s="135"/>
      <c r="O6" s="135"/>
      <c r="P6" s="135"/>
      <c r="Q6" s="135"/>
      <c r="R6" s="135"/>
      <c r="S6" s="135"/>
      <c r="T6" s="135"/>
      <c r="U6" s="135"/>
      <c r="V6" s="135"/>
      <c r="W6" s="135"/>
      <c r="X6" s="135"/>
      <c r="Y6" s="135"/>
      <c r="Z6" s="135"/>
      <c r="AA6" s="135"/>
      <c r="AB6" s="135"/>
      <c r="AC6" s="135"/>
      <c r="AD6" s="2"/>
      <c r="AE6" s="2"/>
      <c r="AF6" s="2"/>
      <c r="AG6" s="2"/>
      <c r="AH6" s="2"/>
    </row>
    <row r="7" spans="1:34" s="11" customFormat="1" ht="26.25" customHeight="1" x14ac:dyDescent="0.55000000000000004">
      <c r="A7" s="145" t="s">
        <v>56</v>
      </c>
      <c r="B7" s="146"/>
      <c r="C7" s="146"/>
      <c r="D7" s="147"/>
      <c r="E7" s="148"/>
      <c r="F7" s="149"/>
      <c r="G7" s="149"/>
      <c r="H7" s="149"/>
      <c r="I7" s="149"/>
      <c r="J7" s="149"/>
      <c r="K7" s="149"/>
      <c r="L7" s="149"/>
      <c r="M7" s="149"/>
      <c r="N7" s="149"/>
      <c r="O7" s="149"/>
      <c r="P7" s="149"/>
      <c r="Q7" s="149"/>
      <c r="R7" s="149"/>
      <c r="S7" s="149"/>
      <c r="T7" s="149"/>
      <c r="U7" s="149"/>
      <c r="V7" s="149"/>
      <c r="W7" s="149"/>
      <c r="X7" s="149"/>
      <c r="Y7" s="149"/>
      <c r="Z7" s="149"/>
      <c r="AA7" s="149"/>
      <c r="AB7" s="149"/>
      <c r="AC7" s="150"/>
      <c r="AD7" s="2"/>
      <c r="AE7" s="2"/>
      <c r="AF7" s="2"/>
      <c r="AG7" s="2"/>
      <c r="AH7" s="2"/>
    </row>
    <row r="8" spans="1:34" s="11" customFormat="1" ht="26.25" customHeight="1" x14ac:dyDescent="0.55000000000000004">
      <c r="A8" s="124" t="s">
        <v>57</v>
      </c>
      <c r="B8" s="127"/>
      <c r="C8" s="127"/>
      <c r="D8" s="128"/>
      <c r="E8" s="202"/>
      <c r="F8" s="203"/>
      <c r="G8" s="203"/>
      <c r="H8" s="203"/>
      <c r="I8" s="203"/>
      <c r="J8" s="203"/>
      <c r="K8" s="203"/>
      <c r="L8" s="203"/>
      <c r="M8" s="203"/>
      <c r="N8" s="203"/>
      <c r="O8" s="203"/>
      <c r="P8" s="203"/>
      <c r="Q8" s="203"/>
      <c r="R8" s="203"/>
      <c r="S8" s="203"/>
      <c r="T8" s="203"/>
      <c r="U8" s="203"/>
      <c r="V8" s="203"/>
      <c r="W8" s="203"/>
      <c r="X8" s="203"/>
      <c r="Y8" s="203"/>
      <c r="Z8" s="203"/>
      <c r="AA8" s="203"/>
      <c r="AB8" s="203"/>
      <c r="AC8" s="204"/>
      <c r="AD8" s="2"/>
      <c r="AE8" s="2"/>
      <c r="AF8" s="2"/>
      <c r="AG8" s="2"/>
      <c r="AH8" s="2"/>
    </row>
    <row r="9" spans="1:34" s="11" customFormat="1" ht="26.25" customHeight="1" x14ac:dyDescent="0.55000000000000004">
      <c r="A9" s="136" t="s">
        <v>7</v>
      </c>
      <c r="B9" s="136"/>
      <c r="C9" s="136"/>
      <c r="D9" s="136"/>
      <c r="E9" s="6">
        <f>$P$2</f>
        <v>5</v>
      </c>
      <c r="F9" s="4" t="s">
        <v>3</v>
      </c>
      <c r="G9" s="10"/>
      <c r="H9" s="137" t="s">
        <v>8</v>
      </c>
      <c r="I9" s="137"/>
      <c r="J9" s="4">
        <f>$P$2</f>
        <v>5</v>
      </c>
      <c r="K9" s="4" t="s">
        <v>3</v>
      </c>
      <c r="L9" s="10"/>
      <c r="M9" s="137" t="s">
        <v>9</v>
      </c>
      <c r="N9" s="137"/>
      <c r="O9" s="4"/>
      <c r="P9" s="4"/>
      <c r="Q9" s="4"/>
      <c r="R9" s="4"/>
      <c r="S9" s="4"/>
      <c r="T9" s="4"/>
      <c r="U9" s="4"/>
      <c r="V9" s="4"/>
      <c r="W9" s="4"/>
      <c r="X9" s="4"/>
      <c r="Y9" s="4"/>
      <c r="Z9" s="4"/>
      <c r="AA9" s="4"/>
      <c r="AB9" s="4"/>
      <c r="AC9" s="5"/>
      <c r="AD9" s="2"/>
      <c r="AE9" s="2"/>
      <c r="AF9" s="2"/>
      <c r="AG9" s="2"/>
      <c r="AH9" s="2"/>
    </row>
    <row r="10" spans="1:34" s="11" customFormat="1" ht="26.25" customHeight="1" x14ac:dyDescent="0.55000000000000004">
      <c r="A10" s="138" t="s">
        <v>46</v>
      </c>
      <c r="B10" s="138"/>
      <c r="C10" s="138"/>
      <c r="D10" s="138"/>
      <c r="E10" s="4">
        <f>SUM(I10,M10,S10)</f>
        <v>0</v>
      </c>
      <c r="F10" s="137" t="s">
        <v>48</v>
      </c>
      <c r="G10" s="137"/>
      <c r="H10" s="137"/>
      <c r="I10" s="10"/>
      <c r="J10" s="137" t="s">
        <v>49</v>
      </c>
      <c r="K10" s="137"/>
      <c r="L10" s="137"/>
      <c r="M10" s="10"/>
      <c r="N10" s="156" t="s">
        <v>50</v>
      </c>
      <c r="O10" s="156"/>
      <c r="P10" s="10"/>
      <c r="Q10" s="4" t="s">
        <v>51</v>
      </c>
      <c r="R10" s="4"/>
      <c r="S10" s="4"/>
      <c r="T10" s="4"/>
      <c r="U10" s="4"/>
      <c r="V10" s="4"/>
      <c r="W10" s="4"/>
      <c r="X10" s="4"/>
      <c r="Y10" s="4"/>
      <c r="Z10" s="4"/>
      <c r="AA10" s="4"/>
      <c r="AB10" s="4"/>
      <c r="AC10" s="5"/>
      <c r="AD10" s="2"/>
      <c r="AE10" s="2"/>
      <c r="AF10" s="2"/>
      <c r="AG10" s="2"/>
      <c r="AH10" s="2"/>
    </row>
    <row r="11" spans="1:34" s="11" customFormat="1" ht="26.25" customHeight="1" x14ac:dyDescent="0.55000000000000004">
      <c r="A11" s="138" t="s">
        <v>47</v>
      </c>
      <c r="B11" s="138"/>
      <c r="C11" s="138"/>
      <c r="D11" s="138"/>
      <c r="E11" s="4">
        <f>SUM(I11,M11,P11)</f>
        <v>0</v>
      </c>
      <c r="F11" s="137" t="s">
        <v>48</v>
      </c>
      <c r="G11" s="137"/>
      <c r="H11" s="137"/>
      <c r="I11" s="10"/>
      <c r="J11" s="156" t="s">
        <v>49</v>
      </c>
      <c r="K11" s="156"/>
      <c r="L11" s="156"/>
      <c r="M11" s="10"/>
      <c r="N11" s="156" t="s">
        <v>50</v>
      </c>
      <c r="O11" s="156"/>
      <c r="P11" s="10"/>
      <c r="Q11" s="4" t="s">
        <v>51</v>
      </c>
      <c r="R11" s="4"/>
      <c r="U11" s="4"/>
      <c r="V11" s="4"/>
      <c r="W11" s="4"/>
      <c r="X11" s="4"/>
      <c r="Y11" s="4"/>
      <c r="Z11" s="4"/>
      <c r="AA11" s="4"/>
      <c r="AB11" s="4"/>
      <c r="AC11" s="5"/>
      <c r="AD11" s="2"/>
      <c r="AE11" s="2"/>
      <c r="AF11" s="2"/>
      <c r="AG11" s="2"/>
      <c r="AH11" s="2"/>
    </row>
    <row r="12" spans="1:34" s="11" customFormat="1" ht="26.25" customHeight="1" x14ac:dyDescent="0.55000000000000004">
      <c r="A12" s="181" t="s">
        <v>10</v>
      </c>
      <c r="B12" s="182"/>
      <c r="C12" s="187" t="s">
        <v>52</v>
      </c>
      <c r="D12" s="188"/>
      <c r="E12" s="151" t="s">
        <v>95</v>
      </c>
      <c r="F12" s="152"/>
      <c r="G12" s="152"/>
      <c r="H12" s="152"/>
      <c r="I12" s="152"/>
      <c r="J12" s="152"/>
      <c r="K12" s="152"/>
      <c r="L12" s="35"/>
      <c r="M12" s="34" t="s">
        <v>11</v>
      </c>
      <c r="N12" s="34"/>
      <c r="O12" s="34"/>
      <c r="P12" s="34"/>
      <c r="Q12" s="34"/>
      <c r="R12" s="34"/>
      <c r="S12" s="34"/>
      <c r="T12" s="34"/>
      <c r="U12" s="34"/>
      <c r="V12" s="34"/>
      <c r="W12" s="34"/>
      <c r="X12" s="34"/>
      <c r="Y12" s="34"/>
      <c r="Z12" s="34"/>
      <c r="AA12" s="34"/>
      <c r="AB12" s="34"/>
      <c r="AC12" s="39"/>
      <c r="AD12" s="31" t="str">
        <f>IF(OR(ISBLANK($L$12),), "←利用児童１人あたりの利用上限時間が入力されていません。", "")</f>
        <v>←利用児童１人あたりの利用上限時間が入力されていません。</v>
      </c>
      <c r="AE12" s="2"/>
      <c r="AF12" s="2"/>
      <c r="AG12" s="2"/>
      <c r="AH12" s="2"/>
    </row>
    <row r="13" spans="1:34" s="11" customFormat="1" ht="26.25" customHeight="1" x14ac:dyDescent="0.55000000000000004">
      <c r="A13" s="183"/>
      <c r="B13" s="184"/>
      <c r="C13" s="189" t="s">
        <v>53</v>
      </c>
      <c r="D13" s="190"/>
      <c r="E13" s="153" t="s">
        <v>97</v>
      </c>
      <c r="F13" s="154"/>
      <c r="G13" s="154"/>
      <c r="H13" s="154"/>
      <c r="I13" s="154"/>
      <c r="J13" s="154"/>
      <c r="K13" s="154"/>
      <c r="L13" s="37"/>
      <c r="M13" s="36" t="s">
        <v>11</v>
      </c>
      <c r="N13" s="36"/>
      <c r="O13" s="36"/>
      <c r="P13" s="36"/>
      <c r="Q13" s="36"/>
      <c r="R13" s="36"/>
      <c r="S13" s="36"/>
      <c r="T13" s="36"/>
      <c r="U13" s="36"/>
      <c r="V13" s="36"/>
      <c r="W13" s="36"/>
      <c r="X13" s="36"/>
      <c r="Y13" s="36"/>
      <c r="Z13" s="36"/>
      <c r="AA13" s="36"/>
      <c r="AB13" s="36"/>
      <c r="AC13" s="40"/>
      <c r="AD13" s="31" t="str">
        <f>IF(OR(ISBLANK($L$13),), "←利用児童１人あたりの利用上限時間が入力されていません。", "")</f>
        <v>←利用児童１人あたりの利用上限時間が入力されていません。</v>
      </c>
      <c r="AE13" s="2"/>
      <c r="AF13" s="2"/>
      <c r="AG13" s="2"/>
      <c r="AH13" s="2"/>
    </row>
    <row r="14" spans="1:34" s="11" customFormat="1" ht="26.25" customHeight="1" x14ac:dyDescent="0.55000000000000004">
      <c r="A14" s="185"/>
      <c r="B14" s="186"/>
      <c r="C14" s="191" t="s">
        <v>54</v>
      </c>
      <c r="D14" s="192"/>
      <c r="E14" s="155" t="s">
        <v>97</v>
      </c>
      <c r="F14" s="129"/>
      <c r="G14" s="129"/>
      <c r="H14" s="129"/>
      <c r="I14" s="129"/>
      <c r="J14" s="129"/>
      <c r="K14" s="129"/>
      <c r="L14" s="47"/>
      <c r="M14" s="56" t="s">
        <v>11</v>
      </c>
      <c r="N14" s="56"/>
      <c r="O14" s="56"/>
      <c r="P14" s="56"/>
      <c r="Q14" s="56"/>
      <c r="R14" s="56"/>
      <c r="S14" s="56"/>
      <c r="T14" s="56"/>
      <c r="U14" s="56"/>
      <c r="V14" s="56"/>
      <c r="W14" s="56"/>
      <c r="X14" s="56"/>
      <c r="Y14" s="56"/>
      <c r="Z14" s="56"/>
      <c r="AA14" s="56"/>
      <c r="AB14" s="56"/>
      <c r="AC14" s="57"/>
      <c r="AD14" s="31" t="str">
        <f>IF(OR(ISBLANK($L$14),), "←利用児童１人あたりの利用上限時間が入力されていません。", "")</f>
        <v>←利用児童１人あたりの利用上限時間が入力されていません。</v>
      </c>
      <c r="AE14" s="2"/>
      <c r="AF14" s="2"/>
      <c r="AG14" s="2"/>
      <c r="AH14" s="2"/>
    </row>
    <row r="15" spans="1:34" s="11" customFormat="1" ht="26.25" customHeight="1" x14ac:dyDescent="0.55000000000000004">
      <c r="A15" s="136" t="s">
        <v>12</v>
      </c>
      <c r="B15" s="136"/>
      <c r="C15" s="136"/>
      <c r="D15" s="136"/>
      <c r="E15" s="199" t="s">
        <v>13</v>
      </c>
      <c r="F15" s="200"/>
      <c r="G15" s="200"/>
      <c r="H15" s="201"/>
      <c r="I15" s="65">
        <f>COUNTIFS(A:A,"児童氏名：",D:D,"&lt;&gt;")</f>
        <v>0</v>
      </c>
      <c r="J15" s="34" t="s">
        <v>18</v>
      </c>
      <c r="K15" s="34"/>
      <c r="L15" s="34"/>
      <c r="M15" s="34"/>
      <c r="N15" s="34"/>
      <c r="O15" s="34"/>
      <c r="P15" s="34"/>
      <c r="Q15" s="34"/>
      <c r="R15" s="34"/>
      <c r="S15" s="34"/>
      <c r="T15" s="34"/>
      <c r="U15" s="34"/>
      <c r="V15" s="34"/>
      <c r="W15" s="34"/>
      <c r="X15" s="34"/>
      <c r="Y15" s="34"/>
      <c r="Z15" s="34"/>
      <c r="AA15" s="34"/>
      <c r="AB15" s="34"/>
      <c r="AC15" s="39"/>
      <c r="AD15" s="31"/>
      <c r="AE15" s="2"/>
      <c r="AF15" s="2"/>
      <c r="AG15" s="2"/>
      <c r="AH15" s="2"/>
    </row>
    <row r="16" spans="1:34" s="11" customFormat="1" ht="26.25" customHeight="1" x14ac:dyDescent="0.55000000000000004">
      <c r="A16" s="136"/>
      <c r="B16" s="136"/>
      <c r="C16" s="136"/>
      <c r="D16" s="136"/>
      <c r="E16" s="139" t="s">
        <v>15</v>
      </c>
      <c r="F16" s="140"/>
      <c r="G16" s="140"/>
      <c r="H16" s="141"/>
      <c r="I16" s="64">
        <f>SUMIFS(D:D,A:A,"合計利用回数")</f>
        <v>0</v>
      </c>
      <c r="J16" s="36" t="s">
        <v>38</v>
      </c>
      <c r="K16" s="36"/>
      <c r="L16" s="36"/>
      <c r="M16" s="36"/>
      <c r="N16" s="36"/>
      <c r="O16" s="36"/>
      <c r="P16" s="46"/>
      <c r="Q16" s="36"/>
      <c r="R16" s="36"/>
      <c r="S16" s="36"/>
      <c r="T16" s="36"/>
      <c r="U16" s="36"/>
      <c r="V16" s="36"/>
      <c r="W16" s="36"/>
      <c r="X16" s="36"/>
      <c r="Y16" s="36"/>
      <c r="Z16" s="36"/>
      <c r="AA16" s="36"/>
      <c r="AB16" s="36"/>
      <c r="AC16" s="40"/>
      <c r="AD16" s="2"/>
      <c r="AE16" s="2"/>
      <c r="AF16" s="2"/>
      <c r="AG16" s="2"/>
      <c r="AH16" s="2"/>
    </row>
    <row r="17" spans="1:34" s="11" customFormat="1" ht="26.25" customHeight="1" x14ac:dyDescent="0.55000000000000004">
      <c r="A17" s="136"/>
      <c r="B17" s="136"/>
      <c r="C17" s="136"/>
      <c r="D17" s="136"/>
      <c r="E17" s="142" t="s">
        <v>17</v>
      </c>
      <c r="F17" s="143"/>
      <c r="G17" s="143"/>
      <c r="H17" s="144"/>
      <c r="I17" s="63" t="str">
        <f>IFERROR(TEXT(SUMIFS(N:N, K:K, "合計利用時間"),"0;-0;;@"),"")</f>
        <v/>
      </c>
      <c r="J17" s="38" t="s">
        <v>33</v>
      </c>
      <c r="K17" s="38"/>
      <c r="L17" s="38"/>
      <c r="M17" s="129"/>
      <c r="N17" s="129"/>
      <c r="O17" s="38"/>
      <c r="P17" s="38"/>
      <c r="Q17" s="38"/>
      <c r="R17" s="129"/>
      <c r="S17" s="129"/>
      <c r="T17" s="129"/>
      <c r="U17" s="38"/>
      <c r="V17" s="38"/>
      <c r="W17" s="38"/>
      <c r="X17" s="38"/>
      <c r="Y17" s="38"/>
      <c r="Z17" s="38"/>
      <c r="AA17" s="38"/>
      <c r="AB17" s="38"/>
      <c r="AC17" s="41"/>
      <c r="AD17" s="2"/>
      <c r="AE17" s="2"/>
      <c r="AF17" s="2"/>
      <c r="AG17" s="2"/>
      <c r="AH17" s="2"/>
    </row>
    <row r="18" spans="1:34" s="11" customFormat="1" ht="26.25" customHeight="1" x14ac:dyDescent="0.55000000000000004">
      <c r="A18" s="1"/>
      <c r="B18" s="1"/>
      <c r="C18" s="1"/>
      <c r="D18" s="1"/>
      <c r="E18" s="2"/>
      <c r="F18" s="2"/>
      <c r="G18" s="2"/>
      <c r="H18" s="2"/>
      <c r="I18" s="2"/>
      <c r="J18" s="2"/>
      <c r="K18" s="2"/>
      <c r="L18" s="2"/>
      <c r="M18" s="2"/>
      <c r="N18" s="1"/>
      <c r="O18" s="2"/>
      <c r="P18" s="2"/>
      <c r="Q18" s="2"/>
      <c r="R18" s="1"/>
      <c r="S18" s="1"/>
      <c r="T18" s="1"/>
      <c r="V18" s="2"/>
      <c r="W18" s="2"/>
      <c r="X18" s="2"/>
      <c r="Y18" s="2"/>
      <c r="Z18" s="2"/>
      <c r="AA18" s="2"/>
      <c r="AB18" s="2"/>
      <c r="AC18" s="2"/>
      <c r="AD18" s="2"/>
      <c r="AE18" s="2"/>
      <c r="AF18" s="2"/>
      <c r="AG18" s="2"/>
      <c r="AH18" s="2"/>
    </row>
    <row r="19" spans="1:34" s="11" customFormat="1" ht="26.25" customHeight="1" x14ac:dyDescent="0.55000000000000004">
      <c r="A19" s="33" t="s">
        <v>88</v>
      </c>
      <c r="B19" s="1"/>
      <c r="C19" s="1"/>
      <c r="D19" s="1"/>
      <c r="E19" s="2"/>
      <c r="F19" s="2"/>
      <c r="G19" s="2"/>
      <c r="H19" s="2"/>
      <c r="I19" s="2"/>
      <c r="J19" s="2"/>
      <c r="K19" s="2"/>
      <c r="L19" s="2"/>
      <c r="M19" s="2"/>
      <c r="N19" s="1"/>
      <c r="O19" s="2"/>
      <c r="P19" s="2"/>
      <c r="Q19" s="2"/>
      <c r="R19" s="1"/>
      <c r="S19" s="1"/>
      <c r="T19" s="1"/>
      <c r="V19" s="2"/>
      <c r="W19" s="2"/>
      <c r="X19" s="2"/>
      <c r="Y19" s="2"/>
      <c r="Z19" s="2"/>
      <c r="AA19" s="2"/>
      <c r="AB19" s="2"/>
      <c r="AC19" s="2"/>
      <c r="AD19" s="2"/>
      <c r="AE19" s="2"/>
      <c r="AF19" s="2"/>
      <c r="AG19" s="2"/>
      <c r="AH19" s="2"/>
    </row>
    <row r="20" spans="1:34" s="11" customFormat="1" ht="26.25" customHeight="1" x14ac:dyDescent="0.55000000000000004">
      <c r="A20" s="158" t="s">
        <v>89</v>
      </c>
      <c r="B20" s="158"/>
      <c r="C20" s="158"/>
      <c r="D20" s="158"/>
      <c r="E20" s="158"/>
      <c r="F20" s="158"/>
      <c r="G20" s="158"/>
      <c r="H20" s="158"/>
      <c r="I20" s="158"/>
      <c r="J20" s="158"/>
      <c r="K20" s="158"/>
      <c r="L20" s="158"/>
      <c r="M20" s="158"/>
      <c r="N20" s="158"/>
      <c r="O20" s="158"/>
      <c r="P20" s="158"/>
      <c r="Q20" s="158"/>
      <c r="R20" s="158"/>
      <c r="S20" s="158"/>
      <c r="T20" s="158"/>
      <c r="U20" s="158"/>
      <c r="V20" s="158"/>
      <c r="W20" s="158"/>
      <c r="X20" s="158"/>
      <c r="Y20" s="158"/>
      <c r="Z20" s="158"/>
      <c r="AA20" s="158"/>
      <c r="AB20" s="158"/>
      <c r="AC20" s="158"/>
      <c r="AD20" s="2"/>
      <c r="AE20" s="2"/>
      <c r="AF20" s="2"/>
      <c r="AG20" s="2"/>
      <c r="AH20" s="2"/>
    </row>
    <row r="21" spans="1:34" s="11" customFormat="1" ht="26.25" customHeight="1" x14ac:dyDescent="0.55000000000000004">
      <c r="A21" s="158"/>
      <c r="B21" s="158"/>
      <c r="C21" s="158"/>
      <c r="D21" s="158"/>
      <c r="E21" s="158"/>
      <c r="F21" s="158"/>
      <c r="G21" s="158"/>
      <c r="H21" s="158"/>
      <c r="I21" s="158"/>
      <c r="J21" s="158"/>
      <c r="K21" s="158"/>
      <c r="L21" s="158"/>
      <c r="M21" s="158"/>
      <c r="N21" s="158"/>
      <c r="O21" s="158"/>
      <c r="P21" s="158"/>
      <c r="Q21" s="158"/>
      <c r="R21" s="158"/>
      <c r="S21" s="158"/>
      <c r="T21" s="158"/>
      <c r="U21" s="158"/>
      <c r="V21" s="158"/>
      <c r="W21" s="158"/>
      <c r="X21" s="158"/>
      <c r="Y21" s="158"/>
      <c r="Z21" s="158"/>
      <c r="AA21" s="158"/>
      <c r="AB21" s="158"/>
      <c r="AC21" s="158"/>
      <c r="AD21" s="2"/>
      <c r="AE21" s="2"/>
      <c r="AF21" s="2"/>
      <c r="AG21" s="2"/>
      <c r="AH21" s="2"/>
    </row>
    <row r="22" spans="1:34" s="11" customFormat="1" ht="26.25" customHeight="1" x14ac:dyDescent="0.55000000000000004">
      <c r="A22" s="170" t="s">
        <v>67</v>
      </c>
      <c r="B22" s="171"/>
      <c r="C22" s="171"/>
      <c r="D22" s="172"/>
      <c r="E22" s="247"/>
      <c r="F22" s="248"/>
      <c r="G22" s="58"/>
      <c r="H22" s="58"/>
      <c r="I22" s="58"/>
      <c r="J22" s="58"/>
      <c r="K22" s="58"/>
      <c r="L22" s="58"/>
      <c r="M22" s="58"/>
      <c r="N22" s="58"/>
      <c r="O22" s="58"/>
      <c r="P22" s="58"/>
      <c r="Q22" s="58"/>
      <c r="R22" s="58"/>
      <c r="S22" s="58"/>
      <c r="T22" s="58"/>
      <c r="U22" s="58"/>
      <c r="V22" s="58"/>
      <c r="W22" s="58"/>
      <c r="X22" s="58"/>
      <c r="Y22" s="58"/>
      <c r="Z22" s="58"/>
      <c r="AA22" s="58"/>
      <c r="AB22" s="58"/>
      <c r="AC22" s="59"/>
      <c r="AD22" s="2"/>
      <c r="AE22" s="2"/>
      <c r="AF22" s="2"/>
      <c r="AG22" s="2"/>
      <c r="AH22" s="2"/>
    </row>
    <row r="23" spans="1:34" s="11" customFormat="1" ht="26.25" customHeight="1" x14ac:dyDescent="0.55000000000000004">
      <c r="A23" s="164" t="s">
        <v>68</v>
      </c>
      <c r="B23" s="165"/>
      <c r="C23" s="165"/>
      <c r="D23" s="166"/>
      <c r="E23" s="249"/>
      <c r="F23" s="250"/>
      <c r="G23" s="60"/>
      <c r="H23" s="175" t="s">
        <v>83</v>
      </c>
      <c r="I23" s="175"/>
      <c r="J23" s="175"/>
      <c r="K23" s="176"/>
      <c r="L23" s="176"/>
      <c r="M23" s="50"/>
      <c r="N23" s="176"/>
      <c r="O23" s="176"/>
      <c r="P23" s="176"/>
      <c r="Q23" s="176"/>
      <c r="R23" s="50"/>
      <c r="S23" s="60" t="s">
        <v>19</v>
      </c>
      <c r="T23" s="60"/>
      <c r="U23" s="60"/>
      <c r="V23" s="60"/>
      <c r="W23" s="60"/>
      <c r="X23" s="60"/>
      <c r="Y23" s="60"/>
      <c r="Z23" s="60"/>
      <c r="AA23" s="60"/>
      <c r="AB23" s="60"/>
      <c r="AC23" s="61"/>
      <c r="AD23" s="2"/>
      <c r="AE23" s="2"/>
      <c r="AF23" s="2"/>
      <c r="AG23" s="2"/>
      <c r="AH23" s="2"/>
    </row>
    <row r="24" spans="1:34" s="11" customFormat="1" ht="26" customHeight="1" x14ac:dyDescent="0.55000000000000004">
      <c r="A24" s="167"/>
      <c r="B24" s="168"/>
      <c r="C24" s="168"/>
      <c r="D24" s="169"/>
      <c r="E24" s="161" t="s">
        <v>69</v>
      </c>
      <c r="F24" s="162"/>
      <c r="G24" s="251"/>
      <c r="H24" s="251"/>
      <c r="I24" s="251"/>
      <c r="J24" s="251"/>
      <c r="K24" s="251"/>
      <c r="L24" s="251"/>
      <c r="M24" s="251"/>
      <c r="N24" s="251"/>
      <c r="O24" s="251"/>
      <c r="P24" s="251"/>
      <c r="Q24" s="251"/>
      <c r="R24" s="251"/>
      <c r="S24" s="251"/>
      <c r="T24" s="251"/>
      <c r="U24" s="251"/>
      <c r="V24" s="251"/>
      <c r="W24" s="251"/>
      <c r="X24" s="251"/>
      <c r="Y24" s="251"/>
      <c r="Z24" s="251"/>
      <c r="AA24" s="251"/>
      <c r="AB24" s="251"/>
      <c r="AC24" s="38" t="s">
        <v>19</v>
      </c>
      <c r="AD24" s="2"/>
      <c r="AE24" s="2"/>
      <c r="AF24" s="2"/>
      <c r="AG24" s="2"/>
      <c r="AH24" s="2"/>
    </row>
    <row r="25" spans="1:34" s="11" customFormat="1" ht="26" customHeight="1" x14ac:dyDescent="0.55000000000000004">
      <c r="A25" s="164" t="s">
        <v>111</v>
      </c>
      <c r="B25" s="165"/>
      <c r="C25" s="165"/>
      <c r="D25" s="166"/>
      <c r="E25" s="237" t="s">
        <v>112</v>
      </c>
      <c r="F25" s="175"/>
      <c r="G25" s="175"/>
      <c r="H25" s="175"/>
      <c r="I25" s="175"/>
      <c r="J25" s="238"/>
      <c r="K25" s="238"/>
      <c r="L25" s="73" t="s">
        <v>113</v>
      </c>
      <c r="M25" s="73"/>
      <c r="N25" s="73"/>
      <c r="O25" s="73"/>
      <c r="P25" s="73"/>
      <c r="Q25" s="73"/>
      <c r="R25" s="73"/>
      <c r="S25" s="73"/>
      <c r="T25" s="73"/>
      <c r="U25" s="73"/>
      <c r="V25" s="73"/>
      <c r="W25" s="73"/>
      <c r="X25" s="73"/>
      <c r="Y25" s="73"/>
      <c r="Z25" s="73"/>
      <c r="AA25" s="73"/>
      <c r="AB25" s="73"/>
      <c r="AC25" s="39"/>
      <c r="AD25" s="2"/>
      <c r="AE25" s="2"/>
      <c r="AF25" s="2"/>
      <c r="AG25" s="2"/>
      <c r="AH25" s="2"/>
    </row>
    <row r="26" spans="1:34" s="11" customFormat="1" ht="26" customHeight="1" x14ac:dyDescent="0.55000000000000004">
      <c r="A26" s="167"/>
      <c r="B26" s="168"/>
      <c r="C26" s="168"/>
      <c r="D26" s="169"/>
      <c r="E26" s="239" t="s">
        <v>119</v>
      </c>
      <c r="F26" s="240"/>
      <c r="G26" s="240"/>
      <c r="H26" s="240"/>
      <c r="I26" s="240" t="s">
        <v>115</v>
      </c>
      <c r="J26" s="240"/>
      <c r="K26" s="240"/>
      <c r="L26" s="134"/>
      <c r="M26" s="134"/>
      <c r="N26" s="74" t="s">
        <v>113</v>
      </c>
      <c r="O26" s="132" t="s">
        <v>117</v>
      </c>
      <c r="P26" s="133"/>
      <c r="Q26" s="133"/>
      <c r="R26" s="134"/>
      <c r="S26" s="134"/>
      <c r="T26" s="74" t="s">
        <v>113</v>
      </c>
      <c r="U26" s="133" t="s">
        <v>116</v>
      </c>
      <c r="V26" s="133"/>
      <c r="W26" s="133"/>
      <c r="X26" s="134"/>
      <c r="Y26" s="134"/>
      <c r="Z26" s="74" t="s">
        <v>113</v>
      </c>
      <c r="AA26" s="74"/>
      <c r="AB26" s="74"/>
      <c r="AC26" s="41"/>
      <c r="AD26" s="2"/>
      <c r="AE26" s="2"/>
      <c r="AF26" s="2"/>
      <c r="AG26" s="2"/>
      <c r="AH26" s="2"/>
    </row>
    <row r="27" spans="1:34" s="11" customFormat="1" ht="26.25" customHeight="1" x14ac:dyDescent="0.55000000000000004">
      <c r="A27" s="1"/>
      <c r="B27" s="1"/>
      <c r="C27" s="1"/>
      <c r="D27" s="1"/>
      <c r="E27" s="2"/>
      <c r="F27" s="2"/>
      <c r="G27" s="2"/>
      <c r="H27" s="2"/>
      <c r="I27" s="2"/>
      <c r="J27" s="2"/>
      <c r="K27" s="2"/>
      <c r="L27" s="2"/>
      <c r="M27" s="2"/>
      <c r="N27" s="2"/>
      <c r="O27" s="2"/>
      <c r="P27" s="2"/>
      <c r="Q27" s="2"/>
      <c r="R27" s="2"/>
      <c r="S27" s="2"/>
      <c r="T27" s="2"/>
      <c r="U27" s="2"/>
      <c r="V27" s="2"/>
      <c r="W27" s="2"/>
      <c r="X27" s="2"/>
      <c r="Y27" s="2"/>
      <c r="Z27" s="2"/>
      <c r="AA27" s="2"/>
      <c r="AB27" s="2"/>
      <c r="AC27" s="2"/>
      <c r="AD27" s="2"/>
      <c r="AE27" s="2"/>
      <c r="AF27" s="2"/>
      <c r="AG27" s="2"/>
      <c r="AH27" s="2"/>
    </row>
    <row r="28" spans="1:34" s="11" customFormat="1" ht="26.25" customHeight="1" x14ac:dyDescent="0.55000000000000004">
      <c r="A28" s="33" t="s">
        <v>71</v>
      </c>
      <c r="B28" s="2"/>
      <c r="C28" s="2"/>
      <c r="D28" s="2"/>
      <c r="E28" s="2"/>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2"/>
      <c r="AH28" s="2"/>
    </row>
    <row r="29" spans="1:34" s="11" customFormat="1" ht="26.25" customHeight="1" x14ac:dyDescent="0.55000000000000004">
      <c r="A29" s="136" t="s">
        <v>21</v>
      </c>
      <c r="B29" s="136"/>
      <c r="C29" s="136"/>
      <c r="D29" s="136"/>
      <c r="E29" s="4">
        <f>SUMIFS(C:C,A:A,"親子通園")</f>
        <v>0</v>
      </c>
      <c r="F29" s="137" t="s">
        <v>20</v>
      </c>
      <c r="G29" s="137"/>
      <c r="H29" s="137"/>
      <c r="I29" s="4">
        <f>COUNTIFS(A:A,"親子通園",C:C,"&gt;0")</f>
        <v>0</v>
      </c>
      <c r="J29" s="4" t="s">
        <v>14</v>
      </c>
      <c r="K29" s="197" t="s">
        <v>63</v>
      </c>
      <c r="L29" s="197"/>
      <c r="M29" s="197"/>
      <c r="N29" s="197"/>
      <c r="O29" s="197"/>
      <c r="P29" s="197"/>
      <c r="Q29" s="197"/>
      <c r="R29" s="197"/>
      <c r="S29" s="197"/>
      <c r="T29" s="197"/>
      <c r="U29" s="197"/>
      <c r="V29" s="197"/>
      <c r="W29" s="197"/>
      <c r="X29" s="197"/>
      <c r="Y29" s="197"/>
      <c r="Z29" s="197"/>
      <c r="AA29" s="197"/>
      <c r="AB29" s="197"/>
      <c r="AC29" s="198"/>
      <c r="AD29" s="2"/>
      <c r="AE29" s="2"/>
      <c r="AF29" s="2"/>
      <c r="AG29" s="2"/>
      <c r="AH29" s="2"/>
    </row>
    <row r="30" spans="1:34" s="11" customFormat="1" ht="26.25" customHeight="1" x14ac:dyDescent="0.55000000000000004">
      <c r="A30" s="193" t="s">
        <v>102</v>
      </c>
      <c r="B30" s="136"/>
      <c r="C30" s="136"/>
      <c r="D30" s="136"/>
      <c r="E30" s="7">
        <f>SUMIFS(O:O,N:N,"事前面談")</f>
        <v>0</v>
      </c>
      <c r="F30" s="194" t="s">
        <v>20</v>
      </c>
      <c r="G30" s="194"/>
      <c r="H30" s="194"/>
      <c r="I30" s="7">
        <f>COUNTIFS(N:N,"事前面談",O:O,"&gt;0")</f>
        <v>0</v>
      </c>
      <c r="J30" s="7" t="s">
        <v>14</v>
      </c>
      <c r="K30" s="195" t="s">
        <v>104</v>
      </c>
      <c r="L30" s="195"/>
      <c r="M30" s="195"/>
      <c r="N30" s="195"/>
      <c r="O30" s="195"/>
      <c r="P30" s="195"/>
      <c r="Q30" s="195"/>
      <c r="R30" s="195"/>
      <c r="S30" s="195"/>
      <c r="T30" s="195"/>
      <c r="U30" s="195"/>
      <c r="V30" s="195"/>
      <c r="W30" s="195"/>
      <c r="X30" s="195"/>
      <c r="Y30" s="195"/>
      <c r="Z30" s="195"/>
      <c r="AA30" s="195"/>
      <c r="AB30" s="195"/>
      <c r="AC30" s="196"/>
      <c r="AD30" s="2"/>
      <c r="AE30" s="2"/>
      <c r="AF30" s="2"/>
      <c r="AG30" s="2"/>
      <c r="AH30" s="2"/>
    </row>
    <row r="31" spans="1:34" s="11" customFormat="1" ht="26.25" customHeight="1" x14ac:dyDescent="0.55000000000000004">
      <c r="A31" s="193" t="s">
        <v>103</v>
      </c>
      <c r="B31" s="136"/>
      <c r="C31" s="136"/>
      <c r="D31" s="136"/>
      <c r="E31" s="7">
        <f>SUMIFS(S:S,Q:Q,"事後面談")</f>
        <v>0</v>
      </c>
      <c r="F31" s="194" t="s">
        <v>20</v>
      </c>
      <c r="G31" s="194"/>
      <c r="H31" s="194"/>
      <c r="I31" s="7">
        <f>COUNTIFS(Q:Q,"事後面談",S:S,"&gt;0")</f>
        <v>0</v>
      </c>
      <c r="J31" s="7" t="s">
        <v>14</v>
      </c>
      <c r="K31" s="195" t="s">
        <v>105</v>
      </c>
      <c r="L31" s="195"/>
      <c r="M31" s="195"/>
      <c r="N31" s="195"/>
      <c r="O31" s="195"/>
      <c r="P31" s="195"/>
      <c r="Q31" s="195"/>
      <c r="R31" s="195"/>
      <c r="S31" s="195"/>
      <c r="T31" s="195"/>
      <c r="U31" s="195"/>
      <c r="V31" s="195"/>
      <c r="W31" s="195"/>
      <c r="X31" s="195"/>
      <c r="Y31" s="195"/>
      <c r="Z31" s="195"/>
      <c r="AA31" s="195"/>
      <c r="AB31" s="195"/>
      <c r="AC31" s="196"/>
      <c r="AD31" s="2"/>
      <c r="AE31" s="2"/>
      <c r="AF31" s="2"/>
      <c r="AG31" s="2"/>
      <c r="AH31" s="2"/>
    </row>
    <row r="32" spans="1:34" s="11" customFormat="1" ht="26.25" customHeight="1" x14ac:dyDescent="0.55000000000000004">
      <c r="A32" s="136" t="s">
        <v>42</v>
      </c>
      <c r="B32" s="136"/>
      <c r="C32" s="136"/>
      <c r="D32" s="136"/>
      <c r="E32" s="6">
        <f>SUMIFS(I:I,F:F,"保護者支援面談実施")</f>
        <v>0</v>
      </c>
      <c r="F32" s="137" t="s">
        <v>20</v>
      </c>
      <c r="G32" s="137"/>
      <c r="H32" s="137"/>
      <c r="I32" s="4">
        <f>COUNTIFS(F:F,"保護者支援面談実施",I:I,"&gt;0")</f>
        <v>0</v>
      </c>
      <c r="J32" s="4" t="s">
        <v>14</v>
      </c>
      <c r="K32" s="195" t="s">
        <v>106</v>
      </c>
      <c r="L32" s="195"/>
      <c r="M32" s="195"/>
      <c r="N32" s="195"/>
      <c r="O32" s="195"/>
      <c r="P32" s="195"/>
      <c r="Q32" s="195"/>
      <c r="R32" s="195"/>
      <c r="S32" s="195"/>
      <c r="T32" s="195"/>
      <c r="U32" s="195"/>
      <c r="V32" s="195"/>
      <c r="W32" s="195"/>
      <c r="X32" s="195"/>
      <c r="Y32" s="195"/>
      <c r="Z32" s="195"/>
      <c r="AA32" s="195"/>
      <c r="AB32" s="195"/>
      <c r="AC32" s="196"/>
      <c r="AD32" s="2"/>
      <c r="AE32" s="2"/>
      <c r="AF32" s="2"/>
      <c r="AG32" s="2"/>
      <c r="AH32" s="2"/>
    </row>
    <row r="33" spans="1:46" s="11" customFormat="1" ht="26.25" customHeight="1" x14ac:dyDescent="0.55000000000000004">
      <c r="A33" s="1"/>
      <c r="B33" s="1"/>
      <c r="C33" s="1"/>
      <c r="D33" s="1"/>
      <c r="E33" s="2"/>
      <c r="F33" s="2"/>
      <c r="G33" s="2"/>
      <c r="H33" s="2"/>
      <c r="I33" s="2"/>
      <c r="J33" s="2"/>
      <c r="K33" s="1"/>
      <c r="L33" s="1"/>
      <c r="M33" s="1"/>
      <c r="N33" s="1"/>
      <c r="O33" s="1"/>
      <c r="P33" s="1"/>
      <c r="Q33" s="1"/>
      <c r="R33" s="1"/>
      <c r="S33" s="1"/>
      <c r="T33" s="1"/>
      <c r="U33" s="1"/>
      <c r="V33" s="1"/>
      <c r="W33" s="1"/>
      <c r="X33" s="1"/>
      <c r="Y33" s="1"/>
      <c r="Z33" s="1"/>
      <c r="AA33" s="1"/>
      <c r="AB33" s="1"/>
      <c r="AC33" s="1"/>
      <c r="AD33" s="2"/>
      <c r="AE33" s="2"/>
      <c r="AF33" s="2"/>
      <c r="AG33" s="2"/>
      <c r="AH33" s="2"/>
    </row>
    <row r="34" spans="1:46" s="11" customFormat="1" ht="26.25" customHeight="1" x14ac:dyDescent="0.55000000000000004">
      <c r="A34" s="180" t="s">
        <v>72</v>
      </c>
      <c r="B34" s="180"/>
      <c r="C34" s="180"/>
      <c r="D34" s="180"/>
      <c r="E34" s="180"/>
      <c r="F34" s="180"/>
      <c r="G34" s="180"/>
      <c r="H34" s="180"/>
      <c r="I34" s="180"/>
      <c r="J34" s="180"/>
      <c r="K34" s="180"/>
      <c r="L34" s="180"/>
      <c r="M34" s="180"/>
      <c r="N34" s="180"/>
      <c r="O34" s="180"/>
      <c r="P34" s="180"/>
      <c r="Q34" s="180"/>
      <c r="R34" s="180"/>
      <c r="S34" s="180"/>
      <c r="T34" s="180"/>
      <c r="U34" s="180"/>
      <c r="V34" s="180"/>
      <c r="W34" s="180"/>
      <c r="X34" s="180"/>
      <c r="Y34" s="180"/>
      <c r="Z34" s="180"/>
      <c r="AA34" s="180"/>
      <c r="AB34" s="180"/>
      <c r="AC34" s="180"/>
      <c r="AD34" s="2"/>
      <c r="AE34" s="2"/>
      <c r="AF34" s="2"/>
      <c r="AG34" s="2"/>
      <c r="AH34" s="2"/>
      <c r="AT34" s="12"/>
    </row>
    <row r="35" spans="1:46" s="11" customFormat="1" ht="26.25" customHeight="1" x14ac:dyDescent="0.55000000000000004">
      <c r="A35" s="91"/>
      <c r="B35" s="92"/>
      <c r="C35" s="92"/>
      <c r="D35" s="92"/>
      <c r="E35" s="92"/>
      <c r="F35" s="92"/>
      <c r="G35" s="92"/>
      <c r="H35" s="92"/>
      <c r="I35" s="92"/>
      <c r="J35" s="92"/>
      <c r="K35" s="92"/>
      <c r="L35" s="92"/>
      <c r="M35" s="92"/>
      <c r="N35" s="92"/>
      <c r="O35" s="92"/>
      <c r="P35" s="92"/>
      <c r="Q35" s="92"/>
      <c r="R35" s="92"/>
      <c r="S35" s="92"/>
      <c r="T35" s="92"/>
      <c r="U35" s="92"/>
      <c r="V35" s="92"/>
      <c r="W35" s="92"/>
      <c r="X35" s="92"/>
      <c r="Y35" s="92"/>
      <c r="Z35" s="92"/>
      <c r="AA35" s="92"/>
      <c r="AB35" s="92"/>
      <c r="AC35" s="93"/>
      <c r="AD35" s="2"/>
      <c r="AE35" s="2"/>
      <c r="AF35" s="2"/>
      <c r="AG35" s="2"/>
      <c r="AH35" s="2"/>
    </row>
    <row r="36" spans="1:46" s="11" customFormat="1" ht="26.25" customHeight="1" x14ac:dyDescent="0.55000000000000004">
      <c r="A36" s="94"/>
      <c r="B36" s="95"/>
      <c r="C36" s="95"/>
      <c r="D36" s="95"/>
      <c r="E36" s="95"/>
      <c r="F36" s="95"/>
      <c r="G36" s="95"/>
      <c r="H36" s="95"/>
      <c r="I36" s="95"/>
      <c r="J36" s="95"/>
      <c r="K36" s="95"/>
      <c r="L36" s="95"/>
      <c r="M36" s="95"/>
      <c r="N36" s="95"/>
      <c r="O36" s="95"/>
      <c r="P36" s="95"/>
      <c r="Q36" s="95"/>
      <c r="R36" s="95"/>
      <c r="S36" s="95"/>
      <c r="T36" s="95"/>
      <c r="U36" s="95"/>
      <c r="V36" s="95"/>
      <c r="W36" s="95"/>
      <c r="X36" s="95"/>
      <c r="Y36" s="95"/>
      <c r="Z36" s="95"/>
      <c r="AA36" s="95"/>
      <c r="AB36" s="95"/>
      <c r="AC36" s="96"/>
      <c r="AD36" s="2"/>
      <c r="AE36" s="2"/>
      <c r="AF36" s="2"/>
      <c r="AG36" s="2"/>
      <c r="AH36" s="2"/>
    </row>
    <row r="37" spans="1:46" s="11" customFormat="1" ht="26.25" customHeight="1" x14ac:dyDescent="0.55000000000000004">
      <c r="A37" s="97"/>
      <c r="B37" s="98"/>
      <c r="C37" s="98"/>
      <c r="D37" s="98"/>
      <c r="E37" s="98"/>
      <c r="F37" s="98"/>
      <c r="G37" s="98"/>
      <c r="H37" s="98"/>
      <c r="I37" s="98"/>
      <c r="J37" s="98"/>
      <c r="K37" s="98"/>
      <c r="L37" s="98"/>
      <c r="M37" s="98"/>
      <c r="N37" s="98"/>
      <c r="O37" s="98"/>
      <c r="P37" s="98"/>
      <c r="Q37" s="98"/>
      <c r="R37" s="98"/>
      <c r="S37" s="98"/>
      <c r="T37" s="98"/>
      <c r="U37" s="98"/>
      <c r="V37" s="98"/>
      <c r="W37" s="98"/>
      <c r="X37" s="98"/>
      <c r="Y37" s="98"/>
      <c r="Z37" s="98"/>
      <c r="AA37" s="98"/>
      <c r="AB37" s="98"/>
      <c r="AC37" s="99"/>
      <c r="AD37" s="2"/>
      <c r="AE37" s="2"/>
      <c r="AF37" s="2"/>
      <c r="AG37" s="2"/>
      <c r="AH37" s="2"/>
    </row>
    <row r="38" spans="1:46" s="11" customFormat="1" ht="26.25" customHeight="1" x14ac:dyDescent="0.55000000000000004">
      <c r="A38" s="2" t="s">
        <v>22</v>
      </c>
      <c r="B38" s="2"/>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row>
    <row r="39" spans="1:46" s="11" customFormat="1" ht="26.25" customHeight="1" x14ac:dyDescent="0.55000000000000004">
      <c r="A39" s="2"/>
      <c r="B39" s="2"/>
      <c r="C39" s="2"/>
      <c r="D39" s="2"/>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c r="AH39" s="2"/>
    </row>
    <row r="40" spans="1:46" s="11" customFormat="1" ht="26.25" customHeight="1" x14ac:dyDescent="0.55000000000000004">
      <c r="A40" s="100" t="str">
        <f>"（別紙）中野区乳児等通園支援事業　利用状況報告書（"&amp;$N$2&amp;"年"&amp;$P$2&amp;"月分）"</f>
        <v>（別紙）中野区乳児等通園支援事業　利用状況報告書（2026年5月分）</v>
      </c>
      <c r="B40" s="100"/>
      <c r="C40" s="100"/>
      <c r="D40" s="100"/>
      <c r="E40" s="100"/>
      <c r="F40" s="100"/>
      <c r="G40" s="100"/>
      <c r="H40" s="100"/>
      <c r="I40" s="100"/>
      <c r="J40" s="100"/>
      <c r="K40" s="100"/>
      <c r="L40" s="100"/>
      <c r="M40" s="100"/>
      <c r="N40" s="100"/>
      <c r="O40" s="100"/>
      <c r="P40" s="100"/>
      <c r="Q40" s="100"/>
      <c r="R40" s="100"/>
      <c r="S40" s="100"/>
      <c r="T40" s="100"/>
      <c r="U40" s="100"/>
      <c r="V40" s="100"/>
      <c r="W40" s="100"/>
      <c r="X40" s="100"/>
      <c r="Y40" s="100"/>
      <c r="Z40" s="100"/>
      <c r="AA40" s="100"/>
      <c r="AB40" s="100"/>
      <c r="AC40" s="100"/>
      <c r="AD40" s="2"/>
      <c r="AE40" s="2"/>
      <c r="AF40" s="2"/>
      <c r="AG40" s="2"/>
      <c r="AH40" s="2"/>
    </row>
    <row r="41" spans="1:46" ht="26.25" customHeight="1" x14ac:dyDescent="0.55000000000000004">
      <c r="A41" s="101" t="s">
        <v>23</v>
      </c>
      <c r="B41" s="101"/>
      <c r="C41" s="101"/>
      <c r="D41" s="110"/>
      <c r="E41" s="110"/>
      <c r="F41" s="110"/>
      <c r="G41" s="110"/>
      <c r="H41" s="110"/>
      <c r="I41" s="110"/>
      <c r="J41" s="114" t="s">
        <v>43</v>
      </c>
      <c r="K41" s="114"/>
      <c r="L41" s="114"/>
      <c r="O41" s="29" t="s">
        <v>0</v>
      </c>
      <c r="P41" s="13"/>
      <c r="Q41" s="29" t="s">
        <v>3</v>
      </c>
      <c r="S41" s="29" t="s">
        <v>4</v>
      </c>
      <c r="T41" s="29" t="s">
        <v>19</v>
      </c>
      <c r="U41" s="32" t="s">
        <v>40</v>
      </c>
      <c r="V41" s="32"/>
      <c r="W41" s="110"/>
      <c r="X41" s="110"/>
      <c r="Y41" s="110"/>
      <c r="Z41" s="110"/>
      <c r="AA41" s="110"/>
      <c r="AB41" s="110"/>
      <c r="AC41" s="32" t="s">
        <v>19</v>
      </c>
    </row>
    <row r="42" spans="1:46" ht="26.25" customHeight="1" x14ac:dyDescent="0.55000000000000004">
      <c r="A42" s="101" t="s">
        <v>24</v>
      </c>
      <c r="B42" s="101"/>
      <c r="C42" s="101"/>
      <c r="D42" s="32" t="s">
        <v>87</v>
      </c>
      <c r="E42" s="32" cm="1">
        <f t="array" ref="E42">_xlfn.IFS(W41="０歳児クラス相当",$L$12,W41="１歳児クラス相当",$L$13,W41="２歳児クラス相当（３歳未満）",$L$14,W41="２歳児クラス相当（３歳誕生月）",$L$14,W41="",0)</f>
        <v>0</v>
      </c>
      <c r="F42" s="114" t="s">
        <v>11</v>
      </c>
      <c r="G42" s="114"/>
      <c r="H42" s="29"/>
      <c r="I42" s="32"/>
      <c r="J42" s="114"/>
      <c r="K42" s="114"/>
      <c r="L42" s="32"/>
      <c r="M42" s="114"/>
      <c r="N42" s="114"/>
      <c r="O42" s="32"/>
      <c r="P42" s="157" t="s">
        <v>62</v>
      </c>
      <c r="Q42" s="157"/>
      <c r="R42" s="157"/>
      <c r="S42" s="110"/>
      <c r="T42" s="110"/>
      <c r="U42" s="110"/>
      <c r="V42" s="157" t="s">
        <v>65</v>
      </c>
      <c r="W42" s="157"/>
      <c r="X42" s="110"/>
      <c r="Y42" s="110"/>
      <c r="Z42" s="110"/>
      <c r="AA42" s="110"/>
      <c r="AB42" s="110"/>
      <c r="AC42" s="32" t="s">
        <v>19</v>
      </c>
    </row>
    <row r="43" spans="1:46" s="13" customFormat="1" ht="26.25" customHeight="1" x14ac:dyDescent="0.55000000000000004">
      <c r="A43" s="32"/>
      <c r="B43" s="114" t="s">
        <v>66</v>
      </c>
      <c r="C43" s="114"/>
      <c r="D43" s="114"/>
      <c r="E43" s="114" t="s">
        <v>94</v>
      </c>
      <c r="F43" s="114"/>
      <c r="G43" s="114"/>
      <c r="H43" s="114"/>
      <c r="I43" s="29" t="s">
        <v>19</v>
      </c>
      <c r="J43" s="113" t="s">
        <v>93</v>
      </c>
      <c r="K43" s="113"/>
      <c r="L43" s="113"/>
      <c r="M43" s="113"/>
      <c r="N43" s="113"/>
      <c r="O43" s="110"/>
      <c r="P43" s="110"/>
      <c r="Q43" s="110"/>
      <c r="R43" s="110"/>
      <c r="S43" s="110"/>
      <c r="T43" s="32"/>
      <c r="U43" s="111" t="s">
        <v>86</v>
      </c>
      <c r="V43" s="111"/>
      <c r="W43" s="228"/>
      <c r="X43" s="228"/>
      <c r="Y43" s="228"/>
      <c r="Z43" s="228"/>
      <c r="AA43" s="228"/>
      <c r="AB43" s="228"/>
      <c r="AC43" s="12"/>
      <c r="AD43" s="29"/>
      <c r="AE43" s="29"/>
      <c r="AF43" s="29"/>
      <c r="AG43" s="29"/>
      <c r="AH43" s="29"/>
    </row>
    <row r="44" spans="1:46" s="13" customFormat="1" ht="26.25" customHeight="1" x14ac:dyDescent="0.55000000000000004">
      <c r="A44" s="123" t="s">
        <v>25</v>
      </c>
      <c r="B44" s="123"/>
      <c r="C44" s="14" t="s">
        <v>26</v>
      </c>
      <c r="D44" s="123" t="s">
        <v>90</v>
      </c>
      <c r="E44" s="123"/>
      <c r="F44" s="123" t="s">
        <v>27</v>
      </c>
      <c r="G44" s="123"/>
      <c r="H44" s="123"/>
      <c r="I44" s="123"/>
      <c r="J44" s="123"/>
      <c r="K44" s="123"/>
      <c r="L44" s="177" t="s">
        <v>28</v>
      </c>
      <c r="M44" s="177"/>
      <c r="N44" s="177"/>
      <c r="O44" s="123" t="s">
        <v>29</v>
      </c>
      <c r="P44" s="123"/>
      <c r="Q44" s="116" t="s">
        <v>98</v>
      </c>
      <c r="R44" s="116"/>
      <c r="S44" s="116" t="s">
        <v>45</v>
      </c>
      <c r="T44" s="116"/>
      <c r="U44" s="124" t="s">
        <v>55</v>
      </c>
      <c r="V44" s="125"/>
      <c r="W44" s="126" t="s">
        <v>30</v>
      </c>
      <c r="X44" s="127"/>
      <c r="Y44" s="127"/>
      <c r="Z44" s="127"/>
      <c r="AA44" s="127"/>
      <c r="AB44" s="127"/>
      <c r="AC44" s="128"/>
      <c r="AD44" s="29"/>
      <c r="AE44" s="29"/>
      <c r="AF44" s="29"/>
      <c r="AG44" s="29"/>
      <c r="AH44" s="29"/>
    </row>
    <row r="45" spans="1:46" ht="26.25" customHeight="1" x14ac:dyDescent="0.55000000000000004">
      <c r="A45" s="15">
        <v>1</v>
      </c>
      <c r="B45" s="21" t="s">
        <v>4</v>
      </c>
      <c r="C45" s="24" t="str">
        <f>TEXT(DATE($N$2,$P$2,A45),"aaa")</f>
        <v>金</v>
      </c>
      <c r="D45" s="106"/>
      <c r="E45" s="107"/>
      <c r="F45" s="108"/>
      <c r="G45" s="109"/>
      <c r="H45" s="16" t="s">
        <v>31</v>
      </c>
      <c r="I45" s="109"/>
      <c r="J45" s="109"/>
      <c r="K45" s="21" t="s">
        <v>32</v>
      </c>
      <c r="L45" s="89" t="str">
        <f>IF(OR(F45="",I45=""),"",MIN(MAX(ROUNDDOWN((I45-F45)*24*2,0)/2,0),$E$42))</f>
        <v/>
      </c>
      <c r="M45" s="90"/>
      <c r="N45" s="43" t="s">
        <v>33</v>
      </c>
      <c r="O45" s="106"/>
      <c r="P45" s="107"/>
      <c r="Q45" s="106"/>
      <c r="R45" s="107"/>
      <c r="S45" s="106"/>
      <c r="T45" s="107"/>
      <c r="U45" s="106"/>
      <c r="V45" s="107"/>
      <c r="W45" s="231"/>
      <c r="X45" s="232"/>
      <c r="Y45" s="232"/>
      <c r="Z45" s="232"/>
      <c r="AA45" s="232"/>
      <c r="AB45" s="232"/>
      <c r="AC45" s="233"/>
    </row>
    <row r="46" spans="1:46" ht="26.25" customHeight="1" x14ac:dyDescent="0.55000000000000004">
      <c r="A46" s="17">
        <v>2</v>
      </c>
      <c r="B46" s="22" t="s">
        <v>4</v>
      </c>
      <c r="C46" s="25" t="str">
        <f>TEXT(DATE($N$2,$P$2,A46),"aaa")</f>
        <v>土</v>
      </c>
      <c r="D46" s="85"/>
      <c r="E46" s="86"/>
      <c r="F46" s="205"/>
      <c r="G46" s="178"/>
      <c r="H46" s="18" t="s">
        <v>31</v>
      </c>
      <c r="I46" s="178"/>
      <c r="J46" s="178"/>
      <c r="K46" s="22" t="s">
        <v>32</v>
      </c>
      <c r="L46" s="89" t="str">
        <f>IF(OR(F46="",I46=""),"",MIN(MAX(ROUNDDOWN((I46-F46)*24*2,0)/2,0),$E$42))</f>
        <v/>
      </c>
      <c r="M46" s="90"/>
      <c r="N46" s="22" t="s">
        <v>33</v>
      </c>
      <c r="O46" s="85"/>
      <c r="P46" s="86"/>
      <c r="Q46" s="85"/>
      <c r="R46" s="86"/>
      <c r="S46" s="85"/>
      <c r="T46" s="86"/>
      <c r="U46" s="85"/>
      <c r="V46" s="86"/>
      <c r="W46" s="120"/>
      <c r="X46" s="121"/>
      <c r="Y46" s="121"/>
      <c r="Z46" s="121"/>
      <c r="AA46" s="121"/>
      <c r="AB46" s="121"/>
      <c r="AC46" s="122"/>
    </row>
    <row r="47" spans="1:46" ht="26.25" customHeight="1" x14ac:dyDescent="0.55000000000000004">
      <c r="A47" s="17">
        <v>3</v>
      </c>
      <c r="B47" s="22" t="s">
        <v>34</v>
      </c>
      <c r="C47" s="25" t="str">
        <f t="shared" ref="C47:C75" si="0">TEXT(DATE($N$2,$P$2,A47),"aaa")</f>
        <v>日</v>
      </c>
      <c r="D47" s="85"/>
      <c r="E47" s="86"/>
      <c r="F47" s="205"/>
      <c r="G47" s="178"/>
      <c r="H47" s="18" t="s">
        <v>31</v>
      </c>
      <c r="I47" s="178"/>
      <c r="J47" s="178"/>
      <c r="K47" s="22" t="s">
        <v>32</v>
      </c>
      <c r="L47" s="89" t="str">
        <f t="shared" ref="L47:L74" si="1">IF(OR(F47="",I47=""),"",MIN(MAX(ROUNDDOWN((I47-F47)*24*2,0)/2,0),$E$42))</f>
        <v/>
      </c>
      <c r="M47" s="90"/>
      <c r="N47" s="22" t="s">
        <v>33</v>
      </c>
      <c r="O47" s="85"/>
      <c r="P47" s="86"/>
      <c r="Q47" s="85"/>
      <c r="R47" s="86"/>
      <c r="S47" s="85"/>
      <c r="T47" s="86"/>
      <c r="U47" s="85"/>
      <c r="V47" s="86"/>
      <c r="W47" s="234"/>
      <c r="X47" s="235"/>
      <c r="Y47" s="235"/>
      <c r="Z47" s="235"/>
      <c r="AA47" s="235"/>
      <c r="AB47" s="235"/>
      <c r="AC47" s="236"/>
    </row>
    <row r="48" spans="1:46" ht="26.25" customHeight="1" x14ac:dyDescent="0.55000000000000004">
      <c r="A48" s="17">
        <v>4</v>
      </c>
      <c r="B48" s="22" t="s">
        <v>34</v>
      </c>
      <c r="C48" s="25" t="str">
        <f t="shared" si="0"/>
        <v>月</v>
      </c>
      <c r="D48" s="85"/>
      <c r="E48" s="86"/>
      <c r="F48" s="205"/>
      <c r="G48" s="178"/>
      <c r="H48" s="18" t="s">
        <v>31</v>
      </c>
      <c r="I48" s="178"/>
      <c r="J48" s="178"/>
      <c r="K48" s="22" t="s">
        <v>32</v>
      </c>
      <c r="L48" s="89" t="str">
        <f t="shared" si="1"/>
        <v/>
      </c>
      <c r="M48" s="90"/>
      <c r="N48" s="22" t="s">
        <v>33</v>
      </c>
      <c r="O48" s="85"/>
      <c r="P48" s="86"/>
      <c r="Q48" s="85"/>
      <c r="R48" s="86"/>
      <c r="S48" s="85"/>
      <c r="T48" s="86"/>
      <c r="U48" s="85"/>
      <c r="V48" s="86"/>
      <c r="W48" s="120"/>
      <c r="X48" s="121"/>
      <c r="Y48" s="121"/>
      <c r="Z48" s="121"/>
      <c r="AA48" s="121"/>
      <c r="AB48" s="121"/>
      <c r="AC48" s="122"/>
    </row>
    <row r="49" spans="1:46" ht="26.25" customHeight="1" x14ac:dyDescent="0.55000000000000004">
      <c r="A49" s="17">
        <v>5</v>
      </c>
      <c r="B49" s="22" t="s">
        <v>34</v>
      </c>
      <c r="C49" s="25" t="str">
        <f t="shared" si="0"/>
        <v>火</v>
      </c>
      <c r="D49" s="85"/>
      <c r="E49" s="86"/>
      <c r="F49" s="205"/>
      <c r="G49" s="178"/>
      <c r="H49" s="18" t="s">
        <v>31</v>
      </c>
      <c r="I49" s="178"/>
      <c r="J49" s="178"/>
      <c r="K49" s="22" t="s">
        <v>32</v>
      </c>
      <c r="L49" s="89" t="str">
        <f t="shared" si="1"/>
        <v/>
      </c>
      <c r="M49" s="90"/>
      <c r="N49" s="22" t="s">
        <v>33</v>
      </c>
      <c r="O49" s="85"/>
      <c r="P49" s="86"/>
      <c r="Q49" s="85"/>
      <c r="R49" s="86"/>
      <c r="S49" s="85"/>
      <c r="T49" s="86"/>
      <c r="U49" s="85"/>
      <c r="V49" s="86"/>
      <c r="W49" s="120"/>
      <c r="X49" s="121"/>
      <c r="Y49" s="121"/>
      <c r="Z49" s="121"/>
      <c r="AA49" s="121"/>
      <c r="AB49" s="121"/>
      <c r="AC49" s="122"/>
    </row>
    <row r="50" spans="1:46" ht="26.25" customHeight="1" x14ac:dyDescent="0.55000000000000004">
      <c r="A50" s="17">
        <v>6</v>
      </c>
      <c r="B50" s="22" t="s">
        <v>34</v>
      </c>
      <c r="C50" s="25" t="str">
        <f t="shared" si="0"/>
        <v>水</v>
      </c>
      <c r="D50" s="85"/>
      <c r="E50" s="86"/>
      <c r="F50" s="205"/>
      <c r="G50" s="178"/>
      <c r="H50" s="18" t="s">
        <v>31</v>
      </c>
      <c r="I50" s="178"/>
      <c r="J50" s="178"/>
      <c r="K50" s="22" t="s">
        <v>32</v>
      </c>
      <c r="L50" s="89" t="str">
        <f t="shared" si="1"/>
        <v/>
      </c>
      <c r="M50" s="90"/>
      <c r="N50" s="22" t="s">
        <v>33</v>
      </c>
      <c r="O50" s="85"/>
      <c r="P50" s="86"/>
      <c r="Q50" s="85"/>
      <c r="R50" s="86"/>
      <c r="S50" s="85"/>
      <c r="T50" s="86"/>
      <c r="U50" s="85"/>
      <c r="V50" s="86"/>
      <c r="W50" s="120"/>
      <c r="X50" s="121"/>
      <c r="Y50" s="121"/>
      <c r="Z50" s="121"/>
      <c r="AA50" s="121"/>
      <c r="AB50" s="121"/>
      <c r="AC50" s="122"/>
    </row>
    <row r="51" spans="1:46" s="32" customFormat="1" ht="26.25" customHeight="1" x14ac:dyDescent="0.55000000000000004">
      <c r="A51" s="17">
        <v>7</v>
      </c>
      <c r="B51" s="22" t="s">
        <v>34</v>
      </c>
      <c r="C51" s="25" t="str">
        <f t="shared" si="0"/>
        <v>木</v>
      </c>
      <c r="D51" s="85"/>
      <c r="E51" s="86"/>
      <c r="F51" s="205"/>
      <c r="G51" s="178"/>
      <c r="H51" s="18" t="s">
        <v>31</v>
      </c>
      <c r="I51" s="178"/>
      <c r="J51" s="178"/>
      <c r="K51" s="22" t="s">
        <v>32</v>
      </c>
      <c r="L51" s="89" t="str">
        <f t="shared" si="1"/>
        <v/>
      </c>
      <c r="M51" s="90"/>
      <c r="N51" s="22" t="s">
        <v>33</v>
      </c>
      <c r="O51" s="85"/>
      <c r="P51" s="86"/>
      <c r="Q51" s="85"/>
      <c r="R51" s="86"/>
      <c r="S51" s="85"/>
      <c r="T51" s="86"/>
      <c r="U51" s="85"/>
      <c r="V51" s="86"/>
      <c r="W51" s="120"/>
      <c r="X51" s="121"/>
      <c r="Y51" s="121"/>
      <c r="Z51" s="121"/>
      <c r="AA51" s="121"/>
      <c r="AB51" s="121"/>
      <c r="AC51" s="122"/>
      <c r="AI51" s="12"/>
      <c r="AJ51" s="12"/>
      <c r="AK51" s="12"/>
      <c r="AL51" s="12"/>
      <c r="AM51" s="12"/>
      <c r="AN51" s="12"/>
      <c r="AO51" s="12"/>
      <c r="AP51" s="12"/>
      <c r="AQ51" s="12"/>
      <c r="AR51" s="12"/>
      <c r="AS51" s="12"/>
      <c r="AT51" s="12"/>
    </row>
    <row r="52" spans="1:46" s="32" customFormat="1" ht="26.25" customHeight="1" x14ac:dyDescent="0.55000000000000004">
      <c r="A52" s="17">
        <v>8</v>
      </c>
      <c r="B52" s="22" t="s">
        <v>34</v>
      </c>
      <c r="C52" s="25" t="str">
        <f t="shared" si="0"/>
        <v>金</v>
      </c>
      <c r="D52" s="85"/>
      <c r="E52" s="86"/>
      <c r="F52" s="205"/>
      <c r="G52" s="178"/>
      <c r="H52" s="18" t="s">
        <v>31</v>
      </c>
      <c r="I52" s="178"/>
      <c r="J52" s="178"/>
      <c r="K52" s="22" t="s">
        <v>32</v>
      </c>
      <c r="L52" s="89" t="str">
        <f t="shared" si="1"/>
        <v/>
      </c>
      <c r="M52" s="90"/>
      <c r="N52" s="22" t="s">
        <v>33</v>
      </c>
      <c r="O52" s="85"/>
      <c r="P52" s="86"/>
      <c r="Q52" s="85"/>
      <c r="R52" s="86"/>
      <c r="S52" s="85"/>
      <c r="T52" s="86"/>
      <c r="U52" s="85"/>
      <c r="V52" s="86"/>
      <c r="W52" s="120"/>
      <c r="X52" s="121"/>
      <c r="Y52" s="121"/>
      <c r="Z52" s="121"/>
      <c r="AA52" s="121"/>
      <c r="AB52" s="121"/>
      <c r="AC52" s="122"/>
      <c r="AI52" s="12"/>
      <c r="AJ52" s="12"/>
      <c r="AK52" s="12"/>
      <c r="AL52" s="12"/>
      <c r="AM52" s="12"/>
      <c r="AN52" s="12"/>
      <c r="AO52" s="12"/>
      <c r="AP52" s="12"/>
      <c r="AQ52" s="12"/>
      <c r="AR52" s="12"/>
      <c r="AS52" s="12"/>
      <c r="AT52" s="12"/>
    </row>
    <row r="53" spans="1:46" s="32" customFormat="1" ht="26.25" customHeight="1" x14ac:dyDescent="0.55000000000000004">
      <c r="A53" s="17">
        <v>9</v>
      </c>
      <c r="B53" s="22" t="s">
        <v>34</v>
      </c>
      <c r="C53" s="25" t="str">
        <f t="shared" si="0"/>
        <v>土</v>
      </c>
      <c r="D53" s="85"/>
      <c r="E53" s="86"/>
      <c r="F53" s="205"/>
      <c r="G53" s="178"/>
      <c r="H53" s="18" t="s">
        <v>31</v>
      </c>
      <c r="I53" s="178"/>
      <c r="J53" s="178"/>
      <c r="K53" s="22" t="s">
        <v>32</v>
      </c>
      <c r="L53" s="89" t="str">
        <f t="shared" si="1"/>
        <v/>
      </c>
      <c r="M53" s="90"/>
      <c r="N53" s="22" t="s">
        <v>33</v>
      </c>
      <c r="O53" s="85"/>
      <c r="P53" s="86"/>
      <c r="Q53" s="85"/>
      <c r="R53" s="86"/>
      <c r="S53" s="85"/>
      <c r="T53" s="86"/>
      <c r="U53" s="85"/>
      <c r="V53" s="86"/>
      <c r="W53" s="120"/>
      <c r="X53" s="121"/>
      <c r="Y53" s="121"/>
      <c r="Z53" s="121"/>
      <c r="AA53" s="121"/>
      <c r="AB53" s="121"/>
      <c r="AC53" s="122"/>
      <c r="AI53" s="12"/>
      <c r="AJ53" s="12"/>
      <c r="AK53" s="12"/>
      <c r="AL53" s="12"/>
      <c r="AM53" s="12"/>
      <c r="AN53" s="12"/>
      <c r="AO53" s="12"/>
      <c r="AP53" s="12"/>
      <c r="AQ53" s="12"/>
      <c r="AR53" s="12"/>
      <c r="AS53" s="12"/>
      <c r="AT53" s="12"/>
    </row>
    <row r="54" spans="1:46" s="32" customFormat="1" ht="26.25" customHeight="1" x14ac:dyDescent="0.55000000000000004">
      <c r="A54" s="17">
        <v>10</v>
      </c>
      <c r="B54" s="22" t="s">
        <v>34</v>
      </c>
      <c r="C54" s="25" t="str">
        <f t="shared" si="0"/>
        <v>日</v>
      </c>
      <c r="D54" s="85"/>
      <c r="E54" s="86"/>
      <c r="F54" s="205"/>
      <c r="G54" s="178"/>
      <c r="H54" s="18" t="s">
        <v>31</v>
      </c>
      <c r="I54" s="178"/>
      <c r="J54" s="178"/>
      <c r="K54" s="22" t="s">
        <v>32</v>
      </c>
      <c r="L54" s="89" t="str">
        <f t="shared" si="1"/>
        <v/>
      </c>
      <c r="M54" s="90"/>
      <c r="N54" s="22" t="s">
        <v>33</v>
      </c>
      <c r="O54" s="85"/>
      <c r="P54" s="86"/>
      <c r="Q54" s="85"/>
      <c r="R54" s="86"/>
      <c r="S54" s="85"/>
      <c r="T54" s="86"/>
      <c r="U54" s="85"/>
      <c r="V54" s="86"/>
      <c r="W54" s="120"/>
      <c r="X54" s="121"/>
      <c r="Y54" s="121"/>
      <c r="Z54" s="121"/>
      <c r="AA54" s="121"/>
      <c r="AB54" s="121"/>
      <c r="AC54" s="122"/>
      <c r="AI54" s="12"/>
      <c r="AJ54" s="12"/>
      <c r="AK54" s="12"/>
      <c r="AL54" s="12"/>
      <c r="AM54" s="12"/>
      <c r="AN54" s="12"/>
      <c r="AO54" s="12"/>
      <c r="AP54" s="12"/>
      <c r="AQ54" s="12"/>
      <c r="AR54" s="12"/>
      <c r="AS54" s="12"/>
      <c r="AT54" s="12"/>
    </row>
    <row r="55" spans="1:46" s="32" customFormat="1" ht="26.25" customHeight="1" x14ac:dyDescent="0.55000000000000004">
      <c r="A55" s="17">
        <v>11</v>
      </c>
      <c r="B55" s="22" t="s">
        <v>34</v>
      </c>
      <c r="C55" s="25" t="str">
        <f t="shared" si="0"/>
        <v>月</v>
      </c>
      <c r="D55" s="85"/>
      <c r="E55" s="86"/>
      <c r="F55" s="205"/>
      <c r="G55" s="178"/>
      <c r="H55" s="18" t="s">
        <v>31</v>
      </c>
      <c r="I55" s="178"/>
      <c r="J55" s="178"/>
      <c r="K55" s="22" t="s">
        <v>32</v>
      </c>
      <c r="L55" s="89" t="str">
        <f t="shared" si="1"/>
        <v/>
      </c>
      <c r="M55" s="90"/>
      <c r="N55" s="22" t="s">
        <v>33</v>
      </c>
      <c r="O55" s="85"/>
      <c r="P55" s="86"/>
      <c r="Q55" s="85"/>
      <c r="R55" s="86"/>
      <c r="S55" s="85"/>
      <c r="T55" s="86"/>
      <c r="U55" s="85"/>
      <c r="V55" s="86"/>
      <c r="W55" s="120"/>
      <c r="X55" s="121"/>
      <c r="Y55" s="121"/>
      <c r="Z55" s="121"/>
      <c r="AA55" s="121"/>
      <c r="AB55" s="121"/>
      <c r="AC55" s="122"/>
      <c r="AI55" s="12"/>
      <c r="AJ55" s="12"/>
      <c r="AK55" s="12"/>
      <c r="AL55" s="12"/>
      <c r="AM55" s="12"/>
      <c r="AN55" s="12"/>
      <c r="AO55" s="12"/>
      <c r="AP55" s="12"/>
      <c r="AQ55" s="12"/>
      <c r="AR55" s="12"/>
      <c r="AS55" s="12"/>
      <c r="AT55" s="12"/>
    </row>
    <row r="56" spans="1:46" s="32" customFormat="1" ht="26.25" customHeight="1" x14ac:dyDescent="0.55000000000000004">
      <c r="A56" s="17">
        <v>12</v>
      </c>
      <c r="B56" s="22" t="s">
        <v>34</v>
      </c>
      <c r="C56" s="25" t="str">
        <f t="shared" si="0"/>
        <v>火</v>
      </c>
      <c r="D56" s="85"/>
      <c r="E56" s="86"/>
      <c r="F56" s="205"/>
      <c r="G56" s="178"/>
      <c r="H56" s="18" t="s">
        <v>31</v>
      </c>
      <c r="I56" s="178"/>
      <c r="J56" s="178"/>
      <c r="K56" s="22" t="s">
        <v>32</v>
      </c>
      <c r="L56" s="89" t="str">
        <f t="shared" si="1"/>
        <v/>
      </c>
      <c r="M56" s="90"/>
      <c r="N56" s="22" t="s">
        <v>33</v>
      </c>
      <c r="O56" s="85"/>
      <c r="P56" s="86"/>
      <c r="Q56" s="85"/>
      <c r="R56" s="86"/>
      <c r="S56" s="85"/>
      <c r="T56" s="86"/>
      <c r="U56" s="85"/>
      <c r="V56" s="86"/>
      <c r="W56" s="120"/>
      <c r="X56" s="121"/>
      <c r="Y56" s="121"/>
      <c r="Z56" s="121"/>
      <c r="AA56" s="121"/>
      <c r="AB56" s="121"/>
      <c r="AC56" s="122"/>
      <c r="AI56" s="12"/>
      <c r="AJ56" s="12"/>
      <c r="AK56" s="12"/>
      <c r="AL56" s="12"/>
      <c r="AM56" s="12"/>
      <c r="AN56" s="12"/>
      <c r="AO56" s="12"/>
      <c r="AP56" s="12"/>
      <c r="AQ56" s="12"/>
      <c r="AR56" s="12"/>
      <c r="AS56" s="12"/>
      <c r="AT56" s="12"/>
    </row>
    <row r="57" spans="1:46" s="32" customFormat="1" ht="26.25" customHeight="1" x14ac:dyDescent="0.55000000000000004">
      <c r="A57" s="17">
        <v>13</v>
      </c>
      <c r="B57" s="22" t="s">
        <v>34</v>
      </c>
      <c r="C57" s="25" t="str">
        <f t="shared" si="0"/>
        <v>水</v>
      </c>
      <c r="D57" s="85"/>
      <c r="E57" s="86"/>
      <c r="F57" s="205"/>
      <c r="G57" s="178"/>
      <c r="H57" s="18" t="s">
        <v>31</v>
      </c>
      <c r="I57" s="178"/>
      <c r="J57" s="178"/>
      <c r="K57" s="22" t="s">
        <v>32</v>
      </c>
      <c r="L57" s="89" t="str">
        <f t="shared" si="1"/>
        <v/>
      </c>
      <c r="M57" s="90"/>
      <c r="N57" s="22" t="s">
        <v>33</v>
      </c>
      <c r="O57" s="85"/>
      <c r="P57" s="86"/>
      <c r="Q57" s="85"/>
      <c r="R57" s="86"/>
      <c r="S57" s="85"/>
      <c r="T57" s="86"/>
      <c r="U57" s="85"/>
      <c r="V57" s="86"/>
      <c r="W57" s="120"/>
      <c r="X57" s="121"/>
      <c r="Y57" s="121"/>
      <c r="Z57" s="121"/>
      <c r="AA57" s="121"/>
      <c r="AB57" s="121"/>
      <c r="AC57" s="122"/>
      <c r="AI57" s="12"/>
      <c r="AJ57" s="12"/>
      <c r="AK57" s="12"/>
      <c r="AL57" s="12"/>
      <c r="AM57" s="12"/>
      <c r="AN57" s="12"/>
      <c r="AO57" s="12"/>
      <c r="AP57" s="12"/>
      <c r="AQ57" s="12"/>
      <c r="AR57" s="12"/>
      <c r="AS57" s="12"/>
      <c r="AT57" s="12"/>
    </row>
    <row r="58" spans="1:46" s="32" customFormat="1" ht="26.25" customHeight="1" x14ac:dyDescent="0.55000000000000004">
      <c r="A58" s="17">
        <v>14</v>
      </c>
      <c r="B58" s="22" t="s">
        <v>34</v>
      </c>
      <c r="C58" s="25" t="str">
        <f t="shared" si="0"/>
        <v>木</v>
      </c>
      <c r="D58" s="85"/>
      <c r="E58" s="86"/>
      <c r="F58" s="205"/>
      <c r="G58" s="178"/>
      <c r="H58" s="18" t="s">
        <v>31</v>
      </c>
      <c r="I58" s="178"/>
      <c r="J58" s="178"/>
      <c r="K58" s="22" t="s">
        <v>32</v>
      </c>
      <c r="L58" s="89" t="str">
        <f t="shared" si="1"/>
        <v/>
      </c>
      <c r="M58" s="90"/>
      <c r="N58" s="22" t="s">
        <v>33</v>
      </c>
      <c r="O58" s="85"/>
      <c r="P58" s="86"/>
      <c r="Q58" s="85"/>
      <c r="R58" s="86"/>
      <c r="S58" s="85"/>
      <c r="T58" s="86"/>
      <c r="U58" s="85"/>
      <c r="V58" s="86"/>
      <c r="W58" s="120"/>
      <c r="X58" s="121"/>
      <c r="Y58" s="121"/>
      <c r="Z58" s="121"/>
      <c r="AA58" s="121"/>
      <c r="AB58" s="121"/>
      <c r="AC58" s="122"/>
      <c r="AI58" s="12"/>
      <c r="AJ58" s="12"/>
      <c r="AK58" s="12"/>
      <c r="AL58" s="12"/>
      <c r="AM58" s="12"/>
      <c r="AN58" s="12"/>
      <c r="AO58" s="12"/>
      <c r="AP58" s="12"/>
      <c r="AQ58" s="12"/>
      <c r="AR58" s="12"/>
      <c r="AS58" s="12"/>
      <c r="AT58" s="12"/>
    </row>
    <row r="59" spans="1:46" s="32" customFormat="1" ht="26.25" customHeight="1" x14ac:dyDescent="0.55000000000000004">
      <c r="A59" s="17">
        <v>15</v>
      </c>
      <c r="B59" s="22" t="s">
        <v>34</v>
      </c>
      <c r="C59" s="25" t="str">
        <f t="shared" si="0"/>
        <v>金</v>
      </c>
      <c r="D59" s="85"/>
      <c r="E59" s="86"/>
      <c r="F59" s="205"/>
      <c r="G59" s="178"/>
      <c r="H59" s="18" t="s">
        <v>31</v>
      </c>
      <c r="I59" s="178"/>
      <c r="J59" s="178"/>
      <c r="K59" s="22" t="s">
        <v>32</v>
      </c>
      <c r="L59" s="89" t="str">
        <f t="shared" si="1"/>
        <v/>
      </c>
      <c r="M59" s="90"/>
      <c r="N59" s="22" t="s">
        <v>33</v>
      </c>
      <c r="O59" s="85"/>
      <c r="P59" s="86"/>
      <c r="Q59" s="85"/>
      <c r="R59" s="86"/>
      <c r="S59" s="85"/>
      <c r="T59" s="86"/>
      <c r="U59" s="85"/>
      <c r="V59" s="86"/>
      <c r="W59" s="120"/>
      <c r="X59" s="121"/>
      <c r="Y59" s="121"/>
      <c r="Z59" s="121"/>
      <c r="AA59" s="121"/>
      <c r="AB59" s="121"/>
      <c r="AC59" s="122"/>
      <c r="AI59" s="12"/>
      <c r="AJ59" s="12"/>
      <c r="AK59" s="12"/>
      <c r="AL59" s="12"/>
      <c r="AM59" s="12"/>
      <c r="AN59" s="12"/>
      <c r="AO59" s="12"/>
      <c r="AP59" s="12"/>
      <c r="AQ59" s="12"/>
      <c r="AR59" s="12"/>
      <c r="AS59" s="12"/>
      <c r="AT59" s="12"/>
    </row>
    <row r="60" spans="1:46" s="32" customFormat="1" ht="26.25" customHeight="1" x14ac:dyDescent="0.55000000000000004">
      <c r="A60" s="17">
        <v>16</v>
      </c>
      <c r="B60" s="22" t="s">
        <v>34</v>
      </c>
      <c r="C60" s="25" t="str">
        <f t="shared" si="0"/>
        <v>土</v>
      </c>
      <c r="D60" s="85"/>
      <c r="E60" s="86"/>
      <c r="F60" s="205"/>
      <c r="G60" s="178"/>
      <c r="H60" s="18" t="s">
        <v>31</v>
      </c>
      <c r="I60" s="178"/>
      <c r="J60" s="178"/>
      <c r="K60" s="22" t="s">
        <v>32</v>
      </c>
      <c r="L60" s="89" t="str">
        <f t="shared" si="1"/>
        <v/>
      </c>
      <c r="M60" s="90"/>
      <c r="N60" s="22" t="s">
        <v>33</v>
      </c>
      <c r="O60" s="85"/>
      <c r="P60" s="86"/>
      <c r="Q60" s="85"/>
      <c r="R60" s="86"/>
      <c r="S60" s="85"/>
      <c r="T60" s="86"/>
      <c r="U60" s="85"/>
      <c r="V60" s="86"/>
      <c r="W60" s="120"/>
      <c r="X60" s="121"/>
      <c r="Y60" s="121"/>
      <c r="Z60" s="121"/>
      <c r="AA60" s="121"/>
      <c r="AB60" s="121"/>
      <c r="AC60" s="122"/>
      <c r="AI60" s="12"/>
      <c r="AJ60" s="12"/>
      <c r="AK60" s="12"/>
      <c r="AL60" s="12"/>
      <c r="AM60" s="12"/>
      <c r="AN60" s="12"/>
      <c r="AO60" s="12"/>
      <c r="AP60" s="12"/>
      <c r="AQ60" s="12"/>
      <c r="AR60" s="12"/>
      <c r="AS60" s="12"/>
      <c r="AT60" s="12"/>
    </row>
    <row r="61" spans="1:46" s="32" customFormat="1" ht="26.25" customHeight="1" x14ac:dyDescent="0.55000000000000004">
      <c r="A61" s="17">
        <v>17</v>
      </c>
      <c r="B61" s="22" t="s">
        <v>34</v>
      </c>
      <c r="C61" s="25" t="str">
        <f t="shared" si="0"/>
        <v>日</v>
      </c>
      <c r="D61" s="85"/>
      <c r="E61" s="86"/>
      <c r="F61" s="205"/>
      <c r="G61" s="178"/>
      <c r="H61" s="18" t="s">
        <v>31</v>
      </c>
      <c r="I61" s="178"/>
      <c r="J61" s="178"/>
      <c r="K61" s="22" t="s">
        <v>32</v>
      </c>
      <c r="L61" s="89" t="str">
        <f t="shared" si="1"/>
        <v/>
      </c>
      <c r="M61" s="90"/>
      <c r="N61" s="22" t="s">
        <v>33</v>
      </c>
      <c r="O61" s="85"/>
      <c r="P61" s="86"/>
      <c r="Q61" s="85"/>
      <c r="R61" s="86"/>
      <c r="S61" s="85"/>
      <c r="T61" s="86"/>
      <c r="U61" s="85"/>
      <c r="V61" s="86"/>
      <c r="W61" s="120"/>
      <c r="X61" s="121"/>
      <c r="Y61" s="121"/>
      <c r="Z61" s="121"/>
      <c r="AA61" s="121"/>
      <c r="AB61" s="121"/>
      <c r="AC61" s="122"/>
      <c r="AI61" s="12"/>
      <c r="AJ61" s="12"/>
      <c r="AK61" s="12"/>
      <c r="AL61" s="12"/>
      <c r="AM61" s="12"/>
      <c r="AN61" s="12"/>
      <c r="AO61" s="12"/>
      <c r="AP61" s="12"/>
      <c r="AQ61" s="12"/>
      <c r="AR61" s="12"/>
      <c r="AS61" s="12"/>
      <c r="AT61" s="12"/>
    </row>
    <row r="62" spans="1:46" s="32" customFormat="1" ht="26.25" customHeight="1" x14ac:dyDescent="0.55000000000000004">
      <c r="A62" s="17">
        <v>18</v>
      </c>
      <c r="B62" s="22" t="s">
        <v>34</v>
      </c>
      <c r="C62" s="25" t="str">
        <f t="shared" si="0"/>
        <v>月</v>
      </c>
      <c r="D62" s="85"/>
      <c r="E62" s="86"/>
      <c r="F62" s="205"/>
      <c r="G62" s="178"/>
      <c r="H62" s="18" t="s">
        <v>31</v>
      </c>
      <c r="I62" s="178"/>
      <c r="J62" s="178"/>
      <c r="K62" s="22" t="s">
        <v>32</v>
      </c>
      <c r="L62" s="89" t="str">
        <f t="shared" si="1"/>
        <v/>
      </c>
      <c r="M62" s="90"/>
      <c r="N62" s="22" t="s">
        <v>33</v>
      </c>
      <c r="O62" s="85"/>
      <c r="P62" s="86"/>
      <c r="Q62" s="85"/>
      <c r="R62" s="86"/>
      <c r="S62" s="85"/>
      <c r="T62" s="86"/>
      <c r="U62" s="85"/>
      <c r="V62" s="86"/>
      <c r="W62" s="120"/>
      <c r="X62" s="121"/>
      <c r="Y62" s="121"/>
      <c r="Z62" s="121"/>
      <c r="AA62" s="121"/>
      <c r="AB62" s="121"/>
      <c r="AC62" s="122"/>
      <c r="AI62" s="12"/>
      <c r="AJ62" s="12"/>
      <c r="AK62" s="12"/>
      <c r="AL62" s="12"/>
      <c r="AM62" s="12"/>
      <c r="AN62" s="12"/>
      <c r="AO62" s="12"/>
      <c r="AP62" s="12"/>
      <c r="AQ62" s="12"/>
      <c r="AR62" s="12"/>
      <c r="AS62" s="12"/>
      <c r="AT62" s="12"/>
    </row>
    <row r="63" spans="1:46" s="32" customFormat="1" ht="26.25" customHeight="1" x14ac:dyDescent="0.55000000000000004">
      <c r="A63" s="17">
        <v>19</v>
      </c>
      <c r="B63" s="22" t="s">
        <v>34</v>
      </c>
      <c r="C63" s="25" t="str">
        <f t="shared" si="0"/>
        <v>火</v>
      </c>
      <c r="D63" s="85"/>
      <c r="E63" s="86"/>
      <c r="F63" s="205"/>
      <c r="G63" s="178"/>
      <c r="H63" s="18" t="s">
        <v>31</v>
      </c>
      <c r="I63" s="178"/>
      <c r="J63" s="178"/>
      <c r="K63" s="22" t="s">
        <v>32</v>
      </c>
      <c r="L63" s="89" t="str">
        <f t="shared" si="1"/>
        <v/>
      </c>
      <c r="M63" s="90"/>
      <c r="N63" s="22" t="s">
        <v>33</v>
      </c>
      <c r="O63" s="85"/>
      <c r="P63" s="86"/>
      <c r="Q63" s="85"/>
      <c r="R63" s="86"/>
      <c r="S63" s="85"/>
      <c r="T63" s="86"/>
      <c r="U63" s="85"/>
      <c r="V63" s="86"/>
      <c r="W63" s="120"/>
      <c r="X63" s="121"/>
      <c r="Y63" s="121"/>
      <c r="Z63" s="121"/>
      <c r="AA63" s="121"/>
      <c r="AB63" s="121"/>
      <c r="AC63" s="122"/>
      <c r="AI63" s="12"/>
      <c r="AJ63" s="12"/>
      <c r="AK63" s="12"/>
      <c r="AL63" s="12"/>
      <c r="AM63" s="12"/>
      <c r="AN63" s="12"/>
      <c r="AO63" s="12"/>
      <c r="AP63" s="12"/>
      <c r="AQ63" s="12"/>
      <c r="AR63" s="12"/>
      <c r="AS63" s="12"/>
      <c r="AT63" s="12"/>
    </row>
    <row r="64" spans="1:46" s="32" customFormat="1" ht="26.25" customHeight="1" x14ac:dyDescent="0.55000000000000004">
      <c r="A64" s="17">
        <v>20</v>
      </c>
      <c r="B64" s="22" t="s">
        <v>34</v>
      </c>
      <c r="C64" s="25" t="str">
        <f t="shared" si="0"/>
        <v>水</v>
      </c>
      <c r="D64" s="85"/>
      <c r="E64" s="86"/>
      <c r="F64" s="205"/>
      <c r="G64" s="178"/>
      <c r="H64" s="18" t="s">
        <v>31</v>
      </c>
      <c r="I64" s="178"/>
      <c r="J64" s="178"/>
      <c r="K64" s="22" t="s">
        <v>32</v>
      </c>
      <c r="L64" s="89" t="str">
        <f t="shared" si="1"/>
        <v/>
      </c>
      <c r="M64" s="90"/>
      <c r="N64" s="22" t="s">
        <v>33</v>
      </c>
      <c r="O64" s="85"/>
      <c r="P64" s="86"/>
      <c r="Q64" s="85"/>
      <c r="R64" s="86"/>
      <c r="S64" s="85"/>
      <c r="T64" s="86"/>
      <c r="U64" s="85"/>
      <c r="V64" s="86"/>
      <c r="W64" s="120"/>
      <c r="X64" s="121"/>
      <c r="Y64" s="121"/>
      <c r="Z64" s="121"/>
      <c r="AA64" s="121"/>
      <c r="AB64" s="121"/>
      <c r="AC64" s="122"/>
      <c r="AI64" s="12"/>
      <c r="AJ64" s="12"/>
      <c r="AK64" s="12"/>
      <c r="AL64" s="12"/>
      <c r="AM64" s="12"/>
      <c r="AN64" s="12"/>
      <c r="AO64" s="12"/>
      <c r="AP64" s="12"/>
      <c r="AQ64" s="12"/>
      <c r="AR64" s="12"/>
      <c r="AS64" s="12"/>
      <c r="AT64" s="12"/>
    </row>
    <row r="65" spans="1:46" s="32" customFormat="1" ht="26.25" customHeight="1" x14ac:dyDescent="0.55000000000000004">
      <c r="A65" s="17">
        <v>21</v>
      </c>
      <c r="B65" s="22" t="s">
        <v>34</v>
      </c>
      <c r="C65" s="25" t="str">
        <f t="shared" si="0"/>
        <v>木</v>
      </c>
      <c r="D65" s="85"/>
      <c r="E65" s="86"/>
      <c r="F65" s="205"/>
      <c r="G65" s="178"/>
      <c r="H65" s="18" t="s">
        <v>31</v>
      </c>
      <c r="I65" s="178"/>
      <c r="J65" s="178"/>
      <c r="K65" s="22" t="s">
        <v>32</v>
      </c>
      <c r="L65" s="89" t="str">
        <f t="shared" si="1"/>
        <v/>
      </c>
      <c r="M65" s="90"/>
      <c r="N65" s="22" t="s">
        <v>33</v>
      </c>
      <c r="O65" s="85"/>
      <c r="P65" s="86"/>
      <c r="Q65" s="85"/>
      <c r="R65" s="86"/>
      <c r="S65" s="85"/>
      <c r="T65" s="86"/>
      <c r="U65" s="85"/>
      <c r="V65" s="86"/>
      <c r="W65" s="120"/>
      <c r="X65" s="121"/>
      <c r="Y65" s="121"/>
      <c r="Z65" s="121"/>
      <c r="AA65" s="121"/>
      <c r="AB65" s="121"/>
      <c r="AC65" s="122"/>
      <c r="AI65" s="12"/>
      <c r="AJ65" s="12"/>
      <c r="AK65" s="12"/>
      <c r="AL65" s="12"/>
      <c r="AM65" s="12"/>
      <c r="AN65" s="12"/>
      <c r="AO65" s="12"/>
      <c r="AP65" s="12"/>
      <c r="AQ65" s="12"/>
      <c r="AR65" s="12"/>
      <c r="AS65" s="12"/>
      <c r="AT65" s="12"/>
    </row>
    <row r="66" spans="1:46" s="32" customFormat="1" ht="26.25" customHeight="1" x14ac:dyDescent="0.55000000000000004">
      <c r="A66" s="17">
        <v>22</v>
      </c>
      <c r="B66" s="22" t="s">
        <v>34</v>
      </c>
      <c r="C66" s="25" t="str">
        <f t="shared" si="0"/>
        <v>金</v>
      </c>
      <c r="D66" s="85"/>
      <c r="E66" s="86"/>
      <c r="F66" s="205"/>
      <c r="G66" s="178"/>
      <c r="H66" s="18" t="s">
        <v>31</v>
      </c>
      <c r="I66" s="178"/>
      <c r="J66" s="178"/>
      <c r="K66" s="22" t="s">
        <v>32</v>
      </c>
      <c r="L66" s="89" t="str">
        <f t="shared" si="1"/>
        <v/>
      </c>
      <c r="M66" s="90"/>
      <c r="N66" s="22" t="s">
        <v>33</v>
      </c>
      <c r="O66" s="85"/>
      <c r="P66" s="86"/>
      <c r="Q66" s="85"/>
      <c r="R66" s="86"/>
      <c r="S66" s="85"/>
      <c r="T66" s="86"/>
      <c r="U66" s="85"/>
      <c r="V66" s="86"/>
      <c r="W66" s="120"/>
      <c r="X66" s="121"/>
      <c r="Y66" s="121"/>
      <c r="Z66" s="121"/>
      <c r="AA66" s="121"/>
      <c r="AB66" s="121"/>
      <c r="AC66" s="122"/>
      <c r="AI66" s="12"/>
      <c r="AJ66" s="12"/>
      <c r="AK66" s="12"/>
      <c r="AL66" s="12"/>
      <c r="AM66" s="12"/>
      <c r="AN66" s="12"/>
      <c r="AO66" s="12"/>
      <c r="AP66" s="12"/>
      <c r="AQ66" s="12"/>
      <c r="AR66" s="12"/>
      <c r="AS66" s="12"/>
      <c r="AT66" s="12"/>
    </row>
    <row r="67" spans="1:46" s="32" customFormat="1" ht="26.25" customHeight="1" x14ac:dyDescent="0.55000000000000004">
      <c r="A67" s="17">
        <v>23</v>
      </c>
      <c r="B67" s="22" t="s">
        <v>34</v>
      </c>
      <c r="C67" s="25" t="str">
        <f t="shared" si="0"/>
        <v>土</v>
      </c>
      <c r="D67" s="85"/>
      <c r="E67" s="86"/>
      <c r="F67" s="205"/>
      <c r="G67" s="178"/>
      <c r="H67" s="18" t="s">
        <v>31</v>
      </c>
      <c r="I67" s="178"/>
      <c r="J67" s="178"/>
      <c r="K67" s="22" t="s">
        <v>32</v>
      </c>
      <c r="L67" s="89" t="str">
        <f t="shared" si="1"/>
        <v/>
      </c>
      <c r="M67" s="90"/>
      <c r="N67" s="22" t="s">
        <v>33</v>
      </c>
      <c r="O67" s="85"/>
      <c r="P67" s="86"/>
      <c r="Q67" s="85"/>
      <c r="R67" s="86"/>
      <c r="S67" s="85"/>
      <c r="T67" s="86"/>
      <c r="U67" s="85"/>
      <c r="V67" s="86"/>
      <c r="W67" s="120"/>
      <c r="X67" s="121"/>
      <c r="Y67" s="121"/>
      <c r="Z67" s="121"/>
      <c r="AA67" s="121"/>
      <c r="AB67" s="121"/>
      <c r="AC67" s="122"/>
      <c r="AI67" s="12"/>
      <c r="AJ67" s="12"/>
      <c r="AK67" s="12"/>
      <c r="AL67" s="12"/>
      <c r="AM67" s="12"/>
      <c r="AN67" s="12"/>
      <c r="AO67" s="12"/>
      <c r="AP67" s="12"/>
      <c r="AQ67" s="12"/>
      <c r="AR67" s="12"/>
      <c r="AS67" s="12"/>
      <c r="AT67" s="12"/>
    </row>
    <row r="68" spans="1:46" s="32" customFormat="1" ht="26.25" customHeight="1" x14ac:dyDescent="0.55000000000000004">
      <c r="A68" s="17">
        <v>24</v>
      </c>
      <c r="B68" s="22" t="s">
        <v>34</v>
      </c>
      <c r="C68" s="25" t="str">
        <f t="shared" si="0"/>
        <v>日</v>
      </c>
      <c r="D68" s="85"/>
      <c r="E68" s="86"/>
      <c r="F68" s="205"/>
      <c r="G68" s="178"/>
      <c r="H68" s="18" t="s">
        <v>31</v>
      </c>
      <c r="I68" s="178"/>
      <c r="J68" s="178"/>
      <c r="K68" s="22" t="s">
        <v>32</v>
      </c>
      <c r="L68" s="89" t="str">
        <f t="shared" si="1"/>
        <v/>
      </c>
      <c r="M68" s="90"/>
      <c r="N68" s="22" t="s">
        <v>33</v>
      </c>
      <c r="O68" s="85"/>
      <c r="P68" s="86"/>
      <c r="Q68" s="85"/>
      <c r="R68" s="86"/>
      <c r="S68" s="85"/>
      <c r="T68" s="86"/>
      <c r="U68" s="85"/>
      <c r="V68" s="86"/>
      <c r="W68" s="120"/>
      <c r="X68" s="121"/>
      <c r="Y68" s="121"/>
      <c r="Z68" s="121"/>
      <c r="AA68" s="121"/>
      <c r="AB68" s="121"/>
      <c r="AC68" s="122"/>
      <c r="AI68" s="12"/>
      <c r="AJ68" s="12"/>
      <c r="AK68" s="12"/>
      <c r="AL68" s="12"/>
      <c r="AM68" s="12"/>
      <c r="AN68" s="12"/>
      <c r="AO68" s="12"/>
      <c r="AP68" s="12"/>
      <c r="AQ68" s="12"/>
      <c r="AR68" s="12"/>
      <c r="AS68" s="12"/>
      <c r="AT68" s="12"/>
    </row>
    <row r="69" spans="1:46" s="32" customFormat="1" ht="26.25" customHeight="1" x14ac:dyDescent="0.55000000000000004">
      <c r="A69" s="17">
        <v>25</v>
      </c>
      <c r="B69" s="22" t="s">
        <v>34</v>
      </c>
      <c r="C69" s="25" t="str">
        <f t="shared" si="0"/>
        <v>月</v>
      </c>
      <c r="D69" s="85"/>
      <c r="E69" s="86"/>
      <c r="F69" s="205"/>
      <c r="G69" s="178"/>
      <c r="H69" s="18" t="s">
        <v>31</v>
      </c>
      <c r="I69" s="178"/>
      <c r="J69" s="178"/>
      <c r="K69" s="22" t="s">
        <v>32</v>
      </c>
      <c r="L69" s="89" t="str">
        <f t="shared" si="1"/>
        <v/>
      </c>
      <c r="M69" s="90"/>
      <c r="N69" s="22" t="s">
        <v>33</v>
      </c>
      <c r="O69" s="85"/>
      <c r="P69" s="86"/>
      <c r="Q69" s="85"/>
      <c r="R69" s="86"/>
      <c r="S69" s="85"/>
      <c r="T69" s="86"/>
      <c r="U69" s="85"/>
      <c r="V69" s="86"/>
      <c r="W69" s="120"/>
      <c r="X69" s="121"/>
      <c r="Y69" s="121"/>
      <c r="Z69" s="121"/>
      <c r="AA69" s="121"/>
      <c r="AB69" s="121"/>
      <c r="AC69" s="122"/>
      <c r="AI69" s="12"/>
      <c r="AJ69" s="12"/>
      <c r="AK69" s="12"/>
      <c r="AL69" s="12"/>
      <c r="AM69" s="12"/>
      <c r="AN69" s="12"/>
      <c r="AO69" s="12"/>
      <c r="AP69" s="12"/>
      <c r="AQ69" s="12"/>
      <c r="AR69" s="12"/>
      <c r="AS69" s="12"/>
      <c r="AT69" s="12"/>
    </row>
    <row r="70" spans="1:46" s="32" customFormat="1" ht="26.25" customHeight="1" x14ac:dyDescent="0.55000000000000004">
      <c r="A70" s="17">
        <v>26</v>
      </c>
      <c r="B70" s="22" t="s">
        <v>34</v>
      </c>
      <c r="C70" s="25" t="str">
        <f t="shared" si="0"/>
        <v>火</v>
      </c>
      <c r="D70" s="85"/>
      <c r="E70" s="86"/>
      <c r="F70" s="205"/>
      <c r="G70" s="178"/>
      <c r="H70" s="18" t="s">
        <v>31</v>
      </c>
      <c r="I70" s="178"/>
      <c r="J70" s="178"/>
      <c r="K70" s="22" t="s">
        <v>32</v>
      </c>
      <c r="L70" s="89" t="str">
        <f t="shared" si="1"/>
        <v/>
      </c>
      <c r="M70" s="90"/>
      <c r="N70" s="22" t="s">
        <v>33</v>
      </c>
      <c r="O70" s="85"/>
      <c r="P70" s="86"/>
      <c r="Q70" s="85"/>
      <c r="R70" s="86"/>
      <c r="S70" s="85"/>
      <c r="T70" s="86"/>
      <c r="U70" s="85"/>
      <c r="V70" s="86"/>
      <c r="W70" s="120"/>
      <c r="X70" s="121"/>
      <c r="Y70" s="121"/>
      <c r="Z70" s="121"/>
      <c r="AA70" s="121"/>
      <c r="AB70" s="121"/>
      <c r="AC70" s="122"/>
      <c r="AI70" s="12"/>
      <c r="AJ70" s="12"/>
      <c r="AK70" s="12"/>
      <c r="AL70" s="12"/>
      <c r="AM70" s="12"/>
      <c r="AN70" s="12"/>
      <c r="AO70" s="12"/>
      <c r="AP70" s="12"/>
      <c r="AQ70" s="12"/>
      <c r="AR70" s="12"/>
      <c r="AS70" s="12"/>
      <c r="AT70" s="12"/>
    </row>
    <row r="71" spans="1:46" s="32" customFormat="1" ht="26.25" customHeight="1" x14ac:dyDescent="0.55000000000000004">
      <c r="A71" s="17">
        <v>27</v>
      </c>
      <c r="B71" s="22" t="s">
        <v>34</v>
      </c>
      <c r="C71" s="25" t="str">
        <f t="shared" si="0"/>
        <v>水</v>
      </c>
      <c r="D71" s="85"/>
      <c r="E71" s="86"/>
      <c r="F71" s="205"/>
      <c r="G71" s="178"/>
      <c r="H71" s="18" t="s">
        <v>31</v>
      </c>
      <c r="I71" s="178"/>
      <c r="J71" s="178"/>
      <c r="K71" s="22" t="s">
        <v>32</v>
      </c>
      <c r="L71" s="89" t="str">
        <f t="shared" si="1"/>
        <v/>
      </c>
      <c r="M71" s="90"/>
      <c r="N71" s="22" t="s">
        <v>33</v>
      </c>
      <c r="O71" s="85"/>
      <c r="P71" s="86"/>
      <c r="Q71" s="85"/>
      <c r="R71" s="86"/>
      <c r="S71" s="85"/>
      <c r="T71" s="86"/>
      <c r="U71" s="85"/>
      <c r="V71" s="86"/>
      <c r="W71" s="120"/>
      <c r="X71" s="121"/>
      <c r="Y71" s="121"/>
      <c r="Z71" s="121"/>
      <c r="AA71" s="121"/>
      <c r="AB71" s="121"/>
      <c r="AC71" s="122"/>
      <c r="AI71" s="12"/>
      <c r="AJ71" s="12"/>
      <c r="AK71" s="12"/>
      <c r="AL71" s="12"/>
      <c r="AM71" s="12"/>
      <c r="AN71" s="12"/>
      <c r="AO71" s="12"/>
      <c r="AP71" s="12"/>
      <c r="AQ71" s="12"/>
      <c r="AR71" s="12"/>
      <c r="AS71" s="12"/>
      <c r="AT71" s="12"/>
    </row>
    <row r="72" spans="1:46" s="32" customFormat="1" ht="26.25" customHeight="1" x14ac:dyDescent="0.55000000000000004">
      <c r="A72" s="17">
        <v>28</v>
      </c>
      <c r="B72" s="22" t="s">
        <v>34</v>
      </c>
      <c r="C72" s="25" t="str">
        <f t="shared" si="0"/>
        <v>木</v>
      </c>
      <c r="D72" s="85"/>
      <c r="E72" s="86"/>
      <c r="F72" s="205"/>
      <c r="G72" s="178"/>
      <c r="H72" s="18" t="s">
        <v>31</v>
      </c>
      <c r="I72" s="178"/>
      <c r="J72" s="178"/>
      <c r="K72" s="22" t="s">
        <v>32</v>
      </c>
      <c r="L72" s="89" t="str">
        <f t="shared" si="1"/>
        <v/>
      </c>
      <c r="M72" s="90"/>
      <c r="N72" s="22" t="s">
        <v>33</v>
      </c>
      <c r="O72" s="85"/>
      <c r="P72" s="86"/>
      <c r="Q72" s="85"/>
      <c r="R72" s="86"/>
      <c r="S72" s="85"/>
      <c r="T72" s="86"/>
      <c r="U72" s="85"/>
      <c r="V72" s="86"/>
      <c r="W72" s="120"/>
      <c r="X72" s="121"/>
      <c r="Y72" s="121"/>
      <c r="Z72" s="121"/>
      <c r="AA72" s="121"/>
      <c r="AB72" s="121"/>
      <c r="AC72" s="122"/>
      <c r="AI72" s="12"/>
      <c r="AJ72" s="12"/>
      <c r="AK72" s="12"/>
      <c r="AL72" s="12"/>
      <c r="AM72" s="12"/>
      <c r="AN72" s="12"/>
      <c r="AO72" s="12"/>
      <c r="AP72" s="12"/>
      <c r="AQ72" s="12"/>
      <c r="AR72" s="12"/>
      <c r="AS72" s="12"/>
      <c r="AT72" s="12"/>
    </row>
    <row r="73" spans="1:46" s="32" customFormat="1" ht="26.25" customHeight="1" x14ac:dyDescent="0.55000000000000004">
      <c r="A73" s="17">
        <v>29</v>
      </c>
      <c r="B73" s="22" t="s">
        <v>34</v>
      </c>
      <c r="C73" s="25" t="str">
        <f t="shared" si="0"/>
        <v>金</v>
      </c>
      <c r="D73" s="85"/>
      <c r="E73" s="86"/>
      <c r="F73" s="205"/>
      <c r="G73" s="178"/>
      <c r="H73" s="18" t="s">
        <v>31</v>
      </c>
      <c r="I73" s="178"/>
      <c r="J73" s="178"/>
      <c r="K73" s="22" t="s">
        <v>32</v>
      </c>
      <c r="L73" s="89" t="str">
        <f t="shared" si="1"/>
        <v/>
      </c>
      <c r="M73" s="90"/>
      <c r="N73" s="22" t="s">
        <v>33</v>
      </c>
      <c r="O73" s="85"/>
      <c r="P73" s="86"/>
      <c r="Q73" s="85"/>
      <c r="R73" s="86"/>
      <c r="S73" s="85"/>
      <c r="T73" s="86"/>
      <c r="U73" s="85"/>
      <c r="V73" s="86"/>
      <c r="W73" s="120"/>
      <c r="X73" s="121"/>
      <c r="Y73" s="121"/>
      <c r="Z73" s="121"/>
      <c r="AA73" s="121"/>
      <c r="AB73" s="121"/>
      <c r="AC73" s="122"/>
      <c r="AI73" s="12"/>
      <c r="AJ73" s="12"/>
      <c r="AK73" s="12"/>
      <c r="AL73" s="12"/>
      <c r="AM73" s="12"/>
      <c r="AN73" s="12"/>
      <c r="AO73" s="12"/>
      <c r="AP73" s="12"/>
      <c r="AQ73" s="12"/>
      <c r="AR73" s="12"/>
      <c r="AS73" s="12"/>
      <c r="AT73" s="12"/>
    </row>
    <row r="74" spans="1:46" s="32" customFormat="1" ht="26.25" customHeight="1" x14ac:dyDescent="0.55000000000000004">
      <c r="A74" s="17">
        <v>30</v>
      </c>
      <c r="B74" s="22" t="s">
        <v>34</v>
      </c>
      <c r="C74" s="25" t="str">
        <f t="shared" si="0"/>
        <v>土</v>
      </c>
      <c r="D74" s="85"/>
      <c r="E74" s="86"/>
      <c r="F74" s="205"/>
      <c r="G74" s="178"/>
      <c r="H74" s="18" t="s">
        <v>31</v>
      </c>
      <c r="I74" s="178"/>
      <c r="J74" s="178"/>
      <c r="K74" s="22" t="s">
        <v>32</v>
      </c>
      <c r="L74" s="89" t="str">
        <f t="shared" si="1"/>
        <v/>
      </c>
      <c r="M74" s="90"/>
      <c r="N74" s="22" t="s">
        <v>33</v>
      </c>
      <c r="O74" s="85"/>
      <c r="P74" s="86"/>
      <c r="Q74" s="85"/>
      <c r="R74" s="86"/>
      <c r="S74" s="85"/>
      <c r="T74" s="86"/>
      <c r="U74" s="85"/>
      <c r="V74" s="86"/>
      <c r="W74" s="120"/>
      <c r="X74" s="121"/>
      <c r="Y74" s="121"/>
      <c r="Z74" s="121"/>
      <c r="AA74" s="121"/>
      <c r="AB74" s="121"/>
      <c r="AC74" s="122"/>
      <c r="AI74" s="12"/>
      <c r="AJ74" s="12"/>
      <c r="AK74" s="12"/>
      <c r="AL74" s="12"/>
      <c r="AM74" s="12"/>
      <c r="AN74" s="12"/>
      <c r="AO74" s="12"/>
      <c r="AP74" s="12"/>
      <c r="AQ74" s="12"/>
      <c r="AR74" s="12"/>
      <c r="AS74" s="12"/>
      <c r="AT74" s="12"/>
    </row>
    <row r="75" spans="1:46" s="32" customFormat="1" ht="26.25" customHeight="1" x14ac:dyDescent="0.55000000000000004">
      <c r="A75" s="19">
        <v>31</v>
      </c>
      <c r="B75" s="23" t="s">
        <v>4</v>
      </c>
      <c r="C75" s="26" t="str">
        <f t="shared" si="0"/>
        <v>日</v>
      </c>
      <c r="D75" s="218"/>
      <c r="E75" s="219"/>
      <c r="F75" s="226"/>
      <c r="G75" s="227"/>
      <c r="H75" s="20" t="s">
        <v>31</v>
      </c>
      <c r="I75" s="227"/>
      <c r="J75" s="227"/>
      <c r="K75" s="23" t="s">
        <v>32</v>
      </c>
      <c r="L75" s="89" t="str">
        <f t="shared" ref="L75" si="2">IF(OR(F75="",I75=""),"",MIN(MAX(ROUNDDOWN((I75-F75)*24*2,0)/2,0),$E$42))</f>
        <v/>
      </c>
      <c r="M75" s="90"/>
      <c r="N75" s="23" t="s">
        <v>33</v>
      </c>
      <c r="O75" s="218"/>
      <c r="P75" s="219"/>
      <c r="Q75" s="218"/>
      <c r="R75" s="219"/>
      <c r="S75" s="218"/>
      <c r="T75" s="219"/>
      <c r="U75" s="218"/>
      <c r="V75" s="219"/>
      <c r="W75" s="208"/>
      <c r="X75" s="209"/>
      <c r="Y75" s="209"/>
      <c r="Z75" s="209"/>
      <c r="AA75" s="209"/>
      <c r="AB75" s="209"/>
      <c r="AC75" s="210"/>
      <c r="AI75" s="12"/>
      <c r="AJ75" s="12"/>
      <c r="AK75" s="12"/>
      <c r="AL75" s="12"/>
      <c r="AM75" s="12"/>
      <c r="AN75" s="12"/>
      <c r="AO75" s="12"/>
      <c r="AP75" s="12"/>
      <c r="AQ75" s="12"/>
      <c r="AR75" s="12"/>
      <c r="AS75" s="12"/>
      <c r="AT75" s="12"/>
    </row>
    <row r="76" spans="1:46" s="32" customFormat="1" ht="26.25" customHeight="1" x14ac:dyDescent="0.55000000000000004">
      <c r="A76" s="126" t="s">
        <v>35</v>
      </c>
      <c r="B76" s="127"/>
      <c r="C76" s="127"/>
      <c r="D76" s="27">
        <f>COUNTIF(L45:M75,"&gt;0")</f>
        <v>0</v>
      </c>
      <c r="E76" s="224" t="s">
        <v>36</v>
      </c>
      <c r="F76" s="224"/>
      <c r="G76" s="224"/>
      <c r="H76" s="224"/>
      <c r="I76" s="27">
        <f>COUNTIF(D45:E75,"○")</f>
        <v>0</v>
      </c>
      <c r="J76" s="28" t="s">
        <v>16</v>
      </c>
      <c r="K76" s="126" t="s">
        <v>101</v>
      </c>
      <c r="L76" s="127"/>
      <c r="M76" s="127"/>
      <c r="N76" s="27" t="s">
        <v>99</v>
      </c>
      <c r="O76" s="27">
        <f>COUNTIF(Q45:R75,"○")</f>
        <v>0</v>
      </c>
      <c r="P76" s="27" t="s">
        <v>38</v>
      </c>
      <c r="Q76" s="225" t="s">
        <v>100</v>
      </c>
      <c r="R76" s="225"/>
      <c r="S76" s="27">
        <f>COUNTIF(S45:T75,"○")</f>
        <v>0</v>
      </c>
      <c r="T76" s="27" t="s">
        <v>38</v>
      </c>
      <c r="U76" s="27"/>
      <c r="V76" s="27"/>
      <c r="W76" s="28"/>
      <c r="X76" s="212" t="s">
        <v>37</v>
      </c>
      <c r="Y76" s="213"/>
      <c r="Z76" s="213"/>
      <c r="AA76" s="44"/>
      <c r="AB76" s="44"/>
      <c r="AC76" s="216" t="str">
        <f>IF(W43="３．要支援家庭のこども加算","●","×")</f>
        <v>×</v>
      </c>
      <c r="AD76" s="30"/>
      <c r="AI76" s="12"/>
      <c r="AJ76" s="12"/>
      <c r="AK76" s="12"/>
      <c r="AL76" s="12"/>
      <c r="AM76" s="12"/>
      <c r="AN76" s="12"/>
      <c r="AO76" s="12"/>
      <c r="AP76" s="12"/>
      <c r="AQ76" s="12"/>
      <c r="AR76" s="12"/>
      <c r="AS76" s="12"/>
      <c r="AT76" s="12"/>
    </row>
    <row r="77" spans="1:46" s="32" customFormat="1" ht="26.25" customHeight="1" x14ac:dyDescent="0.55000000000000004">
      <c r="A77" s="126" t="s">
        <v>91</v>
      </c>
      <c r="B77" s="127"/>
      <c r="C77" s="27">
        <f>COUNTIF(O45:P75,"○")</f>
        <v>0</v>
      </c>
      <c r="D77" s="105" t="s">
        <v>38</v>
      </c>
      <c r="E77" s="105"/>
      <c r="F77" s="103" t="s">
        <v>107</v>
      </c>
      <c r="G77" s="104"/>
      <c r="H77" s="104"/>
      <c r="I77" s="27">
        <f>COUNTIF(U45:V75,"○")</f>
        <v>0</v>
      </c>
      <c r="J77" s="28" t="s">
        <v>38</v>
      </c>
      <c r="K77" s="211" t="s">
        <v>60</v>
      </c>
      <c r="L77" s="113"/>
      <c r="M77" s="113"/>
      <c r="N77" s="42">
        <f>IF(SUM(L45:M75)&gt;E42, E42, SUM(L45:M75))</f>
        <v>0</v>
      </c>
      <c r="O77" s="111" t="s">
        <v>58</v>
      </c>
      <c r="P77" s="111"/>
      <c r="Q77" s="111"/>
      <c r="R77" s="111"/>
      <c r="S77" s="42">
        <f>SUMIFS(L45:M75,D45:E75,"○")</f>
        <v>0</v>
      </c>
      <c r="T77" s="42" t="s">
        <v>59</v>
      </c>
      <c r="U77" s="115"/>
      <c r="V77" s="115"/>
      <c r="W77" s="45"/>
      <c r="X77" s="214"/>
      <c r="Y77" s="215"/>
      <c r="Z77" s="215"/>
      <c r="AA77" s="49"/>
      <c r="AB77" s="49"/>
      <c r="AC77" s="217"/>
      <c r="AI77" s="12"/>
      <c r="AJ77" s="12"/>
      <c r="AK77" s="12"/>
      <c r="AL77" s="12"/>
      <c r="AM77" s="12"/>
      <c r="AN77" s="12"/>
      <c r="AO77" s="12"/>
      <c r="AP77" s="12"/>
      <c r="AQ77" s="12"/>
      <c r="AR77" s="12"/>
      <c r="AS77" s="12"/>
      <c r="AT77" s="12"/>
    </row>
    <row r="78" spans="1:46" s="32" customFormat="1" ht="26.25" customHeight="1" x14ac:dyDescent="0.55000000000000004">
      <c r="A78" s="29"/>
      <c r="B78" s="29"/>
      <c r="C78" s="29"/>
      <c r="F78" s="29"/>
      <c r="G78" s="29"/>
      <c r="H78" s="29"/>
      <c r="K78" s="51"/>
      <c r="L78" s="51"/>
      <c r="M78" s="51"/>
      <c r="O78" s="52"/>
      <c r="P78" s="52"/>
      <c r="Q78" s="52"/>
      <c r="R78" s="52"/>
      <c r="U78" s="53"/>
      <c r="V78" s="53"/>
      <c r="X78" s="29"/>
      <c r="Y78" s="29"/>
      <c r="Z78" s="29"/>
      <c r="AA78" s="29"/>
      <c r="AB78" s="29"/>
      <c r="AC78" s="29"/>
      <c r="AI78" s="12"/>
      <c r="AJ78" s="12"/>
      <c r="AK78" s="12"/>
      <c r="AL78" s="12"/>
      <c r="AM78" s="12"/>
      <c r="AN78" s="12"/>
      <c r="AO78" s="12"/>
      <c r="AP78" s="12"/>
      <c r="AQ78" s="12"/>
      <c r="AR78" s="12"/>
      <c r="AS78" s="12"/>
      <c r="AT78" s="12"/>
    </row>
    <row r="79" spans="1:46" s="32" customFormat="1" ht="26.25" customHeight="1" x14ac:dyDescent="0.55000000000000004">
      <c r="A79" s="100" t="str">
        <f>"（別紙）中野区乳児等通園支援事業　利用状況報告書（"&amp;$N$2&amp;"年"&amp;$P$2&amp;"月分）"</f>
        <v>（別紙）中野区乳児等通園支援事業　利用状況報告書（2026年5月分）</v>
      </c>
      <c r="B79" s="100"/>
      <c r="C79" s="100"/>
      <c r="D79" s="100"/>
      <c r="E79" s="100"/>
      <c r="F79" s="100"/>
      <c r="G79" s="100"/>
      <c r="H79" s="100"/>
      <c r="I79" s="100"/>
      <c r="J79" s="100"/>
      <c r="K79" s="100"/>
      <c r="L79" s="100"/>
      <c r="M79" s="100"/>
      <c r="N79" s="100"/>
      <c r="O79" s="100"/>
      <c r="P79" s="100"/>
      <c r="Q79" s="100"/>
      <c r="R79" s="100"/>
      <c r="S79" s="100"/>
      <c r="T79" s="100"/>
      <c r="U79" s="100"/>
      <c r="V79" s="100"/>
      <c r="W79" s="100"/>
      <c r="X79" s="100"/>
      <c r="Y79" s="100"/>
      <c r="Z79" s="100"/>
      <c r="AA79" s="100"/>
      <c r="AB79" s="100"/>
      <c r="AC79" s="100"/>
      <c r="AI79" s="12"/>
      <c r="AJ79" s="12"/>
      <c r="AK79" s="12"/>
      <c r="AL79" s="12"/>
      <c r="AM79" s="12"/>
      <c r="AN79" s="12"/>
      <c r="AO79" s="12"/>
      <c r="AP79" s="12"/>
      <c r="AQ79" s="12"/>
      <c r="AR79" s="12"/>
      <c r="AS79" s="12"/>
      <c r="AT79" s="12"/>
    </row>
    <row r="80" spans="1:46" s="32" customFormat="1" ht="26.25" customHeight="1" x14ac:dyDescent="0.55000000000000004">
      <c r="A80" s="101" t="s">
        <v>23</v>
      </c>
      <c r="B80" s="101"/>
      <c r="C80" s="101"/>
      <c r="D80" s="110"/>
      <c r="E80" s="110"/>
      <c r="F80" s="110"/>
      <c r="G80" s="110"/>
      <c r="H80" s="110"/>
      <c r="I80" s="110"/>
      <c r="J80" s="114" t="s">
        <v>43</v>
      </c>
      <c r="K80" s="114"/>
      <c r="L80" s="114"/>
      <c r="M80" s="12"/>
      <c r="N80" s="12"/>
      <c r="O80" s="29" t="s">
        <v>0</v>
      </c>
      <c r="P80" s="13"/>
      <c r="Q80" s="29" t="s">
        <v>3</v>
      </c>
      <c r="R80" s="12"/>
      <c r="S80" s="29" t="s">
        <v>4</v>
      </c>
      <c r="T80" s="29" t="s">
        <v>19</v>
      </c>
      <c r="U80" s="32" t="s">
        <v>40</v>
      </c>
      <c r="W80" s="110"/>
      <c r="X80" s="110"/>
      <c r="Y80" s="110"/>
      <c r="Z80" s="110"/>
      <c r="AA80" s="110"/>
      <c r="AB80" s="110"/>
      <c r="AC80" s="32" t="s">
        <v>19</v>
      </c>
      <c r="AI80" s="12"/>
      <c r="AJ80" s="12"/>
      <c r="AK80" s="12"/>
      <c r="AL80" s="12"/>
      <c r="AM80" s="12"/>
      <c r="AN80" s="12"/>
      <c r="AO80" s="12"/>
      <c r="AP80" s="12"/>
      <c r="AQ80" s="12"/>
      <c r="AR80" s="12"/>
      <c r="AS80" s="12"/>
      <c r="AT80" s="12"/>
    </row>
    <row r="81" spans="1:46" s="32" customFormat="1" ht="26.25" customHeight="1" x14ac:dyDescent="0.55000000000000004">
      <c r="A81" s="101" t="s">
        <v>24</v>
      </c>
      <c r="B81" s="101"/>
      <c r="C81" s="101"/>
      <c r="D81" s="32" t="s">
        <v>87</v>
      </c>
      <c r="E81" s="32" cm="1">
        <f t="array" ref="E81">_xlfn.IFS(W80="０歳児クラス相当",$L$12,W80="１歳児クラス相当",$L$13,W80="２歳児クラス相当（３歳未満）",$L$14,W80="２歳児クラス相当（３歳誕生月）",$L$14,W80="",0)</f>
        <v>0</v>
      </c>
      <c r="F81" s="114" t="s">
        <v>11</v>
      </c>
      <c r="G81" s="114"/>
      <c r="H81" s="29"/>
      <c r="J81" s="114"/>
      <c r="K81" s="114"/>
      <c r="M81" s="114"/>
      <c r="N81" s="114"/>
      <c r="P81" s="157" t="s">
        <v>62</v>
      </c>
      <c r="Q81" s="157"/>
      <c r="R81" s="157"/>
      <c r="S81" s="110"/>
      <c r="T81" s="110"/>
      <c r="U81" s="110"/>
      <c r="V81" s="157" t="s">
        <v>65</v>
      </c>
      <c r="W81" s="157"/>
      <c r="X81" s="110"/>
      <c r="Y81" s="110"/>
      <c r="Z81" s="110"/>
      <c r="AA81" s="110"/>
      <c r="AB81" s="110"/>
      <c r="AC81" s="32" t="s">
        <v>19</v>
      </c>
      <c r="AI81" s="12"/>
      <c r="AJ81" s="12"/>
      <c r="AK81" s="12"/>
      <c r="AL81" s="12"/>
      <c r="AM81" s="12"/>
      <c r="AN81" s="12"/>
      <c r="AO81" s="12"/>
      <c r="AP81" s="12"/>
      <c r="AQ81" s="12"/>
      <c r="AR81" s="12"/>
      <c r="AS81" s="12"/>
      <c r="AT81" s="12"/>
    </row>
    <row r="82" spans="1:46" s="32" customFormat="1" ht="26.25" customHeight="1" x14ac:dyDescent="0.55000000000000004">
      <c r="B82" s="114" t="s">
        <v>66</v>
      </c>
      <c r="C82" s="114"/>
      <c r="D82" s="114"/>
      <c r="E82" s="114" t="s">
        <v>94</v>
      </c>
      <c r="F82" s="114"/>
      <c r="G82" s="114"/>
      <c r="H82" s="114"/>
      <c r="I82" s="29" t="s">
        <v>19</v>
      </c>
      <c r="J82" s="113" t="s">
        <v>93</v>
      </c>
      <c r="K82" s="113"/>
      <c r="L82" s="113"/>
      <c r="M82" s="113"/>
      <c r="N82" s="113"/>
      <c r="O82" s="110"/>
      <c r="P82" s="110"/>
      <c r="Q82" s="110"/>
      <c r="R82" s="110"/>
      <c r="S82" s="110"/>
      <c r="U82" s="111" t="s">
        <v>86</v>
      </c>
      <c r="V82" s="111"/>
      <c r="W82" s="228"/>
      <c r="X82" s="228"/>
      <c r="Y82" s="228"/>
      <c r="Z82" s="228"/>
      <c r="AA82" s="228"/>
      <c r="AB82" s="228"/>
      <c r="AC82" s="12"/>
      <c r="AI82" s="12"/>
      <c r="AJ82" s="12"/>
      <c r="AK82" s="12"/>
      <c r="AL82" s="12"/>
      <c r="AM82" s="12"/>
      <c r="AN82" s="12"/>
      <c r="AO82" s="12"/>
      <c r="AP82" s="12"/>
      <c r="AQ82" s="12"/>
      <c r="AR82" s="12"/>
      <c r="AS82" s="12"/>
      <c r="AT82" s="12"/>
    </row>
    <row r="83" spans="1:46" s="32" customFormat="1" ht="26.25" customHeight="1" x14ac:dyDescent="0.55000000000000004">
      <c r="A83" s="123" t="s">
        <v>25</v>
      </c>
      <c r="B83" s="123"/>
      <c r="C83" s="14" t="s">
        <v>26</v>
      </c>
      <c r="D83" s="123" t="s">
        <v>90</v>
      </c>
      <c r="E83" s="123"/>
      <c r="F83" s="123" t="s">
        <v>27</v>
      </c>
      <c r="G83" s="123"/>
      <c r="H83" s="123"/>
      <c r="I83" s="123"/>
      <c r="J83" s="123"/>
      <c r="K83" s="123"/>
      <c r="L83" s="177" t="s">
        <v>28</v>
      </c>
      <c r="M83" s="177"/>
      <c r="N83" s="177"/>
      <c r="O83" s="123" t="s">
        <v>29</v>
      </c>
      <c r="P83" s="123"/>
      <c r="Q83" s="116" t="s">
        <v>98</v>
      </c>
      <c r="R83" s="116"/>
      <c r="S83" s="116" t="s">
        <v>45</v>
      </c>
      <c r="T83" s="116"/>
      <c r="U83" s="124" t="s">
        <v>55</v>
      </c>
      <c r="V83" s="125"/>
      <c r="W83" s="126" t="s">
        <v>30</v>
      </c>
      <c r="X83" s="127"/>
      <c r="Y83" s="127"/>
      <c r="Z83" s="127"/>
      <c r="AA83" s="127"/>
      <c r="AB83" s="127"/>
      <c r="AC83" s="128"/>
      <c r="AI83" s="12"/>
      <c r="AJ83" s="12"/>
      <c r="AK83" s="12"/>
      <c r="AL83" s="12"/>
      <c r="AM83" s="12"/>
      <c r="AN83" s="12"/>
      <c r="AO83" s="12"/>
      <c r="AP83" s="12"/>
      <c r="AQ83" s="12"/>
      <c r="AR83" s="12"/>
      <c r="AS83" s="12"/>
      <c r="AT83" s="12"/>
    </row>
    <row r="84" spans="1:46" s="32" customFormat="1" ht="26.25" customHeight="1" x14ac:dyDescent="0.55000000000000004">
      <c r="A84" s="15">
        <v>1</v>
      </c>
      <c r="B84" s="21" t="s">
        <v>4</v>
      </c>
      <c r="C84" s="24" t="str">
        <f>TEXT(DATE($N$2,$P$2,A84),"aaa")</f>
        <v>金</v>
      </c>
      <c r="D84" s="106"/>
      <c r="E84" s="107"/>
      <c r="F84" s="108"/>
      <c r="G84" s="109"/>
      <c r="H84" s="16" t="s">
        <v>31</v>
      </c>
      <c r="I84" s="109"/>
      <c r="J84" s="109"/>
      <c r="K84" s="21" t="s">
        <v>32</v>
      </c>
      <c r="L84" s="89" t="str">
        <f>IF(OR(F84="",I84=""),"",MIN(MAX(ROUNDDOWN((I84-F84)*24*2,0)/2,0),$E$81))</f>
        <v/>
      </c>
      <c r="M84" s="90"/>
      <c r="N84" s="43" t="s">
        <v>33</v>
      </c>
      <c r="O84" s="106"/>
      <c r="P84" s="107"/>
      <c r="Q84" s="106"/>
      <c r="R84" s="107"/>
      <c r="S84" s="106"/>
      <c r="T84" s="107"/>
      <c r="U84" s="106"/>
      <c r="V84" s="107"/>
      <c r="W84" s="231"/>
      <c r="X84" s="232"/>
      <c r="Y84" s="232"/>
      <c r="Z84" s="232"/>
      <c r="AA84" s="232"/>
      <c r="AB84" s="232"/>
      <c r="AC84" s="233"/>
      <c r="AI84" s="12"/>
      <c r="AJ84" s="12"/>
      <c r="AK84" s="12"/>
      <c r="AL84" s="12"/>
      <c r="AM84" s="12"/>
      <c r="AN84" s="12"/>
      <c r="AO84" s="12"/>
      <c r="AP84" s="12"/>
      <c r="AQ84" s="12"/>
      <c r="AR84" s="12"/>
      <c r="AS84" s="12"/>
      <c r="AT84" s="12"/>
    </row>
    <row r="85" spans="1:46" s="32" customFormat="1" ht="26.25" customHeight="1" x14ac:dyDescent="0.55000000000000004">
      <c r="A85" s="17">
        <v>2</v>
      </c>
      <c r="B85" s="22" t="s">
        <v>4</v>
      </c>
      <c r="C85" s="25" t="str">
        <f>TEXT(DATE($N$2,$P$2,A85),"aaa")</f>
        <v>土</v>
      </c>
      <c r="D85" s="85"/>
      <c r="E85" s="86"/>
      <c r="F85" s="205"/>
      <c r="G85" s="178"/>
      <c r="H85" s="18" t="s">
        <v>31</v>
      </c>
      <c r="I85" s="178"/>
      <c r="J85" s="178"/>
      <c r="K85" s="22" t="s">
        <v>32</v>
      </c>
      <c r="L85" s="89" t="str">
        <f>IF(OR(F85="",I85=""),"",MIN(MAX(ROUNDDOWN((I85-F85)*24*2,0)/2,0),$E$81))</f>
        <v/>
      </c>
      <c r="M85" s="90"/>
      <c r="N85" s="22" t="s">
        <v>33</v>
      </c>
      <c r="O85" s="85"/>
      <c r="P85" s="86"/>
      <c r="Q85" s="85"/>
      <c r="R85" s="86"/>
      <c r="S85" s="85"/>
      <c r="T85" s="86"/>
      <c r="U85" s="85"/>
      <c r="V85" s="86"/>
      <c r="W85" s="120"/>
      <c r="X85" s="121"/>
      <c r="Y85" s="121"/>
      <c r="Z85" s="121"/>
      <c r="AA85" s="121"/>
      <c r="AB85" s="121"/>
      <c r="AC85" s="122"/>
      <c r="AI85" s="12"/>
      <c r="AJ85" s="12"/>
      <c r="AK85" s="12"/>
      <c r="AL85" s="12"/>
      <c r="AM85" s="12"/>
      <c r="AN85" s="12"/>
      <c r="AO85" s="12"/>
      <c r="AP85" s="12"/>
      <c r="AQ85" s="12"/>
      <c r="AR85" s="12"/>
      <c r="AS85" s="12"/>
      <c r="AT85" s="12"/>
    </row>
    <row r="86" spans="1:46" s="32" customFormat="1" ht="26.25" customHeight="1" x14ac:dyDescent="0.55000000000000004">
      <c r="A86" s="17">
        <v>3</v>
      </c>
      <c r="B86" s="22" t="s">
        <v>34</v>
      </c>
      <c r="C86" s="25" t="str">
        <f t="shared" ref="C86:C114" si="3">TEXT(DATE($N$2,$P$2,A86),"aaa")</f>
        <v>日</v>
      </c>
      <c r="D86" s="85"/>
      <c r="E86" s="86"/>
      <c r="F86" s="205"/>
      <c r="G86" s="178"/>
      <c r="H86" s="18" t="s">
        <v>31</v>
      </c>
      <c r="I86" s="178"/>
      <c r="J86" s="178"/>
      <c r="K86" s="22" t="s">
        <v>32</v>
      </c>
      <c r="L86" s="89" t="str">
        <f t="shared" ref="L86:L113" si="4">IF(OR(F86="",I86=""),"",MIN(MAX(ROUNDDOWN((I86-F86)*24*2,0)/2,0),$E$81))</f>
        <v/>
      </c>
      <c r="M86" s="90"/>
      <c r="N86" s="22" t="s">
        <v>33</v>
      </c>
      <c r="O86" s="85"/>
      <c r="P86" s="86"/>
      <c r="Q86" s="85"/>
      <c r="R86" s="86"/>
      <c r="S86" s="85"/>
      <c r="T86" s="86"/>
      <c r="U86" s="85"/>
      <c r="V86" s="86"/>
      <c r="W86" s="234"/>
      <c r="X86" s="235"/>
      <c r="Y86" s="235"/>
      <c r="Z86" s="235"/>
      <c r="AA86" s="235"/>
      <c r="AB86" s="235"/>
      <c r="AC86" s="236"/>
      <c r="AI86" s="12"/>
      <c r="AJ86" s="12"/>
      <c r="AK86" s="12"/>
      <c r="AL86" s="12"/>
      <c r="AM86" s="12"/>
      <c r="AN86" s="12"/>
      <c r="AO86" s="12"/>
      <c r="AP86" s="12"/>
      <c r="AQ86" s="12"/>
      <c r="AR86" s="12"/>
      <c r="AS86" s="12"/>
      <c r="AT86" s="12"/>
    </row>
    <row r="87" spans="1:46" s="32" customFormat="1" ht="26.25" customHeight="1" x14ac:dyDescent="0.55000000000000004">
      <c r="A87" s="17">
        <v>4</v>
      </c>
      <c r="B87" s="22" t="s">
        <v>34</v>
      </c>
      <c r="C87" s="25" t="str">
        <f t="shared" si="3"/>
        <v>月</v>
      </c>
      <c r="D87" s="85"/>
      <c r="E87" s="86"/>
      <c r="F87" s="205"/>
      <c r="G87" s="178"/>
      <c r="H87" s="18" t="s">
        <v>31</v>
      </c>
      <c r="I87" s="178"/>
      <c r="J87" s="178"/>
      <c r="K87" s="22" t="s">
        <v>32</v>
      </c>
      <c r="L87" s="89" t="str">
        <f t="shared" si="4"/>
        <v/>
      </c>
      <c r="M87" s="90"/>
      <c r="N87" s="22" t="s">
        <v>33</v>
      </c>
      <c r="O87" s="85"/>
      <c r="P87" s="86"/>
      <c r="Q87" s="85"/>
      <c r="R87" s="86"/>
      <c r="S87" s="85"/>
      <c r="T87" s="86"/>
      <c r="U87" s="85"/>
      <c r="V87" s="86"/>
      <c r="W87" s="120"/>
      <c r="X87" s="121"/>
      <c r="Y87" s="121"/>
      <c r="Z87" s="121"/>
      <c r="AA87" s="121"/>
      <c r="AB87" s="121"/>
      <c r="AC87" s="122"/>
      <c r="AI87" s="12"/>
      <c r="AJ87" s="12"/>
      <c r="AK87" s="12"/>
      <c r="AL87" s="12"/>
      <c r="AM87" s="12"/>
      <c r="AN87" s="12"/>
      <c r="AO87" s="12"/>
      <c r="AP87" s="12"/>
      <c r="AQ87" s="12"/>
      <c r="AR87" s="12"/>
      <c r="AS87" s="12"/>
      <c r="AT87" s="12"/>
    </row>
    <row r="88" spans="1:46" s="32" customFormat="1" ht="26.25" customHeight="1" x14ac:dyDescent="0.55000000000000004">
      <c r="A88" s="17">
        <v>5</v>
      </c>
      <c r="B88" s="22" t="s">
        <v>34</v>
      </c>
      <c r="C88" s="25" t="str">
        <f t="shared" si="3"/>
        <v>火</v>
      </c>
      <c r="D88" s="85"/>
      <c r="E88" s="86"/>
      <c r="F88" s="205"/>
      <c r="G88" s="178"/>
      <c r="H88" s="18" t="s">
        <v>31</v>
      </c>
      <c r="I88" s="178"/>
      <c r="J88" s="178"/>
      <c r="K88" s="22" t="s">
        <v>32</v>
      </c>
      <c r="L88" s="89" t="str">
        <f t="shared" si="4"/>
        <v/>
      </c>
      <c r="M88" s="90"/>
      <c r="N88" s="22" t="s">
        <v>33</v>
      </c>
      <c r="O88" s="85"/>
      <c r="P88" s="86"/>
      <c r="Q88" s="85"/>
      <c r="R88" s="86"/>
      <c r="S88" s="85"/>
      <c r="T88" s="86"/>
      <c r="U88" s="85"/>
      <c r="V88" s="86"/>
      <c r="W88" s="120"/>
      <c r="X88" s="121"/>
      <c r="Y88" s="121"/>
      <c r="Z88" s="121"/>
      <c r="AA88" s="121"/>
      <c r="AB88" s="121"/>
      <c r="AC88" s="122"/>
      <c r="AI88" s="12"/>
      <c r="AJ88" s="12"/>
      <c r="AK88" s="12"/>
      <c r="AL88" s="12"/>
      <c r="AM88" s="12"/>
      <c r="AN88" s="12"/>
      <c r="AO88" s="12"/>
      <c r="AP88" s="12"/>
      <c r="AQ88" s="12"/>
      <c r="AR88" s="12"/>
      <c r="AS88" s="12"/>
      <c r="AT88" s="12"/>
    </row>
    <row r="89" spans="1:46" s="32" customFormat="1" ht="26.25" customHeight="1" x14ac:dyDescent="0.55000000000000004">
      <c r="A89" s="17">
        <v>6</v>
      </c>
      <c r="B89" s="22" t="s">
        <v>34</v>
      </c>
      <c r="C89" s="25" t="str">
        <f t="shared" si="3"/>
        <v>水</v>
      </c>
      <c r="D89" s="85"/>
      <c r="E89" s="86"/>
      <c r="F89" s="205"/>
      <c r="G89" s="178"/>
      <c r="H89" s="18" t="s">
        <v>31</v>
      </c>
      <c r="I89" s="178"/>
      <c r="J89" s="178"/>
      <c r="K89" s="22" t="s">
        <v>32</v>
      </c>
      <c r="L89" s="89" t="str">
        <f t="shared" si="4"/>
        <v/>
      </c>
      <c r="M89" s="90"/>
      <c r="N89" s="22" t="s">
        <v>33</v>
      </c>
      <c r="O89" s="85"/>
      <c r="P89" s="86"/>
      <c r="Q89" s="85"/>
      <c r="R89" s="86"/>
      <c r="S89" s="85"/>
      <c r="T89" s="86"/>
      <c r="U89" s="85"/>
      <c r="V89" s="86"/>
      <c r="W89" s="120"/>
      <c r="X89" s="121"/>
      <c r="Y89" s="121"/>
      <c r="Z89" s="121"/>
      <c r="AA89" s="121"/>
      <c r="AB89" s="121"/>
      <c r="AC89" s="122"/>
      <c r="AI89" s="12"/>
      <c r="AJ89" s="12"/>
      <c r="AK89" s="12"/>
      <c r="AL89" s="12"/>
      <c r="AM89" s="12"/>
      <c r="AN89" s="12"/>
      <c r="AO89" s="12"/>
      <c r="AP89" s="12"/>
      <c r="AQ89" s="12"/>
      <c r="AR89" s="12"/>
      <c r="AS89" s="12"/>
      <c r="AT89" s="12"/>
    </row>
    <row r="90" spans="1:46" s="32" customFormat="1" ht="26.25" customHeight="1" x14ac:dyDescent="0.55000000000000004">
      <c r="A90" s="17">
        <v>7</v>
      </c>
      <c r="B90" s="22" t="s">
        <v>34</v>
      </c>
      <c r="C90" s="25" t="str">
        <f t="shared" si="3"/>
        <v>木</v>
      </c>
      <c r="D90" s="85"/>
      <c r="E90" s="86"/>
      <c r="F90" s="205"/>
      <c r="G90" s="178"/>
      <c r="H90" s="18" t="s">
        <v>31</v>
      </c>
      <c r="I90" s="178"/>
      <c r="J90" s="178"/>
      <c r="K90" s="22" t="s">
        <v>32</v>
      </c>
      <c r="L90" s="89" t="str">
        <f t="shared" si="4"/>
        <v/>
      </c>
      <c r="M90" s="90"/>
      <c r="N90" s="22" t="s">
        <v>33</v>
      </c>
      <c r="O90" s="85"/>
      <c r="P90" s="86"/>
      <c r="Q90" s="85"/>
      <c r="R90" s="86"/>
      <c r="S90" s="85"/>
      <c r="T90" s="86"/>
      <c r="U90" s="85"/>
      <c r="V90" s="86"/>
      <c r="W90" s="120"/>
      <c r="X90" s="121"/>
      <c r="Y90" s="121"/>
      <c r="Z90" s="121"/>
      <c r="AA90" s="121"/>
      <c r="AB90" s="121"/>
      <c r="AC90" s="122"/>
      <c r="AI90" s="12"/>
      <c r="AJ90" s="12"/>
      <c r="AK90" s="12"/>
      <c r="AL90" s="12"/>
      <c r="AM90" s="12"/>
      <c r="AN90" s="12"/>
      <c r="AO90" s="12"/>
      <c r="AP90" s="12"/>
      <c r="AQ90" s="12"/>
      <c r="AR90" s="12"/>
      <c r="AS90" s="12"/>
      <c r="AT90" s="12"/>
    </row>
    <row r="91" spans="1:46" s="32" customFormat="1" ht="26.25" customHeight="1" x14ac:dyDescent="0.55000000000000004">
      <c r="A91" s="17">
        <v>8</v>
      </c>
      <c r="B91" s="22" t="s">
        <v>34</v>
      </c>
      <c r="C91" s="25" t="str">
        <f t="shared" si="3"/>
        <v>金</v>
      </c>
      <c r="D91" s="85"/>
      <c r="E91" s="86"/>
      <c r="F91" s="205"/>
      <c r="G91" s="178"/>
      <c r="H91" s="18" t="s">
        <v>31</v>
      </c>
      <c r="I91" s="178"/>
      <c r="J91" s="178"/>
      <c r="K91" s="22" t="s">
        <v>32</v>
      </c>
      <c r="L91" s="89" t="str">
        <f t="shared" si="4"/>
        <v/>
      </c>
      <c r="M91" s="90"/>
      <c r="N91" s="22" t="s">
        <v>33</v>
      </c>
      <c r="O91" s="85"/>
      <c r="P91" s="86"/>
      <c r="Q91" s="85"/>
      <c r="R91" s="86"/>
      <c r="S91" s="85"/>
      <c r="T91" s="86"/>
      <c r="U91" s="85"/>
      <c r="V91" s="86"/>
      <c r="W91" s="120"/>
      <c r="X91" s="121"/>
      <c r="Y91" s="121"/>
      <c r="Z91" s="121"/>
      <c r="AA91" s="121"/>
      <c r="AB91" s="121"/>
      <c r="AC91" s="122"/>
      <c r="AI91" s="12"/>
      <c r="AJ91" s="12"/>
      <c r="AK91" s="12"/>
      <c r="AL91" s="12"/>
      <c r="AM91" s="12"/>
      <c r="AN91" s="12"/>
      <c r="AO91" s="12"/>
      <c r="AP91" s="12"/>
      <c r="AQ91" s="12"/>
      <c r="AR91" s="12"/>
      <c r="AS91" s="12"/>
      <c r="AT91" s="12"/>
    </row>
    <row r="92" spans="1:46" s="32" customFormat="1" ht="26.25" customHeight="1" x14ac:dyDescent="0.55000000000000004">
      <c r="A92" s="17">
        <v>9</v>
      </c>
      <c r="B92" s="22" t="s">
        <v>34</v>
      </c>
      <c r="C92" s="25" t="str">
        <f t="shared" si="3"/>
        <v>土</v>
      </c>
      <c r="D92" s="85"/>
      <c r="E92" s="86"/>
      <c r="F92" s="205"/>
      <c r="G92" s="178"/>
      <c r="H92" s="18" t="s">
        <v>31</v>
      </c>
      <c r="I92" s="178"/>
      <c r="J92" s="178"/>
      <c r="K92" s="22" t="s">
        <v>32</v>
      </c>
      <c r="L92" s="89" t="str">
        <f t="shared" si="4"/>
        <v/>
      </c>
      <c r="M92" s="90"/>
      <c r="N92" s="22" t="s">
        <v>33</v>
      </c>
      <c r="O92" s="85"/>
      <c r="P92" s="86"/>
      <c r="Q92" s="85"/>
      <c r="R92" s="86"/>
      <c r="S92" s="85"/>
      <c r="T92" s="86"/>
      <c r="U92" s="85"/>
      <c r="V92" s="86"/>
      <c r="W92" s="120"/>
      <c r="X92" s="121"/>
      <c r="Y92" s="121"/>
      <c r="Z92" s="121"/>
      <c r="AA92" s="121"/>
      <c r="AB92" s="121"/>
      <c r="AC92" s="122"/>
      <c r="AI92" s="12"/>
      <c r="AJ92" s="12"/>
      <c r="AK92" s="12"/>
      <c r="AL92" s="12"/>
      <c r="AM92" s="12"/>
      <c r="AN92" s="12"/>
      <c r="AO92" s="12"/>
      <c r="AP92" s="12"/>
      <c r="AQ92" s="12"/>
      <c r="AR92" s="12"/>
      <c r="AS92" s="12"/>
      <c r="AT92" s="12"/>
    </row>
    <row r="93" spans="1:46" s="32" customFormat="1" ht="26.25" customHeight="1" x14ac:dyDescent="0.55000000000000004">
      <c r="A93" s="17">
        <v>10</v>
      </c>
      <c r="B93" s="22" t="s">
        <v>34</v>
      </c>
      <c r="C93" s="25" t="str">
        <f t="shared" si="3"/>
        <v>日</v>
      </c>
      <c r="D93" s="85"/>
      <c r="E93" s="86"/>
      <c r="F93" s="205"/>
      <c r="G93" s="178"/>
      <c r="H93" s="18" t="s">
        <v>31</v>
      </c>
      <c r="I93" s="178"/>
      <c r="J93" s="178"/>
      <c r="K93" s="22" t="s">
        <v>32</v>
      </c>
      <c r="L93" s="89" t="str">
        <f t="shared" si="4"/>
        <v/>
      </c>
      <c r="M93" s="90"/>
      <c r="N93" s="22" t="s">
        <v>33</v>
      </c>
      <c r="O93" s="85"/>
      <c r="P93" s="86"/>
      <c r="Q93" s="85"/>
      <c r="R93" s="86"/>
      <c r="S93" s="85"/>
      <c r="T93" s="86"/>
      <c r="U93" s="85"/>
      <c r="V93" s="86"/>
      <c r="W93" s="120"/>
      <c r="X93" s="121"/>
      <c r="Y93" s="121"/>
      <c r="Z93" s="121"/>
      <c r="AA93" s="121"/>
      <c r="AB93" s="121"/>
      <c r="AC93" s="122"/>
      <c r="AI93" s="12"/>
      <c r="AJ93" s="12"/>
      <c r="AK93" s="12"/>
      <c r="AL93" s="12"/>
      <c r="AM93" s="12"/>
      <c r="AN93" s="12"/>
      <c r="AO93" s="12"/>
      <c r="AP93" s="12"/>
      <c r="AQ93" s="12"/>
      <c r="AR93" s="12"/>
      <c r="AS93" s="12"/>
      <c r="AT93" s="12"/>
    </row>
    <row r="94" spans="1:46" s="32" customFormat="1" ht="26.25" customHeight="1" x14ac:dyDescent="0.55000000000000004">
      <c r="A94" s="17">
        <v>11</v>
      </c>
      <c r="B94" s="22" t="s">
        <v>34</v>
      </c>
      <c r="C94" s="25" t="str">
        <f t="shared" si="3"/>
        <v>月</v>
      </c>
      <c r="D94" s="85"/>
      <c r="E94" s="86"/>
      <c r="F94" s="205"/>
      <c r="G94" s="178"/>
      <c r="H94" s="18" t="s">
        <v>31</v>
      </c>
      <c r="I94" s="178"/>
      <c r="J94" s="178"/>
      <c r="K94" s="22" t="s">
        <v>32</v>
      </c>
      <c r="L94" s="89" t="str">
        <f t="shared" si="4"/>
        <v/>
      </c>
      <c r="M94" s="90"/>
      <c r="N94" s="22" t="s">
        <v>33</v>
      </c>
      <c r="O94" s="85"/>
      <c r="P94" s="86"/>
      <c r="Q94" s="85"/>
      <c r="R94" s="86"/>
      <c r="S94" s="85"/>
      <c r="T94" s="86"/>
      <c r="U94" s="85"/>
      <c r="V94" s="86"/>
      <c r="W94" s="120"/>
      <c r="X94" s="121"/>
      <c r="Y94" s="121"/>
      <c r="Z94" s="121"/>
      <c r="AA94" s="121"/>
      <c r="AB94" s="121"/>
      <c r="AC94" s="122"/>
      <c r="AI94" s="12"/>
      <c r="AJ94" s="12"/>
      <c r="AK94" s="12"/>
      <c r="AL94" s="12"/>
      <c r="AM94" s="12"/>
      <c r="AN94" s="12"/>
      <c r="AO94" s="12"/>
      <c r="AP94" s="12"/>
      <c r="AQ94" s="12"/>
      <c r="AR94" s="12"/>
      <c r="AS94" s="12"/>
      <c r="AT94" s="12"/>
    </row>
    <row r="95" spans="1:46" s="32" customFormat="1" ht="26.25" customHeight="1" x14ac:dyDescent="0.55000000000000004">
      <c r="A95" s="17">
        <v>12</v>
      </c>
      <c r="B95" s="22" t="s">
        <v>34</v>
      </c>
      <c r="C95" s="25" t="str">
        <f t="shared" si="3"/>
        <v>火</v>
      </c>
      <c r="D95" s="85"/>
      <c r="E95" s="86"/>
      <c r="F95" s="205"/>
      <c r="G95" s="178"/>
      <c r="H95" s="18" t="s">
        <v>31</v>
      </c>
      <c r="I95" s="178"/>
      <c r="J95" s="178"/>
      <c r="K95" s="22" t="s">
        <v>32</v>
      </c>
      <c r="L95" s="89" t="str">
        <f t="shared" si="4"/>
        <v/>
      </c>
      <c r="M95" s="90"/>
      <c r="N95" s="22" t="s">
        <v>33</v>
      </c>
      <c r="O95" s="85"/>
      <c r="P95" s="86"/>
      <c r="Q95" s="85"/>
      <c r="R95" s="86"/>
      <c r="S95" s="85"/>
      <c r="T95" s="86"/>
      <c r="U95" s="85"/>
      <c r="V95" s="86"/>
      <c r="W95" s="120"/>
      <c r="X95" s="121"/>
      <c r="Y95" s="121"/>
      <c r="Z95" s="121"/>
      <c r="AA95" s="121"/>
      <c r="AB95" s="121"/>
      <c r="AC95" s="122"/>
      <c r="AI95" s="12"/>
      <c r="AJ95" s="12"/>
      <c r="AK95" s="12"/>
      <c r="AL95" s="12"/>
      <c r="AM95" s="12"/>
      <c r="AN95" s="12"/>
      <c r="AO95" s="12"/>
      <c r="AP95" s="12"/>
      <c r="AQ95" s="12"/>
      <c r="AR95" s="12"/>
      <c r="AS95" s="12"/>
      <c r="AT95" s="12"/>
    </row>
    <row r="96" spans="1:46" s="32" customFormat="1" ht="26.25" customHeight="1" x14ac:dyDescent="0.55000000000000004">
      <c r="A96" s="17">
        <v>13</v>
      </c>
      <c r="B96" s="22" t="s">
        <v>34</v>
      </c>
      <c r="C96" s="25" t="str">
        <f t="shared" si="3"/>
        <v>水</v>
      </c>
      <c r="D96" s="85"/>
      <c r="E96" s="86"/>
      <c r="F96" s="205"/>
      <c r="G96" s="178"/>
      <c r="H96" s="18" t="s">
        <v>31</v>
      </c>
      <c r="I96" s="178"/>
      <c r="J96" s="178"/>
      <c r="K96" s="22" t="s">
        <v>32</v>
      </c>
      <c r="L96" s="89" t="str">
        <f t="shared" si="4"/>
        <v/>
      </c>
      <c r="M96" s="90"/>
      <c r="N96" s="22" t="s">
        <v>33</v>
      </c>
      <c r="O96" s="85"/>
      <c r="P96" s="86"/>
      <c r="Q96" s="85"/>
      <c r="R96" s="86"/>
      <c r="S96" s="85"/>
      <c r="T96" s="86"/>
      <c r="U96" s="85"/>
      <c r="V96" s="86"/>
      <c r="W96" s="120"/>
      <c r="X96" s="121"/>
      <c r="Y96" s="121"/>
      <c r="Z96" s="121"/>
      <c r="AA96" s="121"/>
      <c r="AB96" s="121"/>
      <c r="AC96" s="122"/>
      <c r="AI96" s="12"/>
      <c r="AJ96" s="12"/>
      <c r="AK96" s="12"/>
      <c r="AL96" s="12"/>
      <c r="AM96" s="12"/>
      <c r="AN96" s="12"/>
      <c r="AO96" s="12"/>
      <c r="AP96" s="12"/>
      <c r="AQ96" s="12"/>
      <c r="AR96" s="12"/>
      <c r="AS96" s="12"/>
      <c r="AT96" s="12"/>
    </row>
    <row r="97" spans="1:46" s="32" customFormat="1" ht="26.25" customHeight="1" x14ac:dyDescent="0.55000000000000004">
      <c r="A97" s="17">
        <v>14</v>
      </c>
      <c r="B97" s="22" t="s">
        <v>34</v>
      </c>
      <c r="C97" s="25" t="str">
        <f t="shared" si="3"/>
        <v>木</v>
      </c>
      <c r="D97" s="85"/>
      <c r="E97" s="86"/>
      <c r="F97" s="205"/>
      <c r="G97" s="178"/>
      <c r="H97" s="18" t="s">
        <v>31</v>
      </c>
      <c r="I97" s="178"/>
      <c r="J97" s="178"/>
      <c r="K97" s="22" t="s">
        <v>32</v>
      </c>
      <c r="L97" s="89" t="str">
        <f t="shared" si="4"/>
        <v/>
      </c>
      <c r="M97" s="90"/>
      <c r="N97" s="22" t="s">
        <v>33</v>
      </c>
      <c r="O97" s="85"/>
      <c r="P97" s="86"/>
      <c r="Q97" s="85"/>
      <c r="R97" s="86"/>
      <c r="S97" s="85"/>
      <c r="T97" s="86"/>
      <c r="U97" s="85"/>
      <c r="V97" s="86"/>
      <c r="W97" s="120"/>
      <c r="X97" s="121"/>
      <c r="Y97" s="121"/>
      <c r="Z97" s="121"/>
      <c r="AA97" s="121"/>
      <c r="AB97" s="121"/>
      <c r="AC97" s="122"/>
      <c r="AI97" s="12"/>
      <c r="AJ97" s="12"/>
      <c r="AK97" s="12"/>
      <c r="AL97" s="12"/>
      <c r="AM97" s="12"/>
      <c r="AN97" s="12"/>
      <c r="AO97" s="12"/>
      <c r="AP97" s="12"/>
      <c r="AQ97" s="12"/>
      <c r="AR97" s="12"/>
      <c r="AS97" s="12"/>
      <c r="AT97" s="12"/>
    </row>
    <row r="98" spans="1:46" s="32" customFormat="1" ht="26.25" customHeight="1" x14ac:dyDescent="0.55000000000000004">
      <c r="A98" s="17">
        <v>15</v>
      </c>
      <c r="B98" s="22" t="s">
        <v>34</v>
      </c>
      <c r="C98" s="25" t="str">
        <f t="shared" si="3"/>
        <v>金</v>
      </c>
      <c r="D98" s="85"/>
      <c r="E98" s="86"/>
      <c r="F98" s="205"/>
      <c r="G98" s="178"/>
      <c r="H98" s="18" t="s">
        <v>31</v>
      </c>
      <c r="I98" s="178"/>
      <c r="J98" s="178"/>
      <c r="K98" s="22" t="s">
        <v>32</v>
      </c>
      <c r="L98" s="89" t="str">
        <f t="shared" si="4"/>
        <v/>
      </c>
      <c r="M98" s="90"/>
      <c r="N98" s="22" t="s">
        <v>33</v>
      </c>
      <c r="O98" s="85"/>
      <c r="P98" s="86"/>
      <c r="Q98" s="85"/>
      <c r="R98" s="86"/>
      <c r="S98" s="85"/>
      <c r="T98" s="86"/>
      <c r="U98" s="85"/>
      <c r="V98" s="86"/>
      <c r="W98" s="120"/>
      <c r="X98" s="121"/>
      <c r="Y98" s="121"/>
      <c r="Z98" s="121"/>
      <c r="AA98" s="121"/>
      <c r="AB98" s="121"/>
      <c r="AC98" s="122"/>
      <c r="AI98" s="12"/>
      <c r="AJ98" s="12"/>
      <c r="AK98" s="12"/>
      <c r="AL98" s="12"/>
      <c r="AM98" s="12"/>
      <c r="AN98" s="12"/>
      <c r="AO98" s="12"/>
      <c r="AP98" s="12"/>
      <c r="AQ98" s="12"/>
      <c r="AR98" s="12"/>
      <c r="AS98" s="12"/>
      <c r="AT98" s="12"/>
    </row>
    <row r="99" spans="1:46" s="32" customFormat="1" ht="26.25" customHeight="1" x14ac:dyDescent="0.55000000000000004">
      <c r="A99" s="17">
        <v>16</v>
      </c>
      <c r="B99" s="22" t="s">
        <v>34</v>
      </c>
      <c r="C99" s="25" t="str">
        <f t="shared" si="3"/>
        <v>土</v>
      </c>
      <c r="D99" s="85"/>
      <c r="E99" s="86"/>
      <c r="F99" s="205"/>
      <c r="G99" s="178"/>
      <c r="H99" s="18" t="s">
        <v>31</v>
      </c>
      <c r="I99" s="178"/>
      <c r="J99" s="178"/>
      <c r="K99" s="22" t="s">
        <v>32</v>
      </c>
      <c r="L99" s="89" t="str">
        <f t="shared" si="4"/>
        <v/>
      </c>
      <c r="M99" s="90"/>
      <c r="N99" s="22" t="s">
        <v>33</v>
      </c>
      <c r="O99" s="85"/>
      <c r="P99" s="86"/>
      <c r="Q99" s="85"/>
      <c r="R99" s="86"/>
      <c r="S99" s="85"/>
      <c r="T99" s="86"/>
      <c r="U99" s="85"/>
      <c r="V99" s="86"/>
      <c r="W99" s="120"/>
      <c r="X99" s="121"/>
      <c r="Y99" s="121"/>
      <c r="Z99" s="121"/>
      <c r="AA99" s="121"/>
      <c r="AB99" s="121"/>
      <c r="AC99" s="122"/>
      <c r="AI99" s="12"/>
      <c r="AJ99" s="12"/>
      <c r="AK99" s="12"/>
      <c r="AL99" s="12"/>
      <c r="AM99" s="12"/>
      <c r="AN99" s="12"/>
      <c r="AO99" s="12"/>
      <c r="AP99" s="12"/>
      <c r="AQ99" s="12"/>
      <c r="AR99" s="12"/>
      <c r="AS99" s="12"/>
      <c r="AT99" s="12"/>
    </row>
    <row r="100" spans="1:46" s="32" customFormat="1" ht="26.25" customHeight="1" x14ac:dyDescent="0.55000000000000004">
      <c r="A100" s="17">
        <v>17</v>
      </c>
      <c r="B100" s="22" t="s">
        <v>34</v>
      </c>
      <c r="C100" s="25" t="str">
        <f t="shared" si="3"/>
        <v>日</v>
      </c>
      <c r="D100" s="85"/>
      <c r="E100" s="86"/>
      <c r="F100" s="205"/>
      <c r="G100" s="178"/>
      <c r="H100" s="18" t="s">
        <v>31</v>
      </c>
      <c r="I100" s="178"/>
      <c r="J100" s="178"/>
      <c r="K100" s="22" t="s">
        <v>32</v>
      </c>
      <c r="L100" s="89" t="str">
        <f t="shared" si="4"/>
        <v/>
      </c>
      <c r="M100" s="90"/>
      <c r="N100" s="22" t="s">
        <v>33</v>
      </c>
      <c r="O100" s="85"/>
      <c r="P100" s="86"/>
      <c r="Q100" s="85"/>
      <c r="R100" s="86"/>
      <c r="S100" s="85"/>
      <c r="T100" s="86"/>
      <c r="U100" s="85"/>
      <c r="V100" s="86"/>
      <c r="W100" s="120"/>
      <c r="X100" s="121"/>
      <c r="Y100" s="121"/>
      <c r="Z100" s="121"/>
      <c r="AA100" s="121"/>
      <c r="AB100" s="121"/>
      <c r="AC100" s="122"/>
      <c r="AI100" s="12"/>
      <c r="AJ100" s="12"/>
      <c r="AK100" s="12"/>
      <c r="AL100" s="12"/>
      <c r="AM100" s="12"/>
      <c r="AN100" s="12"/>
      <c r="AO100" s="12"/>
      <c r="AP100" s="12"/>
      <c r="AQ100" s="12"/>
      <c r="AR100" s="12"/>
      <c r="AS100" s="12"/>
      <c r="AT100" s="12"/>
    </row>
    <row r="101" spans="1:46" s="32" customFormat="1" ht="26.25" customHeight="1" x14ac:dyDescent="0.55000000000000004">
      <c r="A101" s="17">
        <v>18</v>
      </c>
      <c r="B101" s="22" t="s">
        <v>34</v>
      </c>
      <c r="C101" s="25" t="str">
        <f t="shared" si="3"/>
        <v>月</v>
      </c>
      <c r="D101" s="85"/>
      <c r="E101" s="86"/>
      <c r="F101" s="205"/>
      <c r="G101" s="178"/>
      <c r="H101" s="18" t="s">
        <v>31</v>
      </c>
      <c r="I101" s="178"/>
      <c r="J101" s="178"/>
      <c r="K101" s="22" t="s">
        <v>32</v>
      </c>
      <c r="L101" s="89" t="str">
        <f t="shared" si="4"/>
        <v/>
      </c>
      <c r="M101" s="90"/>
      <c r="N101" s="22" t="s">
        <v>33</v>
      </c>
      <c r="O101" s="85"/>
      <c r="P101" s="86"/>
      <c r="Q101" s="85"/>
      <c r="R101" s="86"/>
      <c r="S101" s="85"/>
      <c r="T101" s="86"/>
      <c r="U101" s="85"/>
      <c r="V101" s="86"/>
      <c r="W101" s="120"/>
      <c r="X101" s="121"/>
      <c r="Y101" s="121"/>
      <c r="Z101" s="121"/>
      <c r="AA101" s="121"/>
      <c r="AB101" s="121"/>
      <c r="AC101" s="122"/>
      <c r="AI101" s="12"/>
      <c r="AJ101" s="12"/>
      <c r="AK101" s="12"/>
      <c r="AL101" s="12"/>
      <c r="AM101" s="12"/>
      <c r="AN101" s="12"/>
      <c r="AO101" s="12"/>
      <c r="AP101" s="12"/>
      <c r="AQ101" s="12"/>
      <c r="AR101" s="12"/>
      <c r="AS101" s="12"/>
      <c r="AT101" s="12"/>
    </row>
    <row r="102" spans="1:46" s="32" customFormat="1" ht="26.25" customHeight="1" x14ac:dyDescent="0.55000000000000004">
      <c r="A102" s="17">
        <v>19</v>
      </c>
      <c r="B102" s="22" t="s">
        <v>34</v>
      </c>
      <c r="C102" s="25" t="str">
        <f t="shared" si="3"/>
        <v>火</v>
      </c>
      <c r="D102" s="85"/>
      <c r="E102" s="86"/>
      <c r="F102" s="205"/>
      <c r="G102" s="178"/>
      <c r="H102" s="18" t="s">
        <v>31</v>
      </c>
      <c r="I102" s="178"/>
      <c r="J102" s="178"/>
      <c r="K102" s="22" t="s">
        <v>32</v>
      </c>
      <c r="L102" s="89" t="str">
        <f t="shared" si="4"/>
        <v/>
      </c>
      <c r="M102" s="90"/>
      <c r="N102" s="22" t="s">
        <v>33</v>
      </c>
      <c r="O102" s="85"/>
      <c r="P102" s="86"/>
      <c r="Q102" s="85"/>
      <c r="R102" s="86"/>
      <c r="S102" s="85"/>
      <c r="T102" s="86"/>
      <c r="U102" s="85"/>
      <c r="V102" s="86"/>
      <c r="W102" s="120"/>
      <c r="X102" s="121"/>
      <c r="Y102" s="121"/>
      <c r="Z102" s="121"/>
      <c r="AA102" s="121"/>
      <c r="AB102" s="121"/>
      <c r="AC102" s="122"/>
      <c r="AI102" s="12"/>
      <c r="AJ102" s="12"/>
      <c r="AK102" s="12"/>
      <c r="AL102" s="12"/>
      <c r="AM102" s="12"/>
      <c r="AN102" s="12"/>
      <c r="AO102" s="12"/>
      <c r="AP102" s="12"/>
      <c r="AQ102" s="12"/>
      <c r="AR102" s="12"/>
      <c r="AS102" s="12"/>
      <c r="AT102" s="12"/>
    </row>
    <row r="103" spans="1:46" s="32" customFormat="1" ht="26.25" customHeight="1" x14ac:dyDescent="0.55000000000000004">
      <c r="A103" s="17">
        <v>20</v>
      </c>
      <c r="B103" s="22" t="s">
        <v>34</v>
      </c>
      <c r="C103" s="25" t="str">
        <f t="shared" si="3"/>
        <v>水</v>
      </c>
      <c r="D103" s="85"/>
      <c r="E103" s="86"/>
      <c r="F103" s="205"/>
      <c r="G103" s="178"/>
      <c r="H103" s="18" t="s">
        <v>31</v>
      </c>
      <c r="I103" s="178"/>
      <c r="J103" s="178"/>
      <c r="K103" s="22" t="s">
        <v>32</v>
      </c>
      <c r="L103" s="89" t="str">
        <f t="shared" si="4"/>
        <v/>
      </c>
      <c r="M103" s="90"/>
      <c r="N103" s="22" t="s">
        <v>33</v>
      </c>
      <c r="O103" s="85"/>
      <c r="P103" s="86"/>
      <c r="Q103" s="85"/>
      <c r="R103" s="86"/>
      <c r="S103" s="85"/>
      <c r="T103" s="86"/>
      <c r="U103" s="85"/>
      <c r="V103" s="86"/>
      <c r="W103" s="120"/>
      <c r="X103" s="121"/>
      <c r="Y103" s="121"/>
      <c r="Z103" s="121"/>
      <c r="AA103" s="121"/>
      <c r="AB103" s="121"/>
      <c r="AC103" s="122"/>
      <c r="AI103" s="12"/>
      <c r="AJ103" s="12"/>
      <c r="AK103" s="12"/>
      <c r="AL103" s="12"/>
      <c r="AM103" s="12"/>
      <c r="AN103" s="12"/>
      <c r="AO103" s="12"/>
      <c r="AP103" s="12"/>
      <c r="AQ103" s="12"/>
      <c r="AR103" s="12"/>
      <c r="AS103" s="12"/>
      <c r="AT103" s="12"/>
    </row>
    <row r="104" spans="1:46" s="32" customFormat="1" ht="26.25" customHeight="1" x14ac:dyDescent="0.55000000000000004">
      <c r="A104" s="17">
        <v>21</v>
      </c>
      <c r="B104" s="22" t="s">
        <v>34</v>
      </c>
      <c r="C104" s="25" t="str">
        <f t="shared" si="3"/>
        <v>木</v>
      </c>
      <c r="D104" s="85"/>
      <c r="E104" s="86"/>
      <c r="F104" s="205"/>
      <c r="G104" s="178"/>
      <c r="H104" s="18" t="s">
        <v>31</v>
      </c>
      <c r="I104" s="178"/>
      <c r="J104" s="178"/>
      <c r="K104" s="22" t="s">
        <v>32</v>
      </c>
      <c r="L104" s="89" t="str">
        <f t="shared" si="4"/>
        <v/>
      </c>
      <c r="M104" s="90"/>
      <c r="N104" s="22" t="s">
        <v>33</v>
      </c>
      <c r="O104" s="85"/>
      <c r="P104" s="86"/>
      <c r="Q104" s="85"/>
      <c r="R104" s="86"/>
      <c r="S104" s="85"/>
      <c r="T104" s="86"/>
      <c r="U104" s="85"/>
      <c r="V104" s="86"/>
      <c r="W104" s="120"/>
      <c r="X104" s="121"/>
      <c r="Y104" s="121"/>
      <c r="Z104" s="121"/>
      <c r="AA104" s="121"/>
      <c r="AB104" s="121"/>
      <c r="AC104" s="122"/>
      <c r="AI104" s="12"/>
      <c r="AJ104" s="12"/>
      <c r="AK104" s="12"/>
      <c r="AL104" s="12"/>
      <c r="AM104" s="12"/>
      <c r="AN104" s="12"/>
      <c r="AO104" s="12"/>
      <c r="AP104" s="12"/>
      <c r="AQ104" s="12"/>
      <c r="AR104" s="12"/>
      <c r="AS104" s="12"/>
      <c r="AT104" s="12"/>
    </row>
    <row r="105" spans="1:46" s="32" customFormat="1" ht="26.25" customHeight="1" x14ac:dyDescent="0.55000000000000004">
      <c r="A105" s="17">
        <v>22</v>
      </c>
      <c r="B105" s="22" t="s">
        <v>34</v>
      </c>
      <c r="C105" s="25" t="str">
        <f t="shared" si="3"/>
        <v>金</v>
      </c>
      <c r="D105" s="85"/>
      <c r="E105" s="86"/>
      <c r="F105" s="205"/>
      <c r="G105" s="178"/>
      <c r="H105" s="18" t="s">
        <v>31</v>
      </c>
      <c r="I105" s="178"/>
      <c r="J105" s="178"/>
      <c r="K105" s="22" t="s">
        <v>32</v>
      </c>
      <c r="L105" s="89" t="str">
        <f t="shared" si="4"/>
        <v/>
      </c>
      <c r="M105" s="90"/>
      <c r="N105" s="22" t="s">
        <v>33</v>
      </c>
      <c r="O105" s="85"/>
      <c r="P105" s="86"/>
      <c r="Q105" s="85"/>
      <c r="R105" s="86"/>
      <c r="S105" s="85"/>
      <c r="T105" s="86"/>
      <c r="U105" s="85"/>
      <c r="V105" s="86"/>
      <c r="W105" s="120"/>
      <c r="X105" s="121"/>
      <c r="Y105" s="121"/>
      <c r="Z105" s="121"/>
      <c r="AA105" s="121"/>
      <c r="AB105" s="121"/>
      <c r="AC105" s="122"/>
      <c r="AI105" s="12"/>
      <c r="AJ105" s="12"/>
      <c r="AK105" s="12"/>
      <c r="AL105" s="12"/>
      <c r="AM105" s="12"/>
      <c r="AN105" s="12"/>
      <c r="AO105" s="12"/>
      <c r="AP105" s="12"/>
      <c r="AQ105" s="12"/>
      <c r="AR105" s="12"/>
      <c r="AS105" s="12"/>
      <c r="AT105" s="12"/>
    </row>
    <row r="106" spans="1:46" s="32" customFormat="1" ht="26.25" customHeight="1" x14ac:dyDescent="0.55000000000000004">
      <c r="A106" s="17">
        <v>23</v>
      </c>
      <c r="B106" s="22" t="s">
        <v>34</v>
      </c>
      <c r="C106" s="25" t="str">
        <f t="shared" si="3"/>
        <v>土</v>
      </c>
      <c r="D106" s="85"/>
      <c r="E106" s="86"/>
      <c r="F106" s="205"/>
      <c r="G106" s="178"/>
      <c r="H106" s="18" t="s">
        <v>31</v>
      </c>
      <c r="I106" s="178"/>
      <c r="J106" s="178"/>
      <c r="K106" s="22" t="s">
        <v>32</v>
      </c>
      <c r="L106" s="89" t="str">
        <f t="shared" si="4"/>
        <v/>
      </c>
      <c r="M106" s="90"/>
      <c r="N106" s="22" t="s">
        <v>33</v>
      </c>
      <c r="O106" s="85"/>
      <c r="P106" s="86"/>
      <c r="Q106" s="85"/>
      <c r="R106" s="86"/>
      <c r="S106" s="85"/>
      <c r="T106" s="86"/>
      <c r="U106" s="85"/>
      <c r="V106" s="86"/>
      <c r="W106" s="120"/>
      <c r="X106" s="121"/>
      <c r="Y106" s="121"/>
      <c r="Z106" s="121"/>
      <c r="AA106" s="121"/>
      <c r="AB106" s="121"/>
      <c r="AC106" s="122"/>
      <c r="AI106" s="12"/>
      <c r="AJ106" s="12"/>
      <c r="AK106" s="12"/>
      <c r="AL106" s="12"/>
      <c r="AM106" s="12"/>
      <c r="AN106" s="12"/>
      <c r="AO106" s="12"/>
      <c r="AP106" s="12"/>
      <c r="AQ106" s="12"/>
      <c r="AR106" s="12"/>
      <c r="AS106" s="12"/>
      <c r="AT106" s="12"/>
    </row>
    <row r="107" spans="1:46" s="32" customFormat="1" ht="26.25" customHeight="1" x14ac:dyDescent="0.55000000000000004">
      <c r="A107" s="17">
        <v>24</v>
      </c>
      <c r="B107" s="22" t="s">
        <v>34</v>
      </c>
      <c r="C107" s="25" t="str">
        <f t="shared" si="3"/>
        <v>日</v>
      </c>
      <c r="D107" s="85"/>
      <c r="E107" s="86"/>
      <c r="F107" s="205"/>
      <c r="G107" s="178"/>
      <c r="H107" s="18" t="s">
        <v>31</v>
      </c>
      <c r="I107" s="178"/>
      <c r="J107" s="178"/>
      <c r="K107" s="22" t="s">
        <v>32</v>
      </c>
      <c r="L107" s="89" t="str">
        <f t="shared" si="4"/>
        <v/>
      </c>
      <c r="M107" s="90"/>
      <c r="N107" s="22" t="s">
        <v>33</v>
      </c>
      <c r="O107" s="85"/>
      <c r="P107" s="86"/>
      <c r="Q107" s="85"/>
      <c r="R107" s="86"/>
      <c r="S107" s="85"/>
      <c r="T107" s="86"/>
      <c r="U107" s="85"/>
      <c r="V107" s="86"/>
      <c r="W107" s="120"/>
      <c r="X107" s="121"/>
      <c r="Y107" s="121"/>
      <c r="Z107" s="121"/>
      <c r="AA107" s="121"/>
      <c r="AB107" s="121"/>
      <c r="AC107" s="122"/>
      <c r="AI107" s="12"/>
      <c r="AJ107" s="12"/>
      <c r="AK107" s="12"/>
      <c r="AL107" s="12"/>
      <c r="AM107" s="12"/>
      <c r="AN107" s="12"/>
      <c r="AO107" s="12"/>
      <c r="AP107" s="12"/>
      <c r="AQ107" s="12"/>
      <c r="AR107" s="12"/>
      <c r="AS107" s="12"/>
      <c r="AT107" s="12"/>
    </row>
    <row r="108" spans="1:46" s="32" customFormat="1" ht="26.25" customHeight="1" x14ac:dyDescent="0.55000000000000004">
      <c r="A108" s="17">
        <v>25</v>
      </c>
      <c r="B108" s="22" t="s">
        <v>34</v>
      </c>
      <c r="C108" s="25" t="str">
        <f t="shared" si="3"/>
        <v>月</v>
      </c>
      <c r="D108" s="85"/>
      <c r="E108" s="86"/>
      <c r="F108" s="205"/>
      <c r="G108" s="178"/>
      <c r="H108" s="18" t="s">
        <v>31</v>
      </c>
      <c r="I108" s="178"/>
      <c r="J108" s="178"/>
      <c r="K108" s="22" t="s">
        <v>32</v>
      </c>
      <c r="L108" s="89" t="str">
        <f t="shared" si="4"/>
        <v/>
      </c>
      <c r="M108" s="90"/>
      <c r="N108" s="22" t="s">
        <v>33</v>
      </c>
      <c r="O108" s="85"/>
      <c r="P108" s="86"/>
      <c r="Q108" s="85"/>
      <c r="R108" s="86"/>
      <c r="S108" s="85"/>
      <c r="T108" s="86"/>
      <c r="U108" s="85"/>
      <c r="V108" s="86"/>
      <c r="W108" s="120"/>
      <c r="X108" s="121"/>
      <c r="Y108" s="121"/>
      <c r="Z108" s="121"/>
      <c r="AA108" s="121"/>
      <c r="AB108" s="121"/>
      <c r="AC108" s="122"/>
      <c r="AI108" s="12"/>
      <c r="AJ108" s="12"/>
      <c r="AK108" s="12"/>
      <c r="AL108" s="12"/>
      <c r="AM108" s="12"/>
      <c r="AN108" s="12"/>
      <c r="AO108" s="12"/>
      <c r="AP108" s="12"/>
      <c r="AQ108" s="12"/>
      <c r="AR108" s="12"/>
      <c r="AS108" s="12"/>
      <c r="AT108" s="12"/>
    </row>
    <row r="109" spans="1:46" s="32" customFormat="1" ht="26.25" customHeight="1" x14ac:dyDescent="0.55000000000000004">
      <c r="A109" s="17">
        <v>26</v>
      </c>
      <c r="B109" s="22" t="s">
        <v>34</v>
      </c>
      <c r="C109" s="25" t="str">
        <f t="shared" si="3"/>
        <v>火</v>
      </c>
      <c r="D109" s="85"/>
      <c r="E109" s="86"/>
      <c r="F109" s="205"/>
      <c r="G109" s="178"/>
      <c r="H109" s="18" t="s">
        <v>31</v>
      </c>
      <c r="I109" s="178"/>
      <c r="J109" s="178"/>
      <c r="K109" s="22" t="s">
        <v>32</v>
      </c>
      <c r="L109" s="89" t="str">
        <f t="shared" si="4"/>
        <v/>
      </c>
      <c r="M109" s="90"/>
      <c r="N109" s="22" t="s">
        <v>33</v>
      </c>
      <c r="O109" s="85"/>
      <c r="P109" s="86"/>
      <c r="Q109" s="85"/>
      <c r="R109" s="86"/>
      <c r="S109" s="85"/>
      <c r="T109" s="86"/>
      <c r="U109" s="85"/>
      <c r="V109" s="86"/>
      <c r="W109" s="120"/>
      <c r="X109" s="121"/>
      <c r="Y109" s="121"/>
      <c r="Z109" s="121"/>
      <c r="AA109" s="121"/>
      <c r="AB109" s="121"/>
      <c r="AC109" s="122"/>
      <c r="AI109" s="12"/>
      <c r="AJ109" s="12"/>
      <c r="AK109" s="12"/>
      <c r="AL109" s="12"/>
      <c r="AM109" s="12"/>
      <c r="AN109" s="12"/>
      <c r="AO109" s="12"/>
      <c r="AP109" s="12"/>
      <c r="AQ109" s="12"/>
      <c r="AR109" s="12"/>
      <c r="AS109" s="12"/>
      <c r="AT109" s="12"/>
    </row>
    <row r="110" spans="1:46" s="32" customFormat="1" ht="26.25" customHeight="1" x14ac:dyDescent="0.55000000000000004">
      <c r="A110" s="17">
        <v>27</v>
      </c>
      <c r="B110" s="22" t="s">
        <v>34</v>
      </c>
      <c r="C110" s="25" t="str">
        <f t="shared" si="3"/>
        <v>水</v>
      </c>
      <c r="D110" s="85"/>
      <c r="E110" s="86"/>
      <c r="F110" s="205"/>
      <c r="G110" s="178"/>
      <c r="H110" s="18" t="s">
        <v>31</v>
      </c>
      <c r="I110" s="178"/>
      <c r="J110" s="178"/>
      <c r="K110" s="22" t="s">
        <v>32</v>
      </c>
      <c r="L110" s="89" t="str">
        <f t="shared" si="4"/>
        <v/>
      </c>
      <c r="M110" s="90"/>
      <c r="N110" s="22" t="s">
        <v>33</v>
      </c>
      <c r="O110" s="85"/>
      <c r="P110" s="86"/>
      <c r="Q110" s="85"/>
      <c r="R110" s="86"/>
      <c r="S110" s="85"/>
      <c r="T110" s="86"/>
      <c r="U110" s="85"/>
      <c r="V110" s="86"/>
      <c r="W110" s="120"/>
      <c r="X110" s="121"/>
      <c r="Y110" s="121"/>
      <c r="Z110" s="121"/>
      <c r="AA110" s="121"/>
      <c r="AB110" s="121"/>
      <c r="AC110" s="122"/>
      <c r="AI110" s="12"/>
      <c r="AJ110" s="12"/>
      <c r="AK110" s="12"/>
      <c r="AL110" s="12"/>
      <c r="AM110" s="12"/>
      <c r="AN110" s="12"/>
      <c r="AO110" s="12"/>
      <c r="AP110" s="12"/>
      <c r="AQ110" s="12"/>
      <c r="AR110" s="12"/>
      <c r="AS110" s="12"/>
      <c r="AT110" s="12"/>
    </row>
    <row r="111" spans="1:46" s="32" customFormat="1" ht="26.25" customHeight="1" x14ac:dyDescent="0.55000000000000004">
      <c r="A111" s="17">
        <v>28</v>
      </c>
      <c r="B111" s="22" t="s">
        <v>34</v>
      </c>
      <c r="C111" s="25" t="str">
        <f t="shared" si="3"/>
        <v>木</v>
      </c>
      <c r="D111" s="85"/>
      <c r="E111" s="86"/>
      <c r="F111" s="205"/>
      <c r="G111" s="178"/>
      <c r="H111" s="18" t="s">
        <v>31</v>
      </c>
      <c r="I111" s="178"/>
      <c r="J111" s="178"/>
      <c r="K111" s="22" t="s">
        <v>32</v>
      </c>
      <c r="L111" s="89" t="str">
        <f t="shared" si="4"/>
        <v/>
      </c>
      <c r="M111" s="90"/>
      <c r="N111" s="22" t="s">
        <v>33</v>
      </c>
      <c r="O111" s="85"/>
      <c r="P111" s="86"/>
      <c r="Q111" s="85"/>
      <c r="R111" s="86"/>
      <c r="S111" s="85"/>
      <c r="T111" s="86"/>
      <c r="U111" s="85"/>
      <c r="V111" s="86"/>
      <c r="W111" s="120"/>
      <c r="X111" s="121"/>
      <c r="Y111" s="121"/>
      <c r="Z111" s="121"/>
      <c r="AA111" s="121"/>
      <c r="AB111" s="121"/>
      <c r="AC111" s="122"/>
      <c r="AI111" s="12"/>
      <c r="AJ111" s="12"/>
      <c r="AK111" s="12"/>
      <c r="AL111" s="12"/>
      <c r="AM111" s="12"/>
      <c r="AN111" s="12"/>
      <c r="AO111" s="12"/>
      <c r="AP111" s="12"/>
      <c r="AQ111" s="12"/>
      <c r="AR111" s="12"/>
      <c r="AS111" s="12"/>
      <c r="AT111" s="12"/>
    </row>
    <row r="112" spans="1:46" s="32" customFormat="1" ht="26.25" customHeight="1" x14ac:dyDescent="0.55000000000000004">
      <c r="A112" s="17">
        <v>29</v>
      </c>
      <c r="B112" s="22" t="s">
        <v>34</v>
      </c>
      <c r="C112" s="25" t="str">
        <f t="shared" si="3"/>
        <v>金</v>
      </c>
      <c r="D112" s="85"/>
      <c r="E112" s="86"/>
      <c r="F112" s="205"/>
      <c r="G112" s="178"/>
      <c r="H112" s="18" t="s">
        <v>31</v>
      </c>
      <c r="I112" s="178"/>
      <c r="J112" s="178"/>
      <c r="K112" s="22" t="s">
        <v>32</v>
      </c>
      <c r="L112" s="89" t="str">
        <f t="shared" si="4"/>
        <v/>
      </c>
      <c r="M112" s="90"/>
      <c r="N112" s="22" t="s">
        <v>33</v>
      </c>
      <c r="O112" s="85"/>
      <c r="P112" s="86"/>
      <c r="Q112" s="85"/>
      <c r="R112" s="86"/>
      <c r="S112" s="85"/>
      <c r="T112" s="86"/>
      <c r="U112" s="85"/>
      <c r="V112" s="86"/>
      <c r="W112" s="120"/>
      <c r="X112" s="121"/>
      <c r="Y112" s="121"/>
      <c r="Z112" s="121"/>
      <c r="AA112" s="121"/>
      <c r="AB112" s="121"/>
      <c r="AC112" s="122"/>
      <c r="AI112" s="12"/>
      <c r="AJ112" s="12"/>
      <c r="AK112" s="12"/>
      <c r="AL112" s="12"/>
      <c r="AM112" s="12"/>
      <c r="AN112" s="12"/>
      <c r="AO112" s="12"/>
      <c r="AP112" s="12"/>
      <c r="AQ112" s="12"/>
      <c r="AR112" s="12"/>
      <c r="AS112" s="12"/>
      <c r="AT112" s="12"/>
    </row>
    <row r="113" spans="1:46" s="32" customFormat="1" ht="26.25" customHeight="1" x14ac:dyDescent="0.55000000000000004">
      <c r="A113" s="17">
        <v>30</v>
      </c>
      <c r="B113" s="22" t="s">
        <v>34</v>
      </c>
      <c r="C113" s="25" t="str">
        <f t="shared" si="3"/>
        <v>土</v>
      </c>
      <c r="D113" s="85"/>
      <c r="E113" s="86"/>
      <c r="F113" s="205"/>
      <c r="G113" s="178"/>
      <c r="H113" s="18" t="s">
        <v>31</v>
      </c>
      <c r="I113" s="178"/>
      <c r="J113" s="178"/>
      <c r="K113" s="22" t="s">
        <v>32</v>
      </c>
      <c r="L113" s="89" t="str">
        <f t="shared" si="4"/>
        <v/>
      </c>
      <c r="M113" s="90"/>
      <c r="N113" s="22" t="s">
        <v>33</v>
      </c>
      <c r="O113" s="85"/>
      <c r="P113" s="86"/>
      <c r="Q113" s="85"/>
      <c r="R113" s="86"/>
      <c r="S113" s="85"/>
      <c r="T113" s="86"/>
      <c r="U113" s="85"/>
      <c r="V113" s="86"/>
      <c r="W113" s="120"/>
      <c r="X113" s="121"/>
      <c r="Y113" s="121"/>
      <c r="Z113" s="121"/>
      <c r="AA113" s="121"/>
      <c r="AB113" s="121"/>
      <c r="AC113" s="122"/>
      <c r="AI113" s="12"/>
      <c r="AJ113" s="12"/>
      <c r="AK113" s="12"/>
      <c r="AL113" s="12"/>
      <c r="AM113" s="12"/>
      <c r="AN113" s="12"/>
      <c r="AO113" s="12"/>
      <c r="AP113" s="12"/>
      <c r="AQ113" s="12"/>
      <c r="AR113" s="12"/>
      <c r="AS113" s="12"/>
      <c r="AT113" s="12"/>
    </row>
    <row r="114" spans="1:46" s="32" customFormat="1" ht="26.25" customHeight="1" x14ac:dyDescent="0.55000000000000004">
      <c r="A114" s="19">
        <v>31</v>
      </c>
      <c r="B114" s="23" t="s">
        <v>4</v>
      </c>
      <c r="C114" s="26" t="str">
        <f t="shared" si="3"/>
        <v>日</v>
      </c>
      <c r="D114" s="218"/>
      <c r="E114" s="219"/>
      <c r="F114" s="226"/>
      <c r="G114" s="227"/>
      <c r="H114" s="20" t="s">
        <v>31</v>
      </c>
      <c r="I114" s="227"/>
      <c r="J114" s="227"/>
      <c r="K114" s="23" t="s">
        <v>32</v>
      </c>
      <c r="L114" s="89" t="str">
        <f t="shared" ref="L114" si="5">IF(OR(F114="",I114=""),"",MIN(MAX(ROUNDDOWN((I114-F114)*24*2,0)/2,0),$E$81))</f>
        <v/>
      </c>
      <c r="M114" s="90"/>
      <c r="N114" s="23" t="s">
        <v>33</v>
      </c>
      <c r="O114" s="218"/>
      <c r="P114" s="219"/>
      <c r="Q114" s="218"/>
      <c r="R114" s="219"/>
      <c r="S114" s="218"/>
      <c r="T114" s="219"/>
      <c r="U114" s="218"/>
      <c r="V114" s="219"/>
      <c r="W114" s="208"/>
      <c r="X114" s="209"/>
      <c r="Y114" s="209"/>
      <c r="Z114" s="209"/>
      <c r="AA114" s="209"/>
      <c r="AB114" s="209"/>
      <c r="AC114" s="210"/>
      <c r="AI114" s="12"/>
      <c r="AJ114" s="12"/>
      <c r="AK114" s="12"/>
      <c r="AL114" s="12"/>
      <c r="AM114" s="12"/>
      <c r="AN114" s="12"/>
      <c r="AO114" s="12"/>
      <c r="AP114" s="12"/>
      <c r="AQ114" s="12"/>
      <c r="AR114" s="12"/>
      <c r="AS114" s="12"/>
      <c r="AT114" s="12"/>
    </row>
    <row r="115" spans="1:46" s="32" customFormat="1" ht="26.25" customHeight="1" x14ac:dyDescent="0.55000000000000004">
      <c r="A115" s="126" t="s">
        <v>35</v>
      </c>
      <c r="B115" s="127"/>
      <c r="C115" s="127"/>
      <c r="D115" s="27">
        <f>COUNTIF(L84:M114,"&gt;0")</f>
        <v>0</v>
      </c>
      <c r="E115" s="224" t="s">
        <v>36</v>
      </c>
      <c r="F115" s="224"/>
      <c r="G115" s="224"/>
      <c r="H115" s="224"/>
      <c r="I115" s="27">
        <f>COUNTIF(D84:E114,"○")</f>
        <v>0</v>
      </c>
      <c r="J115" s="28" t="s">
        <v>16</v>
      </c>
      <c r="K115" s="126" t="s">
        <v>101</v>
      </c>
      <c r="L115" s="127"/>
      <c r="M115" s="127"/>
      <c r="N115" s="27" t="s">
        <v>99</v>
      </c>
      <c r="O115" s="27">
        <f>COUNTIF(Q84:R114,"○")</f>
        <v>0</v>
      </c>
      <c r="P115" s="27" t="s">
        <v>38</v>
      </c>
      <c r="Q115" s="225" t="s">
        <v>100</v>
      </c>
      <c r="R115" s="225"/>
      <c r="S115" s="27">
        <f>COUNTIF(S84:T114,"○")</f>
        <v>0</v>
      </c>
      <c r="T115" s="27" t="s">
        <v>38</v>
      </c>
      <c r="U115" s="27"/>
      <c r="V115" s="27"/>
      <c r="W115" s="28"/>
      <c r="X115" s="212" t="s">
        <v>37</v>
      </c>
      <c r="Y115" s="213"/>
      <c r="Z115" s="213"/>
      <c r="AA115" s="44"/>
      <c r="AB115" s="44"/>
      <c r="AC115" s="216" t="str">
        <f>IF(W82="３．要支援家庭のこども加算","●","×")</f>
        <v>×</v>
      </c>
      <c r="AI115" s="12"/>
      <c r="AJ115" s="12"/>
      <c r="AK115" s="12"/>
      <c r="AL115" s="12"/>
      <c r="AM115" s="12"/>
      <c r="AN115" s="12"/>
      <c r="AO115" s="12"/>
      <c r="AP115" s="12"/>
      <c r="AQ115" s="12"/>
      <c r="AR115" s="12"/>
      <c r="AS115" s="12"/>
      <c r="AT115" s="12"/>
    </row>
    <row r="116" spans="1:46" s="32" customFormat="1" ht="26.25" customHeight="1" x14ac:dyDescent="0.55000000000000004">
      <c r="A116" s="126" t="s">
        <v>91</v>
      </c>
      <c r="B116" s="127"/>
      <c r="C116" s="27">
        <f>COUNTIF(O84:P114,"○")</f>
        <v>0</v>
      </c>
      <c r="D116" s="105" t="s">
        <v>38</v>
      </c>
      <c r="E116" s="105"/>
      <c r="F116" s="103" t="s">
        <v>107</v>
      </c>
      <c r="G116" s="104"/>
      <c r="H116" s="104"/>
      <c r="I116" s="27">
        <f>COUNTIF(U84:V114,"○")</f>
        <v>0</v>
      </c>
      <c r="J116" s="28" t="s">
        <v>38</v>
      </c>
      <c r="K116" s="211" t="s">
        <v>60</v>
      </c>
      <c r="L116" s="113"/>
      <c r="M116" s="113"/>
      <c r="N116" s="42">
        <f>IF(SUM(L84:M114)&gt;E81, E81, SUM(L84:M114))</f>
        <v>0</v>
      </c>
      <c r="O116" s="111" t="s">
        <v>58</v>
      </c>
      <c r="P116" s="111"/>
      <c r="Q116" s="111"/>
      <c r="R116" s="111"/>
      <c r="S116" s="42">
        <f>SUMIFS(L84:M114,D84:E114,"○")</f>
        <v>0</v>
      </c>
      <c r="T116" s="42" t="s">
        <v>59</v>
      </c>
      <c r="U116" s="115"/>
      <c r="V116" s="115"/>
      <c r="W116" s="45"/>
      <c r="X116" s="214"/>
      <c r="Y116" s="215"/>
      <c r="Z116" s="215"/>
      <c r="AA116" s="49"/>
      <c r="AB116" s="49"/>
      <c r="AC116" s="217"/>
      <c r="AI116" s="12"/>
      <c r="AJ116" s="12"/>
      <c r="AK116" s="12"/>
      <c r="AL116" s="12"/>
      <c r="AM116" s="12"/>
      <c r="AN116" s="12"/>
      <c r="AO116" s="12"/>
      <c r="AP116" s="12"/>
      <c r="AQ116" s="12"/>
      <c r="AR116" s="12"/>
      <c r="AS116" s="12"/>
      <c r="AT116" s="12"/>
    </row>
    <row r="117" spans="1:46" s="32" customFormat="1" ht="26.25" customHeight="1" x14ac:dyDescent="0.55000000000000004">
      <c r="A117" s="29"/>
      <c r="B117" s="29"/>
      <c r="C117" s="29"/>
      <c r="F117" s="29"/>
      <c r="G117" s="29"/>
      <c r="H117" s="29"/>
      <c r="K117" s="51"/>
      <c r="L117" s="51"/>
      <c r="M117" s="51"/>
      <c r="O117" s="52"/>
      <c r="P117" s="52"/>
      <c r="Q117" s="52"/>
      <c r="R117" s="52"/>
      <c r="U117" s="53"/>
      <c r="V117" s="53"/>
      <c r="X117" s="29"/>
      <c r="Y117" s="29"/>
      <c r="Z117" s="29"/>
      <c r="AA117" s="29"/>
      <c r="AB117" s="29"/>
      <c r="AC117" s="29"/>
      <c r="AI117" s="12"/>
      <c r="AJ117" s="12"/>
      <c r="AK117" s="12"/>
      <c r="AL117" s="12"/>
      <c r="AM117" s="12"/>
      <c r="AN117" s="12"/>
      <c r="AO117" s="12"/>
      <c r="AP117" s="12"/>
      <c r="AQ117" s="12"/>
      <c r="AR117" s="12"/>
      <c r="AS117" s="12"/>
      <c r="AT117" s="12"/>
    </row>
    <row r="118" spans="1:46" ht="26.25" customHeight="1" x14ac:dyDescent="0.55000000000000004">
      <c r="A118" s="100" t="str">
        <f>"（別紙）中野区乳児等通園支援事業　利用状況報告書（"&amp;$N$2&amp;"年"&amp;$P$2&amp;"月分）"</f>
        <v>（別紙）中野区乳児等通園支援事業　利用状況報告書（2026年5月分）</v>
      </c>
      <c r="B118" s="100"/>
      <c r="C118" s="100"/>
      <c r="D118" s="100"/>
      <c r="E118" s="100"/>
      <c r="F118" s="100"/>
      <c r="G118" s="100"/>
      <c r="H118" s="100"/>
      <c r="I118" s="100"/>
      <c r="J118" s="100"/>
      <c r="K118" s="100"/>
      <c r="L118" s="100"/>
      <c r="M118" s="100"/>
      <c r="N118" s="100"/>
      <c r="O118" s="100"/>
      <c r="P118" s="100"/>
      <c r="Q118" s="100"/>
      <c r="R118" s="100"/>
      <c r="S118" s="100"/>
      <c r="T118" s="100"/>
      <c r="U118" s="100"/>
      <c r="V118" s="100"/>
      <c r="W118" s="100"/>
      <c r="X118" s="100"/>
      <c r="Y118" s="100"/>
      <c r="Z118" s="100"/>
      <c r="AA118" s="100"/>
      <c r="AB118" s="100"/>
      <c r="AC118" s="100"/>
    </row>
    <row r="119" spans="1:46" ht="26.25" customHeight="1" x14ac:dyDescent="0.55000000000000004">
      <c r="A119" s="101" t="s">
        <v>23</v>
      </c>
      <c r="B119" s="101"/>
      <c r="C119" s="101"/>
      <c r="D119" s="110"/>
      <c r="E119" s="110"/>
      <c r="F119" s="110"/>
      <c r="G119" s="110"/>
      <c r="H119" s="110"/>
      <c r="I119" s="110"/>
      <c r="J119" s="114" t="s">
        <v>43</v>
      </c>
      <c r="K119" s="114"/>
      <c r="L119" s="114"/>
      <c r="O119" s="29" t="s">
        <v>0</v>
      </c>
      <c r="P119" s="13"/>
      <c r="Q119" s="29" t="s">
        <v>3</v>
      </c>
      <c r="S119" s="29" t="s">
        <v>4</v>
      </c>
      <c r="T119" s="29" t="s">
        <v>19</v>
      </c>
      <c r="U119" s="32" t="s">
        <v>40</v>
      </c>
      <c r="V119" s="32"/>
      <c r="W119" s="110"/>
      <c r="X119" s="110"/>
      <c r="Y119" s="110"/>
      <c r="Z119" s="110"/>
      <c r="AA119" s="110"/>
      <c r="AB119" s="110"/>
      <c r="AC119" s="32" t="s">
        <v>19</v>
      </c>
    </row>
    <row r="120" spans="1:46" ht="26.25" customHeight="1" x14ac:dyDescent="0.55000000000000004">
      <c r="A120" s="101" t="s">
        <v>24</v>
      </c>
      <c r="B120" s="101"/>
      <c r="C120" s="101"/>
      <c r="D120" s="32" t="s">
        <v>87</v>
      </c>
      <c r="E120" s="32" cm="1">
        <f t="array" ref="E120">_xlfn.IFS(W119="０歳児クラス相当",$L$12,W119="１歳児クラス相当",$L$13,W119="２歳児クラス相当（３歳未満）",$L$14,W119="２歳児クラス相当（３歳誕生月）",$L$14,W119="",0)</f>
        <v>0</v>
      </c>
      <c r="F120" s="114" t="s">
        <v>11</v>
      </c>
      <c r="G120" s="114"/>
      <c r="H120" s="29"/>
      <c r="I120" s="32"/>
      <c r="J120" s="114"/>
      <c r="K120" s="114"/>
      <c r="L120" s="32"/>
      <c r="M120" s="114"/>
      <c r="N120" s="114"/>
      <c r="O120" s="32"/>
      <c r="P120" s="157" t="s">
        <v>62</v>
      </c>
      <c r="Q120" s="157"/>
      <c r="R120" s="157"/>
      <c r="S120" s="110"/>
      <c r="T120" s="110"/>
      <c r="U120" s="110"/>
      <c r="V120" s="157" t="s">
        <v>65</v>
      </c>
      <c r="W120" s="157"/>
      <c r="X120" s="110"/>
      <c r="Y120" s="110"/>
      <c r="Z120" s="110"/>
      <c r="AA120" s="110"/>
      <c r="AB120" s="110"/>
      <c r="AC120" s="32" t="s">
        <v>19</v>
      </c>
    </row>
    <row r="121" spans="1:46" ht="26.25" customHeight="1" x14ac:dyDescent="0.55000000000000004">
      <c r="A121" s="32"/>
      <c r="B121" s="114" t="s">
        <v>66</v>
      </c>
      <c r="C121" s="114"/>
      <c r="D121" s="114"/>
      <c r="E121" s="114" t="s">
        <v>94</v>
      </c>
      <c r="F121" s="114"/>
      <c r="G121" s="114"/>
      <c r="H121" s="114"/>
      <c r="I121" s="29" t="s">
        <v>19</v>
      </c>
      <c r="J121" s="113" t="s">
        <v>93</v>
      </c>
      <c r="K121" s="113"/>
      <c r="L121" s="113"/>
      <c r="M121" s="113"/>
      <c r="N121" s="113"/>
      <c r="O121" s="110"/>
      <c r="P121" s="110"/>
      <c r="Q121" s="110"/>
      <c r="R121" s="110"/>
      <c r="S121" s="110"/>
      <c r="T121" s="32"/>
      <c r="U121" s="111" t="s">
        <v>86</v>
      </c>
      <c r="V121" s="111"/>
      <c r="W121" s="228"/>
      <c r="X121" s="228"/>
      <c r="Y121" s="228"/>
      <c r="Z121" s="228"/>
      <c r="AA121" s="228"/>
      <c r="AB121" s="228"/>
    </row>
    <row r="122" spans="1:46" ht="26.25" customHeight="1" x14ac:dyDescent="0.55000000000000004">
      <c r="A122" s="123" t="s">
        <v>25</v>
      </c>
      <c r="B122" s="123"/>
      <c r="C122" s="14" t="s">
        <v>26</v>
      </c>
      <c r="D122" s="123" t="s">
        <v>90</v>
      </c>
      <c r="E122" s="123"/>
      <c r="F122" s="123" t="s">
        <v>27</v>
      </c>
      <c r="G122" s="123"/>
      <c r="H122" s="123"/>
      <c r="I122" s="123"/>
      <c r="J122" s="123"/>
      <c r="K122" s="123"/>
      <c r="L122" s="177" t="s">
        <v>28</v>
      </c>
      <c r="M122" s="177"/>
      <c r="N122" s="177"/>
      <c r="O122" s="123" t="s">
        <v>29</v>
      </c>
      <c r="P122" s="123"/>
      <c r="Q122" s="116" t="s">
        <v>98</v>
      </c>
      <c r="R122" s="116"/>
      <c r="S122" s="116" t="s">
        <v>45</v>
      </c>
      <c r="T122" s="116"/>
      <c r="U122" s="124" t="s">
        <v>55</v>
      </c>
      <c r="V122" s="125"/>
      <c r="W122" s="126" t="s">
        <v>30</v>
      </c>
      <c r="X122" s="127"/>
      <c r="Y122" s="127"/>
      <c r="Z122" s="127"/>
      <c r="AA122" s="127"/>
      <c r="AB122" s="127"/>
      <c r="AC122" s="128"/>
    </row>
    <row r="123" spans="1:46" ht="26.25" customHeight="1" x14ac:dyDescent="0.55000000000000004">
      <c r="A123" s="15">
        <v>1</v>
      </c>
      <c r="B123" s="21" t="s">
        <v>4</v>
      </c>
      <c r="C123" s="24" t="str">
        <f>TEXT(DATE($N$2,$P$2,A123),"aaa")</f>
        <v>金</v>
      </c>
      <c r="D123" s="106"/>
      <c r="E123" s="107"/>
      <c r="F123" s="108"/>
      <c r="G123" s="109"/>
      <c r="H123" s="16" t="s">
        <v>31</v>
      </c>
      <c r="I123" s="109"/>
      <c r="J123" s="109"/>
      <c r="K123" s="21" t="s">
        <v>32</v>
      </c>
      <c r="L123" s="89" t="str">
        <f>IF(OR(F123="",I123=""),"",MIN(MAX(ROUNDDOWN((I123-F123)*24*2,0)/2,0),$E$120))</f>
        <v/>
      </c>
      <c r="M123" s="90"/>
      <c r="N123" s="43" t="s">
        <v>33</v>
      </c>
      <c r="O123" s="106"/>
      <c r="P123" s="107"/>
      <c r="Q123" s="106"/>
      <c r="R123" s="107"/>
      <c r="S123" s="106"/>
      <c r="T123" s="107"/>
      <c r="U123" s="106"/>
      <c r="V123" s="107"/>
      <c r="W123" s="231"/>
      <c r="X123" s="232"/>
      <c r="Y123" s="232"/>
      <c r="Z123" s="232"/>
      <c r="AA123" s="232"/>
      <c r="AB123" s="232"/>
      <c r="AC123" s="233"/>
    </row>
    <row r="124" spans="1:46" ht="26.25" customHeight="1" x14ac:dyDescent="0.55000000000000004">
      <c r="A124" s="17">
        <v>2</v>
      </c>
      <c r="B124" s="22" t="s">
        <v>4</v>
      </c>
      <c r="C124" s="25" t="str">
        <f>TEXT(DATE($N$2,$P$2,A124),"aaa")</f>
        <v>土</v>
      </c>
      <c r="D124" s="85"/>
      <c r="E124" s="86"/>
      <c r="F124" s="205"/>
      <c r="G124" s="178"/>
      <c r="H124" s="18" t="s">
        <v>31</v>
      </c>
      <c r="I124" s="178"/>
      <c r="J124" s="178"/>
      <c r="K124" s="22" t="s">
        <v>32</v>
      </c>
      <c r="L124" s="89" t="str">
        <f>IF(OR(F124="",I124=""),"",MIN(MAX(ROUNDDOWN((I124-F124)*24*2,0)/2,0),$E$120))</f>
        <v/>
      </c>
      <c r="M124" s="90"/>
      <c r="N124" s="22" t="s">
        <v>33</v>
      </c>
      <c r="O124" s="85"/>
      <c r="P124" s="86"/>
      <c r="Q124" s="85"/>
      <c r="R124" s="86"/>
      <c r="S124" s="85"/>
      <c r="T124" s="86"/>
      <c r="U124" s="85"/>
      <c r="V124" s="86"/>
      <c r="W124" s="120"/>
      <c r="X124" s="121"/>
      <c r="Y124" s="121"/>
      <c r="Z124" s="121"/>
      <c r="AA124" s="121"/>
      <c r="AB124" s="121"/>
      <c r="AC124" s="122"/>
    </row>
    <row r="125" spans="1:46" ht="26.25" customHeight="1" x14ac:dyDescent="0.55000000000000004">
      <c r="A125" s="17">
        <v>3</v>
      </c>
      <c r="B125" s="22" t="s">
        <v>34</v>
      </c>
      <c r="C125" s="25" t="str">
        <f t="shared" ref="C125:C153" si="6">TEXT(DATE($N$2,$P$2,A125),"aaa")</f>
        <v>日</v>
      </c>
      <c r="D125" s="85"/>
      <c r="E125" s="86"/>
      <c r="F125" s="205"/>
      <c r="G125" s="178"/>
      <c r="H125" s="18" t="s">
        <v>31</v>
      </c>
      <c r="I125" s="178"/>
      <c r="J125" s="178"/>
      <c r="K125" s="22" t="s">
        <v>32</v>
      </c>
      <c r="L125" s="89" t="str">
        <f t="shared" ref="L125:L152" si="7">IF(OR(F125="",I125=""),"",MIN(MAX(ROUNDDOWN((I125-F125)*24*2,0)/2,0),$E$120))</f>
        <v/>
      </c>
      <c r="M125" s="90"/>
      <c r="N125" s="22" t="s">
        <v>33</v>
      </c>
      <c r="O125" s="85"/>
      <c r="P125" s="86"/>
      <c r="Q125" s="85"/>
      <c r="R125" s="86"/>
      <c r="S125" s="85"/>
      <c r="T125" s="86"/>
      <c r="U125" s="85"/>
      <c r="V125" s="86"/>
      <c r="W125" s="234"/>
      <c r="X125" s="235"/>
      <c r="Y125" s="235"/>
      <c r="Z125" s="235"/>
      <c r="AA125" s="235"/>
      <c r="AB125" s="235"/>
      <c r="AC125" s="236"/>
    </row>
    <row r="126" spans="1:46" ht="26.25" customHeight="1" x14ac:dyDescent="0.55000000000000004">
      <c r="A126" s="17">
        <v>4</v>
      </c>
      <c r="B126" s="22" t="s">
        <v>34</v>
      </c>
      <c r="C126" s="25" t="str">
        <f t="shared" si="6"/>
        <v>月</v>
      </c>
      <c r="D126" s="85"/>
      <c r="E126" s="86"/>
      <c r="F126" s="205"/>
      <c r="G126" s="178"/>
      <c r="H126" s="18" t="s">
        <v>31</v>
      </c>
      <c r="I126" s="178"/>
      <c r="J126" s="178"/>
      <c r="K126" s="22" t="s">
        <v>32</v>
      </c>
      <c r="L126" s="89" t="str">
        <f t="shared" si="7"/>
        <v/>
      </c>
      <c r="M126" s="90"/>
      <c r="N126" s="22" t="s">
        <v>33</v>
      </c>
      <c r="O126" s="85"/>
      <c r="P126" s="86"/>
      <c r="Q126" s="85"/>
      <c r="R126" s="86"/>
      <c r="S126" s="85"/>
      <c r="T126" s="86"/>
      <c r="U126" s="85"/>
      <c r="V126" s="86"/>
      <c r="W126" s="120"/>
      <c r="X126" s="121"/>
      <c r="Y126" s="121"/>
      <c r="Z126" s="121"/>
      <c r="AA126" s="121"/>
      <c r="AB126" s="121"/>
      <c r="AC126" s="122"/>
    </row>
    <row r="127" spans="1:46" ht="26.25" customHeight="1" x14ac:dyDescent="0.55000000000000004">
      <c r="A127" s="17">
        <v>5</v>
      </c>
      <c r="B127" s="22" t="s">
        <v>34</v>
      </c>
      <c r="C127" s="25" t="str">
        <f t="shared" si="6"/>
        <v>火</v>
      </c>
      <c r="D127" s="85"/>
      <c r="E127" s="86"/>
      <c r="F127" s="205"/>
      <c r="G127" s="178"/>
      <c r="H127" s="18" t="s">
        <v>31</v>
      </c>
      <c r="I127" s="178"/>
      <c r="J127" s="178"/>
      <c r="K127" s="22" t="s">
        <v>32</v>
      </c>
      <c r="L127" s="89" t="str">
        <f t="shared" si="7"/>
        <v/>
      </c>
      <c r="M127" s="90"/>
      <c r="N127" s="22" t="s">
        <v>33</v>
      </c>
      <c r="O127" s="85"/>
      <c r="P127" s="86"/>
      <c r="Q127" s="85"/>
      <c r="R127" s="86"/>
      <c r="S127" s="85"/>
      <c r="T127" s="86"/>
      <c r="U127" s="85"/>
      <c r="V127" s="86"/>
      <c r="W127" s="120"/>
      <c r="X127" s="121"/>
      <c r="Y127" s="121"/>
      <c r="Z127" s="121"/>
      <c r="AA127" s="121"/>
      <c r="AB127" s="121"/>
      <c r="AC127" s="122"/>
    </row>
    <row r="128" spans="1:46" ht="26.25" customHeight="1" x14ac:dyDescent="0.55000000000000004">
      <c r="A128" s="17">
        <v>6</v>
      </c>
      <c r="B128" s="22" t="s">
        <v>34</v>
      </c>
      <c r="C128" s="25" t="str">
        <f t="shared" si="6"/>
        <v>水</v>
      </c>
      <c r="D128" s="85"/>
      <c r="E128" s="86"/>
      <c r="F128" s="205"/>
      <c r="G128" s="178"/>
      <c r="H128" s="18" t="s">
        <v>31</v>
      </c>
      <c r="I128" s="178"/>
      <c r="J128" s="178"/>
      <c r="K128" s="22" t="s">
        <v>32</v>
      </c>
      <c r="L128" s="89" t="str">
        <f t="shared" si="7"/>
        <v/>
      </c>
      <c r="M128" s="90"/>
      <c r="N128" s="22" t="s">
        <v>33</v>
      </c>
      <c r="O128" s="85"/>
      <c r="P128" s="86"/>
      <c r="Q128" s="85"/>
      <c r="R128" s="86"/>
      <c r="S128" s="85"/>
      <c r="T128" s="86"/>
      <c r="U128" s="85"/>
      <c r="V128" s="86"/>
      <c r="W128" s="120"/>
      <c r="X128" s="121"/>
      <c r="Y128" s="121"/>
      <c r="Z128" s="121"/>
      <c r="AA128" s="121"/>
      <c r="AB128" s="121"/>
      <c r="AC128" s="122"/>
    </row>
    <row r="129" spans="1:29" ht="26.25" customHeight="1" x14ac:dyDescent="0.55000000000000004">
      <c r="A129" s="17">
        <v>7</v>
      </c>
      <c r="B129" s="22" t="s">
        <v>34</v>
      </c>
      <c r="C129" s="25" t="str">
        <f t="shared" si="6"/>
        <v>木</v>
      </c>
      <c r="D129" s="85"/>
      <c r="E129" s="86"/>
      <c r="F129" s="205"/>
      <c r="G129" s="178"/>
      <c r="H129" s="18" t="s">
        <v>31</v>
      </c>
      <c r="I129" s="178"/>
      <c r="J129" s="178"/>
      <c r="K129" s="22" t="s">
        <v>32</v>
      </c>
      <c r="L129" s="89" t="str">
        <f t="shared" si="7"/>
        <v/>
      </c>
      <c r="M129" s="90"/>
      <c r="N129" s="22" t="s">
        <v>33</v>
      </c>
      <c r="O129" s="85"/>
      <c r="P129" s="86"/>
      <c r="Q129" s="85"/>
      <c r="R129" s="86"/>
      <c r="S129" s="85"/>
      <c r="T129" s="86"/>
      <c r="U129" s="85"/>
      <c r="V129" s="86"/>
      <c r="W129" s="120"/>
      <c r="X129" s="121"/>
      <c r="Y129" s="121"/>
      <c r="Z129" s="121"/>
      <c r="AA129" s="121"/>
      <c r="AB129" s="121"/>
      <c r="AC129" s="122"/>
    </row>
    <row r="130" spans="1:29" ht="26.25" customHeight="1" x14ac:dyDescent="0.55000000000000004">
      <c r="A130" s="17">
        <v>8</v>
      </c>
      <c r="B130" s="22" t="s">
        <v>34</v>
      </c>
      <c r="C130" s="25" t="str">
        <f t="shared" si="6"/>
        <v>金</v>
      </c>
      <c r="D130" s="85"/>
      <c r="E130" s="86"/>
      <c r="F130" s="205"/>
      <c r="G130" s="178"/>
      <c r="H130" s="18" t="s">
        <v>31</v>
      </c>
      <c r="I130" s="178"/>
      <c r="J130" s="178"/>
      <c r="K130" s="22" t="s">
        <v>32</v>
      </c>
      <c r="L130" s="89" t="str">
        <f t="shared" si="7"/>
        <v/>
      </c>
      <c r="M130" s="90"/>
      <c r="N130" s="22" t="s">
        <v>33</v>
      </c>
      <c r="O130" s="85"/>
      <c r="P130" s="86"/>
      <c r="Q130" s="85"/>
      <c r="R130" s="86"/>
      <c r="S130" s="85"/>
      <c r="T130" s="86"/>
      <c r="U130" s="85"/>
      <c r="V130" s="86"/>
      <c r="W130" s="120"/>
      <c r="X130" s="121"/>
      <c r="Y130" s="121"/>
      <c r="Z130" s="121"/>
      <c r="AA130" s="121"/>
      <c r="AB130" s="121"/>
      <c r="AC130" s="122"/>
    </row>
    <row r="131" spans="1:29" ht="26.25" customHeight="1" x14ac:dyDescent="0.55000000000000004">
      <c r="A131" s="17">
        <v>9</v>
      </c>
      <c r="B131" s="22" t="s">
        <v>34</v>
      </c>
      <c r="C131" s="25" t="str">
        <f t="shared" si="6"/>
        <v>土</v>
      </c>
      <c r="D131" s="85"/>
      <c r="E131" s="86"/>
      <c r="F131" s="205"/>
      <c r="G131" s="178"/>
      <c r="H131" s="18" t="s">
        <v>31</v>
      </c>
      <c r="I131" s="178"/>
      <c r="J131" s="178"/>
      <c r="K131" s="22" t="s">
        <v>32</v>
      </c>
      <c r="L131" s="89" t="str">
        <f t="shared" si="7"/>
        <v/>
      </c>
      <c r="M131" s="90"/>
      <c r="N131" s="22" t="s">
        <v>33</v>
      </c>
      <c r="O131" s="85"/>
      <c r="P131" s="86"/>
      <c r="Q131" s="85"/>
      <c r="R131" s="86"/>
      <c r="S131" s="85"/>
      <c r="T131" s="86"/>
      <c r="U131" s="85"/>
      <c r="V131" s="86"/>
      <c r="W131" s="120"/>
      <c r="X131" s="121"/>
      <c r="Y131" s="121"/>
      <c r="Z131" s="121"/>
      <c r="AA131" s="121"/>
      <c r="AB131" s="121"/>
      <c r="AC131" s="122"/>
    </row>
    <row r="132" spans="1:29" ht="26.25" customHeight="1" x14ac:dyDescent="0.55000000000000004">
      <c r="A132" s="17">
        <v>10</v>
      </c>
      <c r="B132" s="22" t="s">
        <v>34</v>
      </c>
      <c r="C132" s="25" t="str">
        <f t="shared" si="6"/>
        <v>日</v>
      </c>
      <c r="D132" s="85"/>
      <c r="E132" s="86"/>
      <c r="F132" s="205"/>
      <c r="G132" s="178"/>
      <c r="H132" s="18" t="s">
        <v>31</v>
      </c>
      <c r="I132" s="178"/>
      <c r="J132" s="178"/>
      <c r="K132" s="22" t="s">
        <v>32</v>
      </c>
      <c r="L132" s="89" t="str">
        <f t="shared" si="7"/>
        <v/>
      </c>
      <c r="M132" s="90"/>
      <c r="N132" s="22" t="s">
        <v>33</v>
      </c>
      <c r="O132" s="85"/>
      <c r="P132" s="86"/>
      <c r="Q132" s="85"/>
      <c r="R132" s="86"/>
      <c r="S132" s="85"/>
      <c r="T132" s="86"/>
      <c r="U132" s="85"/>
      <c r="V132" s="86"/>
      <c r="W132" s="120"/>
      <c r="X132" s="121"/>
      <c r="Y132" s="121"/>
      <c r="Z132" s="121"/>
      <c r="AA132" s="121"/>
      <c r="AB132" s="121"/>
      <c r="AC132" s="122"/>
    </row>
    <row r="133" spans="1:29" ht="26.25" customHeight="1" x14ac:dyDescent="0.55000000000000004">
      <c r="A133" s="17">
        <v>11</v>
      </c>
      <c r="B133" s="22" t="s">
        <v>34</v>
      </c>
      <c r="C133" s="25" t="str">
        <f t="shared" si="6"/>
        <v>月</v>
      </c>
      <c r="D133" s="85"/>
      <c r="E133" s="86"/>
      <c r="F133" s="205"/>
      <c r="G133" s="178"/>
      <c r="H133" s="18" t="s">
        <v>31</v>
      </c>
      <c r="I133" s="178"/>
      <c r="J133" s="178"/>
      <c r="K133" s="22" t="s">
        <v>32</v>
      </c>
      <c r="L133" s="89" t="str">
        <f t="shared" si="7"/>
        <v/>
      </c>
      <c r="M133" s="90"/>
      <c r="N133" s="22" t="s">
        <v>33</v>
      </c>
      <c r="O133" s="85"/>
      <c r="P133" s="86"/>
      <c r="Q133" s="85"/>
      <c r="R133" s="86"/>
      <c r="S133" s="85"/>
      <c r="T133" s="86"/>
      <c r="U133" s="85"/>
      <c r="V133" s="86"/>
      <c r="W133" s="120"/>
      <c r="X133" s="121"/>
      <c r="Y133" s="121"/>
      <c r="Z133" s="121"/>
      <c r="AA133" s="121"/>
      <c r="AB133" s="121"/>
      <c r="AC133" s="122"/>
    </row>
    <row r="134" spans="1:29" ht="26.25" customHeight="1" x14ac:dyDescent="0.55000000000000004">
      <c r="A134" s="17">
        <v>12</v>
      </c>
      <c r="B134" s="22" t="s">
        <v>34</v>
      </c>
      <c r="C134" s="25" t="str">
        <f t="shared" si="6"/>
        <v>火</v>
      </c>
      <c r="D134" s="85"/>
      <c r="E134" s="86"/>
      <c r="F134" s="205"/>
      <c r="G134" s="178"/>
      <c r="H134" s="18" t="s">
        <v>31</v>
      </c>
      <c r="I134" s="178"/>
      <c r="J134" s="178"/>
      <c r="K134" s="22" t="s">
        <v>32</v>
      </c>
      <c r="L134" s="89" t="str">
        <f t="shared" si="7"/>
        <v/>
      </c>
      <c r="M134" s="90"/>
      <c r="N134" s="22" t="s">
        <v>33</v>
      </c>
      <c r="O134" s="85"/>
      <c r="P134" s="86"/>
      <c r="Q134" s="85"/>
      <c r="R134" s="86"/>
      <c r="S134" s="85"/>
      <c r="T134" s="86"/>
      <c r="U134" s="85"/>
      <c r="V134" s="86"/>
      <c r="W134" s="120"/>
      <c r="X134" s="121"/>
      <c r="Y134" s="121"/>
      <c r="Z134" s="121"/>
      <c r="AA134" s="121"/>
      <c r="AB134" s="121"/>
      <c r="AC134" s="122"/>
    </row>
    <row r="135" spans="1:29" ht="26.25" customHeight="1" x14ac:dyDescent="0.55000000000000004">
      <c r="A135" s="17">
        <v>13</v>
      </c>
      <c r="B135" s="22" t="s">
        <v>34</v>
      </c>
      <c r="C135" s="25" t="str">
        <f t="shared" si="6"/>
        <v>水</v>
      </c>
      <c r="D135" s="85"/>
      <c r="E135" s="86"/>
      <c r="F135" s="205"/>
      <c r="G135" s="178"/>
      <c r="H135" s="18" t="s">
        <v>31</v>
      </c>
      <c r="I135" s="178"/>
      <c r="J135" s="178"/>
      <c r="K135" s="22" t="s">
        <v>32</v>
      </c>
      <c r="L135" s="89" t="str">
        <f t="shared" si="7"/>
        <v/>
      </c>
      <c r="M135" s="90"/>
      <c r="N135" s="22" t="s">
        <v>33</v>
      </c>
      <c r="O135" s="85"/>
      <c r="P135" s="86"/>
      <c r="Q135" s="85"/>
      <c r="R135" s="86"/>
      <c r="S135" s="85"/>
      <c r="T135" s="86"/>
      <c r="U135" s="85"/>
      <c r="V135" s="86"/>
      <c r="W135" s="120"/>
      <c r="X135" s="121"/>
      <c r="Y135" s="121"/>
      <c r="Z135" s="121"/>
      <c r="AA135" s="121"/>
      <c r="AB135" s="121"/>
      <c r="AC135" s="122"/>
    </row>
    <row r="136" spans="1:29" ht="26.25" customHeight="1" x14ac:dyDescent="0.55000000000000004">
      <c r="A136" s="17">
        <v>14</v>
      </c>
      <c r="B136" s="22" t="s">
        <v>34</v>
      </c>
      <c r="C136" s="25" t="str">
        <f t="shared" si="6"/>
        <v>木</v>
      </c>
      <c r="D136" s="85"/>
      <c r="E136" s="86"/>
      <c r="F136" s="205"/>
      <c r="G136" s="178"/>
      <c r="H136" s="18" t="s">
        <v>31</v>
      </c>
      <c r="I136" s="178"/>
      <c r="J136" s="178"/>
      <c r="K136" s="22" t="s">
        <v>32</v>
      </c>
      <c r="L136" s="89" t="str">
        <f t="shared" si="7"/>
        <v/>
      </c>
      <c r="M136" s="90"/>
      <c r="N136" s="22" t="s">
        <v>33</v>
      </c>
      <c r="O136" s="85"/>
      <c r="P136" s="86"/>
      <c r="Q136" s="85"/>
      <c r="R136" s="86"/>
      <c r="S136" s="85"/>
      <c r="T136" s="86"/>
      <c r="U136" s="85"/>
      <c r="V136" s="86"/>
      <c r="W136" s="120"/>
      <c r="X136" s="121"/>
      <c r="Y136" s="121"/>
      <c r="Z136" s="121"/>
      <c r="AA136" s="121"/>
      <c r="AB136" s="121"/>
      <c r="AC136" s="122"/>
    </row>
    <row r="137" spans="1:29" ht="26.25" customHeight="1" x14ac:dyDescent="0.55000000000000004">
      <c r="A137" s="17">
        <v>15</v>
      </c>
      <c r="B137" s="22" t="s">
        <v>34</v>
      </c>
      <c r="C137" s="25" t="str">
        <f t="shared" si="6"/>
        <v>金</v>
      </c>
      <c r="D137" s="85"/>
      <c r="E137" s="86"/>
      <c r="F137" s="205"/>
      <c r="G137" s="178"/>
      <c r="H137" s="18" t="s">
        <v>31</v>
      </c>
      <c r="I137" s="178"/>
      <c r="J137" s="178"/>
      <c r="K137" s="22" t="s">
        <v>32</v>
      </c>
      <c r="L137" s="89" t="str">
        <f t="shared" si="7"/>
        <v/>
      </c>
      <c r="M137" s="90"/>
      <c r="N137" s="22" t="s">
        <v>33</v>
      </c>
      <c r="O137" s="85"/>
      <c r="P137" s="86"/>
      <c r="Q137" s="85"/>
      <c r="R137" s="86"/>
      <c r="S137" s="85"/>
      <c r="T137" s="86"/>
      <c r="U137" s="85"/>
      <c r="V137" s="86"/>
      <c r="W137" s="120"/>
      <c r="X137" s="121"/>
      <c r="Y137" s="121"/>
      <c r="Z137" s="121"/>
      <c r="AA137" s="121"/>
      <c r="AB137" s="121"/>
      <c r="AC137" s="122"/>
    </row>
    <row r="138" spans="1:29" ht="26.25" customHeight="1" x14ac:dyDescent="0.55000000000000004">
      <c r="A138" s="17">
        <v>16</v>
      </c>
      <c r="B138" s="22" t="s">
        <v>34</v>
      </c>
      <c r="C138" s="25" t="str">
        <f t="shared" si="6"/>
        <v>土</v>
      </c>
      <c r="D138" s="85"/>
      <c r="E138" s="86"/>
      <c r="F138" s="205"/>
      <c r="G138" s="178"/>
      <c r="H138" s="18" t="s">
        <v>31</v>
      </c>
      <c r="I138" s="178"/>
      <c r="J138" s="178"/>
      <c r="K138" s="22" t="s">
        <v>32</v>
      </c>
      <c r="L138" s="89" t="str">
        <f t="shared" si="7"/>
        <v/>
      </c>
      <c r="M138" s="90"/>
      <c r="N138" s="22" t="s">
        <v>33</v>
      </c>
      <c r="O138" s="85"/>
      <c r="P138" s="86"/>
      <c r="Q138" s="85"/>
      <c r="R138" s="86"/>
      <c r="S138" s="85"/>
      <c r="T138" s="86"/>
      <c r="U138" s="85"/>
      <c r="V138" s="86"/>
      <c r="W138" s="120"/>
      <c r="X138" s="121"/>
      <c r="Y138" s="121"/>
      <c r="Z138" s="121"/>
      <c r="AA138" s="121"/>
      <c r="AB138" s="121"/>
      <c r="AC138" s="122"/>
    </row>
    <row r="139" spans="1:29" ht="26.25" customHeight="1" x14ac:dyDescent="0.55000000000000004">
      <c r="A139" s="17">
        <v>17</v>
      </c>
      <c r="B139" s="22" t="s">
        <v>34</v>
      </c>
      <c r="C139" s="25" t="str">
        <f t="shared" si="6"/>
        <v>日</v>
      </c>
      <c r="D139" s="85"/>
      <c r="E139" s="86"/>
      <c r="F139" s="205"/>
      <c r="G139" s="178"/>
      <c r="H139" s="18" t="s">
        <v>31</v>
      </c>
      <c r="I139" s="178"/>
      <c r="J139" s="178"/>
      <c r="K139" s="22" t="s">
        <v>32</v>
      </c>
      <c r="L139" s="89" t="str">
        <f t="shared" si="7"/>
        <v/>
      </c>
      <c r="M139" s="90"/>
      <c r="N139" s="22" t="s">
        <v>33</v>
      </c>
      <c r="O139" s="85"/>
      <c r="P139" s="86"/>
      <c r="Q139" s="85"/>
      <c r="R139" s="86"/>
      <c r="S139" s="85"/>
      <c r="T139" s="86"/>
      <c r="U139" s="85"/>
      <c r="V139" s="86"/>
      <c r="W139" s="120"/>
      <c r="X139" s="121"/>
      <c r="Y139" s="121"/>
      <c r="Z139" s="121"/>
      <c r="AA139" s="121"/>
      <c r="AB139" s="121"/>
      <c r="AC139" s="122"/>
    </row>
    <row r="140" spans="1:29" ht="26.25" customHeight="1" x14ac:dyDescent="0.55000000000000004">
      <c r="A140" s="17">
        <v>18</v>
      </c>
      <c r="B140" s="22" t="s">
        <v>34</v>
      </c>
      <c r="C140" s="25" t="str">
        <f t="shared" si="6"/>
        <v>月</v>
      </c>
      <c r="D140" s="85"/>
      <c r="E140" s="86"/>
      <c r="F140" s="205"/>
      <c r="G140" s="178"/>
      <c r="H140" s="18" t="s">
        <v>31</v>
      </c>
      <c r="I140" s="178"/>
      <c r="J140" s="178"/>
      <c r="K140" s="22" t="s">
        <v>32</v>
      </c>
      <c r="L140" s="89" t="str">
        <f t="shared" si="7"/>
        <v/>
      </c>
      <c r="M140" s="90"/>
      <c r="N140" s="22" t="s">
        <v>33</v>
      </c>
      <c r="O140" s="85"/>
      <c r="P140" s="86"/>
      <c r="Q140" s="85"/>
      <c r="R140" s="86"/>
      <c r="S140" s="85"/>
      <c r="T140" s="86"/>
      <c r="U140" s="85"/>
      <c r="V140" s="86"/>
      <c r="W140" s="120"/>
      <c r="X140" s="121"/>
      <c r="Y140" s="121"/>
      <c r="Z140" s="121"/>
      <c r="AA140" s="121"/>
      <c r="AB140" s="121"/>
      <c r="AC140" s="122"/>
    </row>
    <row r="141" spans="1:29" ht="26.25" customHeight="1" x14ac:dyDescent="0.55000000000000004">
      <c r="A141" s="17">
        <v>19</v>
      </c>
      <c r="B141" s="22" t="s">
        <v>34</v>
      </c>
      <c r="C141" s="25" t="str">
        <f t="shared" si="6"/>
        <v>火</v>
      </c>
      <c r="D141" s="85"/>
      <c r="E141" s="86"/>
      <c r="F141" s="205"/>
      <c r="G141" s="178"/>
      <c r="H141" s="18" t="s">
        <v>31</v>
      </c>
      <c r="I141" s="178"/>
      <c r="J141" s="178"/>
      <c r="K141" s="22" t="s">
        <v>32</v>
      </c>
      <c r="L141" s="89" t="str">
        <f t="shared" si="7"/>
        <v/>
      </c>
      <c r="M141" s="90"/>
      <c r="N141" s="22" t="s">
        <v>33</v>
      </c>
      <c r="O141" s="85"/>
      <c r="P141" s="86"/>
      <c r="Q141" s="85"/>
      <c r="R141" s="86"/>
      <c r="S141" s="85"/>
      <c r="T141" s="86"/>
      <c r="U141" s="85"/>
      <c r="V141" s="86"/>
      <c r="W141" s="120"/>
      <c r="X141" s="121"/>
      <c r="Y141" s="121"/>
      <c r="Z141" s="121"/>
      <c r="AA141" s="121"/>
      <c r="AB141" s="121"/>
      <c r="AC141" s="122"/>
    </row>
    <row r="142" spans="1:29" ht="26.25" customHeight="1" x14ac:dyDescent="0.55000000000000004">
      <c r="A142" s="17">
        <v>20</v>
      </c>
      <c r="B142" s="22" t="s">
        <v>34</v>
      </c>
      <c r="C142" s="25" t="str">
        <f t="shared" si="6"/>
        <v>水</v>
      </c>
      <c r="D142" s="85"/>
      <c r="E142" s="86"/>
      <c r="F142" s="205"/>
      <c r="G142" s="178"/>
      <c r="H142" s="18" t="s">
        <v>31</v>
      </c>
      <c r="I142" s="178"/>
      <c r="J142" s="178"/>
      <c r="K142" s="22" t="s">
        <v>32</v>
      </c>
      <c r="L142" s="89" t="str">
        <f t="shared" si="7"/>
        <v/>
      </c>
      <c r="M142" s="90"/>
      <c r="N142" s="22" t="s">
        <v>33</v>
      </c>
      <c r="O142" s="85"/>
      <c r="P142" s="86"/>
      <c r="Q142" s="85"/>
      <c r="R142" s="86"/>
      <c r="S142" s="85"/>
      <c r="T142" s="86"/>
      <c r="U142" s="85"/>
      <c r="V142" s="86"/>
      <c r="W142" s="120"/>
      <c r="X142" s="121"/>
      <c r="Y142" s="121"/>
      <c r="Z142" s="121"/>
      <c r="AA142" s="121"/>
      <c r="AB142" s="121"/>
      <c r="AC142" s="122"/>
    </row>
    <row r="143" spans="1:29" ht="26.25" customHeight="1" x14ac:dyDescent="0.55000000000000004">
      <c r="A143" s="17">
        <v>21</v>
      </c>
      <c r="B143" s="22" t="s">
        <v>34</v>
      </c>
      <c r="C143" s="25" t="str">
        <f t="shared" si="6"/>
        <v>木</v>
      </c>
      <c r="D143" s="85"/>
      <c r="E143" s="86"/>
      <c r="F143" s="205"/>
      <c r="G143" s="178"/>
      <c r="H143" s="18" t="s">
        <v>31</v>
      </c>
      <c r="I143" s="178"/>
      <c r="J143" s="178"/>
      <c r="K143" s="22" t="s">
        <v>32</v>
      </c>
      <c r="L143" s="89" t="str">
        <f t="shared" si="7"/>
        <v/>
      </c>
      <c r="M143" s="90"/>
      <c r="N143" s="22" t="s">
        <v>33</v>
      </c>
      <c r="O143" s="85"/>
      <c r="P143" s="86"/>
      <c r="Q143" s="85"/>
      <c r="R143" s="86"/>
      <c r="S143" s="85"/>
      <c r="T143" s="86"/>
      <c r="U143" s="85"/>
      <c r="V143" s="86"/>
      <c r="W143" s="120"/>
      <c r="X143" s="121"/>
      <c r="Y143" s="121"/>
      <c r="Z143" s="121"/>
      <c r="AA143" s="121"/>
      <c r="AB143" s="121"/>
      <c r="AC143" s="122"/>
    </row>
    <row r="144" spans="1:29" ht="26.25" customHeight="1" x14ac:dyDescent="0.55000000000000004">
      <c r="A144" s="17">
        <v>22</v>
      </c>
      <c r="B144" s="22" t="s">
        <v>34</v>
      </c>
      <c r="C144" s="25" t="str">
        <f t="shared" si="6"/>
        <v>金</v>
      </c>
      <c r="D144" s="85"/>
      <c r="E144" s="86"/>
      <c r="F144" s="205"/>
      <c r="G144" s="178"/>
      <c r="H144" s="18" t="s">
        <v>31</v>
      </c>
      <c r="I144" s="178"/>
      <c r="J144" s="178"/>
      <c r="K144" s="22" t="s">
        <v>32</v>
      </c>
      <c r="L144" s="89" t="str">
        <f t="shared" si="7"/>
        <v/>
      </c>
      <c r="M144" s="90"/>
      <c r="N144" s="22" t="s">
        <v>33</v>
      </c>
      <c r="O144" s="85"/>
      <c r="P144" s="86"/>
      <c r="Q144" s="85"/>
      <c r="R144" s="86"/>
      <c r="S144" s="85"/>
      <c r="T144" s="86"/>
      <c r="U144" s="85"/>
      <c r="V144" s="86"/>
      <c r="W144" s="120"/>
      <c r="X144" s="121"/>
      <c r="Y144" s="121"/>
      <c r="Z144" s="121"/>
      <c r="AA144" s="121"/>
      <c r="AB144" s="121"/>
      <c r="AC144" s="122"/>
    </row>
    <row r="145" spans="1:29" ht="26.25" customHeight="1" x14ac:dyDescent="0.55000000000000004">
      <c r="A145" s="17">
        <v>23</v>
      </c>
      <c r="B145" s="22" t="s">
        <v>34</v>
      </c>
      <c r="C145" s="25" t="str">
        <f t="shared" si="6"/>
        <v>土</v>
      </c>
      <c r="D145" s="85"/>
      <c r="E145" s="86"/>
      <c r="F145" s="205"/>
      <c r="G145" s="178"/>
      <c r="H145" s="18" t="s">
        <v>31</v>
      </c>
      <c r="I145" s="178"/>
      <c r="J145" s="178"/>
      <c r="K145" s="22" t="s">
        <v>32</v>
      </c>
      <c r="L145" s="89" t="str">
        <f t="shared" si="7"/>
        <v/>
      </c>
      <c r="M145" s="90"/>
      <c r="N145" s="22" t="s">
        <v>33</v>
      </c>
      <c r="O145" s="85"/>
      <c r="P145" s="86"/>
      <c r="Q145" s="85"/>
      <c r="R145" s="86"/>
      <c r="S145" s="85"/>
      <c r="T145" s="86"/>
      <c r="U145" s="85"/>
      <c r="V145" s="86"/>
      <c r="W145" s="120"/>
      <c r="X145" s="121"/>
      <c r="Y145" s="121"/>
      <c r="Z145" s="121"/>
      <c r="AA145" s="121"/>
      <c r="AB145" s="121"/>
      <c r="AC145" s="122"/>
    </row>
    <row r="146" spans="1:29" ht="26.25" customHeight="1" x14ac:dyDescent="0.55000000000000004">
      <c r="A146" s="17">
        <v>24</v>
      </c>
      <c r="B146" s="22" t="s">
        <v>34</v>
      </c>
      <c r="C146" s="25" t="str">
        <f t="shared" si="6"/>
        <v>日</v>
      </c>
      <c r="D146" s="85"/>
      <c r="E146" s="86"/>
      <c r="F146" s="205"/>
      <c r="G146" s="178"/>
      <c r="H146" s="18" t="s">
        <v>31</v>
      </c>
      <c r="I146" s="178"/>
      <c r="J146" s="178"/>
      <c r="K146" s="22" t="s">
        <v>32</v>
      </c>
      <c r="L146" s="89" t="str">
        <f t="shared" si="7"/>
        <v/>
      </c>
      <c r="M146" s="90"/>
      <c r="N146" s="22" t="s">
        <v>33</v>
      </c>
      <c r="O146" s="85"/>
      <c r="P146" s="86"/>
      <c r="Q146" s="85"/>
      <c r="R146" s="86"/>
      <c r="S146" s="85"/>
      <c r="T146" s="86"/>
      <c r="U146" s="85"/>
      <c r="V146" s="86"/>
      <c r="W146" s="120"/>
      <c r="X146" s="121"/>
      <c r="Y146" s="121"/>
      <c r="Z146" s="121"/>
      <c r="AA146" s="121"/>
      <c r="AB146" s="121"/>
      <c r="AC146" s="122"/>
    </row>
    <row r="147" spans="1:29" ht="26.25" customHeight="1" x14ac:dyDescent="0.55000000000000004">
      <c r="A147" s="17">
        <v>25</v>
      </c>
      <c r="B147" s="22" t="s">
        <v>34</v>
      </c>
      <c r="C147" s="25" t="str">
        <f t="shared" si="6"/>
        <v>月</v>
      </c>
      <c r="D147" s="85"/>
      <c r="E147" s="86"/>
      <c r="F147" s="205"/>
      <c r="G147" s="178"/>
      <c r="H147" s="18" t="s">
        <v>31</v>
      </c>
      <c r="I147" s="178"/>
      <c r="J147" s="178"/>
      <c r="K147" s="22" t="s">
        <v>32</v>
      </c>
      <c r="L147" s="89" t="str">
        <f t="shared" si="7"/>
        <v/>
      </c>
      <c r="M147" s="90"/>
      <c r="N147" s="22" t="s">
        <v>33</v>
      </c>
      <c r="O147" s="85"/>
      <c r="P147" s="86"/>
      <c r="Q147" s="85"/>
      <c r="R147" s="86"/>
      <c r="S147" s="85"/>
      <c r="T147" s="86"/>
      <c r="U147" s="85"/>
      <c r="V147" s="86"/>
      <c r="W147" s="120"/>
      <c r="X147" s="121"/>
      <c r="Y147" s="121"/>
      <c r="Z147" s="121"/>
      <c r="AA147" s="121"/>
      <c r="AB147" s="121"/>
      <c r="AC147" s="122"/>
    </row>
    <row r="148" spans="1:29" ht="26.25" customHeight="1" x14ac:dyDescent="0.55000000000000004">
      <c r="A148" s="17">
        <v>26</v>
      </c>
      <c r="B148" s="22" t="s">
        <v>34</v>
      </c>
      <c r="C148" s="25" t="str">
        <f t="shared" si="6"/>
        <v>火</v>
      </c>
      <c r="D148" s="85"/>
      <c r="E148" s="86"/>
      <c r="F148" s="205"/>
      <c r="G148" s="178"/>
      <c r="H148" s="18" t="s">
        <v>31</v>
      </c>
      <c r="I148" s="178"/>
      <c r="J148" s="178"/>
      <c r="K148" s="22" t="s">
        <v>32</v>
      </c>
      <c r="L148" s="89" t="str">
        <f t="shared" si="7"/>
        <v/>
      </c>
      <c r="M148" s="90"/>
      <c r="N148" s="22" t="s">
        <v>33</v>
      </c>
      <c r="O148" s="85"/>
      <c r="P148" s="86"/>
      <c r="Q148" s="85"/>
      <c r="R148" s="86"/>
      <c r="S148" s="85"/>
      <c r="T148" s="86"/>
      <c r="U148" s="85"/>
      <c r="V148" s="86"/>
      <c r="W148" s="120"/>
      <c r="X148" s="121"/>
      <c r="Y148" s="121"/>
      <c r="Z148" s="121"/>
      <c r="AA148" s="121"/>
      <c r="AB148" s="121"/>
      <c r="AC148" s="122"/>
    </row>
    <row r="149" spans="1:29" ht="26.25" customHeight="1" x14ac:dyDescent="0.55000000000000004">
      <c r="A149" s="17">
        <v>27</v>
      </c>
      <c r="B149" s="22" t="s">
        <v>34</v>
      </c>
      <c r="C149" s="25" t="str">
        <f t="shared" si="6"/>
        <v>水</v>
      </c>
      <c r="D149" s="85"/>
      <c r="E149" s="86"/>
      <c r="F149" s="205"/>
      <c r="G149" s="178"/>
      <c r="H149" s="18" t="s">
        <v>31</v>
      </c>
      <c r="I149" s="178"/>
      <c r="J149" s="178"/>
      <c r="K149" s="22" t="s">
        <v>32</v>
      </c>
      <c r="L149" s="89" t="str">
        <f t="shared" si="7"/>
        <v/>
      </c>
      <c r="M149" s="90"/>
      <c r="N149" s="22" t="s">
        <v>33</v>
      </c>
      <c r="O149" s="85"/>
      <c r="P149" s="86"/>
      <c r="Q149" s="85"/>
      <c r="R149" s="86"/>
      <c r="S149" s="85"/>
      <c r="T149" s="86"/>
      <c r="U149" s="85"/>
      <c r="V149" s="86"/>
      <c r="W149" s="120"/>
      <c r="X149" s="121"/>
      <c r="Y149" s="121"/>
      <c r="Z149" s="121"/>
      <c r="AA149" s="121"/>
      <c r="AB149" s="121"/>
      <c r="AC149" s="122"/>
    </row>
    <row r="150" spans="1:29" ht="26.25" customHeight="1" x14ac:dyDescent="0.55000000000000004">
      <c r="A150" s="17">
        <v>28</v>
      </c>
      <c r="B150" s="22" t="s">
        <v>34</v>
      </c>
      <c r="C150" s="25" t="str">
        <f t="shared" si="6"/>
        <v>木</v>
      </c>
      <c r="D150" s="85"/>
      <c r="E150" s="86"/>
      <c r="F150" s="205"/>
      <c r="G150" s="178"/>
      <c r="H150" s="18" t="s">
        <v>31</v>
      </c>
      <c r="I150" s="178"/>
      <c r="J150" s="178"/>
      <c r="K150" s="22" t="s">
        <v>32</v>
      </c>
      <c r="L150" s="89" t="str">
        <f t="shared" si="7"/>
        <v/>
      </c>
      <c r="M150" s="90"/>
      <c r="N150" s="22" t="s">
        <v>33</v>
      </c>
      <c r="O150" s="85"/>
      <c r="P150" s="86"/>
      <c r="Q150" s="85"/>
      <c r="R150" s="86"/>
      <c r="S150" s="85"/>
      <c r="T150" s="86"/>
      <c r="U150" s="85"/>
      <c r="V150" s="86"/>
      <c r="W150" s="120"/>
      <c r="X150" s="121"/>
      <c r="Y150" s="121"/>
      <c r="Z150" s="121"/>
      <c r="AA150" s="121"/>
      <c r="AB150" s="121"/>
      <c r="AC150" s="122"/>
    </row>
    <row r="151" spans="1:29" ht="26.25" customHeight="1" x14ac:dyDescent="0.55000000000000004">
      <c r="A151" s="17">
        <v>29</v>
      </c>
      <c r="B151" s="22" t="s">
        <v>34</v>
      </c>
      <c r="C151" s="25" t="str">
        <f t="shared" si="6"/>
        <v>金</v>
      </c>
      <c r="D151" s="85"/>
      <c r="E151" s="86"/>
      <c r="F151" s="205"/>
      <c r="G151" s="178"/>
      <c r="H151" s="18" t="s">
        <v>31</v>
      </c>
      <c r="I151" s="178"/>
      <c r="J151" s="178"/>
      <c r="K151" s="22" t="s">
        <v>32</v>
      </c>
      <c r="L151" s="89" t="str">
        <f t="shared" si="7"/>
        <v/>
      </c>
      <c r="M151" s="90"/>
      <c r="N151" s="22" t="s">
        <v>33</v>
      </c>
      <c r="O151" s="85"/>
      <c r="P151" s="86"/>
      <c r="Q151" s="85"/>
      <c r="R151" s="86"/>
      <c r="S151" s="85"/>
      <c r="T151" s="86"/>
      <c r="U151" s="85"/>
      <c r="V151" s="86"/>
      <c r="W151" s="120"/>
      <c r="X151" s="121"/>
      <c r="Y151" s="121"/>
      <c r="Z151" s="121"/>
      <c r="AA151" s="121"/>
      <c r="AB151" s="121"/>
      <c r="AC151" s="122"/>
    </row>
    <row r="152" spans="1:29" ht="26.25" customHeight="1" x14ac:dyDescent="0.55000000000000004">
      <c r="A152" s="17">
        <v>30</v>
      </c>
      <c r="B152" s="22" t="s">
        <v>34</v>
      </c>
      <c r="C152" s="25" t="str">
        <f t="shared" si="6"/>
        <v>土</v>
      </c>
      <c r="D152" s="85"/>
      <c r="E152" s="86"/>
      <c r="F152" s="205"/>
      <c r="G152" s="178"/>
      <c r="H152" s="18" t="s">
        <v>31</v>
      </c>
      <c r="I152" s="178"/>
      <c r="J152" s="178"/>
      <c r="K152" s="22" t="s">
        <v>32</v>
      </c>
      <c r="L152" s="89" t="str">
        <f t="shared" si="7"/>
        <v/>
      </c>
      <c r="M152" s="90"/>
      <c r="N152" s="22" t="s">
        <v>33</v>
      </c>
      <c r="O152" s="85"/>
      <c r="P152" s="86"/>
      <c r="Q152" s="85"/>
      <c r="R152" s="86"/>
      <c r="S152" s="85"/>
      <c r="T152" s="86"/>
      <c r="U152" s="85"/>
      <c r="V152" s="86"/>
      <c r="W152" s="120"/>
      <c r="X152" s="121"/>
      <c r="Y152" s="121"/>
      <c r="Z152" s="121"/>
      <c r="AA152" s="121"/>
      <c r="AB152" s="121"/>
      <c r="AC152" s="122"/>
    </row>
    <row r="153" spans="1:29" ht="26.25" customHeight="1" x14ac:dyDescent="0.55000000000000004">
      <c r="A153" s="19">
        <v>31</v>
      </c>
      <c r="B153" s="23" t="s">
        <v>4</v>
      </c>
      <c r="C153" s="26" t="str">
        <f t="shared" si="6"/>
        <v>日</v>
      </c>
      <c r="D153" s="218"/>
      <c r="E153" s="219"/>
      <c r="F153" s="226"/>
      <c r="G153" s="227"/>
      <c r="H153" s="20" t="s">
        <v>31</v>
      </c>
      <c r="I153" s="227"/>
      <c r="J153" s="227"/>
      <c r="K153" s="23" t="s">
        <v>32</v>
      </c>
      <c r="L153" s="89" t="str">
        <f t="shared" ref="L153" si="8">IF(OR(F153="",I153=""),"",MIN(MAX(ROUNDDOWN((I153-F153)*24*2,0)/2,0),$E$120))</f>
        <v/>
      </c>
      <c r="M153" s="90"/>
      <c r="N153" s="23" t="s">
        <v>33</v>
      </c>
      <c r="O153" s="218"/>
      <c r="P153" s="219"/>
      <c r="Q153" s="218"/>
      <c r="R153" s="219"/>
      <c r="S153" s="218"/>
      <c r="T153" s="219"/>
      <c r="U153" s="218"/>
      <c r="V153" s="219"/>
      <c r="W153" s="208"/>
      <c r="X153" s="209"/>
      <c r="Y153" s="209"/>
      <c r="Z153" s="209"/>
      <c r="AA153" s="209"/>
      <c r="AB153" s="209"/>
      <c r="AC153" s="210"/>
    </row>
    <row r="154" spans="1:29" ht="26.25" customHeight="1" x14ac:dyDescent="0.55000000000000004">
      <c r="A154" s="126" t="s">
        <v>35</v>
      </c>
      <c r="B154" s="127"/>
      <c r="C154" s="127"/>
      <c r="D154" s="27">
        <f>COUNTIF(L123:M153,"&gt;0")</f>
        <v>0</v>
      </c>
      <c r="E154" s="224" t="s">
        <v>36</v>
      </c>
      <c r="F154" s="224"/>
      <c r="G154" s="224"/>
      <c r="H154" s="224"/>
      <c r="I154" s="27">
        <f>COUNTIF(D123:E153,"○")</f>
        <v>0</v>
      </c>
      <c r="J154" s="28" t="s">
        <v>16</v>
      </c>
      <c r="K154" s="126" t="s">
        <v>101</v>
      </c>
      <c r="L154" s="127"/>
      <c r="M154" s="127"/>
      <c r="N154" s="27" t="s">
        <v>99</v>
      </c>
      <c r="O154" s="27">
        <f>COUNTIF(Q123:R153,"○")</f>
        <v>0</v>
      </c>
      <c r="P154" s="27" t="s">
        <v>38</v>
      </c>
      <c r="Q154" s="225" t="s">
        <v>100</v>
      </c>
      <c r="R154" s="225"/>
      <c r="S154" s="27">
        <f>COUNTIF(S123:T153,"○")</f>
        <v>0</v>
      </c>
      <c r="T154" s="27" t="s">
        <v>38</v>
      </c>
      <c r="U154" s="27"/>
      <c r="V154" s="27"/>
      <c r="W154" s="28"/>
      <c r="X154" s="212" t="s">
        <v>37</v>
      </c>
      <c r="Y154" s="213"/>
      <c r="Z154" s="213"/>
      <c r="AA154" s="44"/>
      <c r="AB154" s="44"/>
      <c r="AC154" s="216" t="str">
        <f>IF(W121="３．要支援家庭のこども加算","●","×")</f>
        <v>×</v>
      </c>
    </row>
    <row r="155" spans="1:29" ht="26.25" customHeight="1" x14ac:dyDescent="0.55000000000000004">
      <c r="A155" s="126" t="s">
        <v>91</v>
      </c>
      <c r="B155" s="127"/>
      <c r="C155" s="27">
        <f>COUNTIF(O123:P153,"○")</f>
        <v>0</v>
      </c>
      <c r="D155" s="105" t="s">
        <v>38</v>
      </c>
      <c r="E155" s="105"/>
      <c r="F155" s="103" t="s">
        <v>107</v>
      </c>
      <c r="G155" s="104"/>
      <c r="H155" s="104"/>
      <c r="I155" s="27">
        <f>COUNTIF(U123:V153,"○")</f>
        <v>0</v>
      </c>
      <c r="J155" s="28" t="s">
        <v>38</v>
      </c>
      <c r="K155" s="211" t="s">
        <v>60</v>
      </c>
      <c r="L155" s="113"/>
      <c r="M155" s="113"/>
      <c r="N155" s="42">
        <f>IF(SUM(L123:M153)&gt;E120, E120, SUM(L123:M153))</f>
        <v>0</v>
      </c>
      <c r="O155" s="111" t="s">
        <v>58</v>
      </c>
      <c r="P155" s="111"/>
      <c r="Q155" s="111"/>
      <c r="R155" s="111"/>
      <c r="S155" s="42">
        <f>SUMIFS(L123:M153,D123:E153,"○")</f>
        <v>0</v>
      </c>
      <c r="T155" s="42" t="s">
        <v>59</v>
      </c>
      <c r="U155" s="115"/>
      <c r="V155" s="115"/>
      <c r="W155" s="45"/>
      <c r="X155" s="214"/>
      <c r="Y155" s="215"/>
      <c r="Z155" s="215"/>
      <c r="AA155" s="49"/>
      <c r="AB155" s="49"/>
      <c r="AC155" s="217"/>
    </row>
    <row r="156" spans="1:29" ht="26.25" customHeight="1" x14ac:dyDescent="0.55000000000000004">
      <c r="A156" s="29"/>
      <c r="B156" s="29"/>
      <c r="C156" s="29"/>
      <c r="D156" s="32"/>
      <c r="E156" s="32"/>
      <c r="F156" s="29"/>
      <c r="G156" s="29"/>
      <c r="H156" s="29"/>
      <c r="I156" s="32"/>
      <c r="J156" s="32"/>
      <c r="K156" s="51"/>
      <c r="L156" s="51"/>
      <c r="M156" s="51"/>
      <c r="N156" s="32"/>
      <c r="O156" s="52"/>
      <c r="P156" s="52"/>
      <c r="Q156" s="52"/>
      <c r="R156" s="52"/>
      <c r="S156" s="32"/>
      <c r="T156" s="32"/>
      <c r="U156" s="53"/>
      <c r="V156" s="53"/>
      <c r="W156" s="32"/>
      <c r="X156" s="29"/>
      <c r="Y156" s="29"/>
      <c r="Z156" s="29"/>
      <c r="AA156" s="29"/>
      <c r="AB156" s="29"/>
      <c r="AC156" s="29"/>
    </row>
    <row r="157" spans="1:29" ht="26.25" customHeight="1" x14ac:dyDescent="0.55000000000000004">
      <c r="A157" s="100" t="str">
        <f>"（別紙）中野区乳児等通園支援事業　利用状況報告書（"&amp;$N$2&amp;"年"&amp;$P$2&amp;"月分）"</f>
        <v>（別紙）中野区乳児等通園支援事業　利用状況報告書（2026年5月分）</v>
      </c>
      <c r="B157" s="100"/>
      <c r="C157" s="100"/>
      <c r="D157" s="100"/>
      <c r="E157" s="100"/>
      <c r="F157" s="100"/>
      <c r="G157" s="100"/>
      <c r="H157" s="100"/>
      <c r="I157" s="100"/>
      <c r="J157" s="100"/>
      <c r="K157" s="100"/>
      <c r="L157" s="100"/>
      <c r="M157" s="100"/>
      <c r="N157" s="100"/>
      <c r="O157" s="100"/>
      <c r="P157" s="100"/>
      <c r="Q157" s="100"/>
      <c r="R157" s="100"/>
      <c r="S157" s="100"/>
      <c r="T157" s="100"/>
      <c r="U157" s="100"/>
      <c r="V157" s="100"/>
      <c r="W157" s="100"/>
      <c r="X157" s="100"/>
      <c r="Y157" s="100"/>
      <c r="Z157" s="100"/>
      <c r="AA157" s="100"/>
      <c r="AB157" s="100"/>
      <c r="AC157" s="100"/>
    </row>
    <row r="158" spans="1:29" ht="26.25" customHeight="1" x14ac:dyDescent="0.55000000000000004">
      <c r="A158" s="101" t="s">
        <v>23</v>
      </c>
      <c r="B158" s="101"/>
      <c r="C158" s="101"/>
      <c r="D158" s="110"/>
      <c r="E158" s="110"/>
      <c r="F158" s="110"/>
      <c r="G158" s="110"/>
      <c r="H158" s="110"/>
      <c r="I158" s="110"/>
      <c r="J158" s="114" t="s">
        <v>43</v>
      </c>
      <c r="K158" s="114"/>
      <c r="L158" s="114"/>
      <c r="O158" s="29" t="s">
        <v>0</v>
      </c>
      <c r="P158" s="13"/>
      <c r="Q158" s="29" t="s">
        <v>3</v>
      </c>
      <c r="S158" s="29" t="s">
        <v>4</v>
      </c>
      <c r="T158" s="29" t="s">
        <v>19</v>
      </c>
      <c r="U158" s="32" t="s">
        <v>40</v>
      </c>
      <c r="V158" s="32"/>
      <c r="W158" s="110"/>
      <c r="X158" s="110"/>
      <c r="Y158" s="110"/>
      <c r="Z158" s="110"/>
      <c r="AA158" s="110"/>
      <c r="AB158" s="110"/>
      <c r="AC158" s="32" t="s">
        <v>19</v>
      </c>
    </row>
    <row r="159" spans="1:29" ht="26.25" customHeight="1" x14ac:dyDescent="0.55000000000000004">
      <c r="A159" s="101" t="s">
        <v>24</v>
      </c>
      <c r="B159" s="101"/>
      <c r="C159" s="101"/>
      <c r="D159" s="32" t="s">
        <v>87</v>
      </c>
      <c r="E159" s="32" cm="1">
        <f t="array" ref="E159">_xlfn.IFS(W158="０歳児クラス相当",$L$12,W158="１歳児クラス相当",$L$13,W158="２歳児クラス相当（３歳未満）",$L$14,W158="２歳児クラス相当（３歳誕生月）",$L$14,W158="",0)</f>
        <v>0</v>
      </c>
      <c r="F159" s="114" t="s">
        <v>11</v>
      </c>
      <c r="G159" s="114"/>
      <c r="H159" s="29"/>
      <c r="I159" s="32"/>
      <c r="J159" s="114"/>
      <c r="K159" s="114"/>
      <c r="L159" s="32"/>
      <c r="M159" s="114"/>
      <c r="N159" s="114"/>
      <c r="O159" s="32"/>
      <c r="P159" s="157" t="s">
        <v>62</v>
      </c>
      <c r="Q159" s="157"/>
      <c r="R159" s="157"/>
      <c r="S159" s="110"/>
      <c r="T159" s="110"/>
      <c r="U159" s="110"/>
      <c r="V159" s="157" t="s">
        <v>65</v>
      </c>
      <c r="W159" s="157"/>
      <c r="X159" s="110"/>
      <c r="Y159" s="110"/>
      <c r="Z159" s="110"/>
      <c r="AA159" s="110"/>
      <c r="AB159" s="110"/>
      <c r="AC159" s="32" t="s">
        <v>19</v>
      </c>
    </row>
    <row r="160" spans="1:29" ht="26.25" customHeight="1" x14ac:dyDescent="0.55000000000000004">
      <c r="A160" s="32"/>
      <c r="B160" s="114" t="s">
        <v>66</v>
      </c>
      <c r="C160" s="114"/>
      <c r="D160" s="114"/>
      <c r="E160" s="114" t="s">
        <v>94</v>
      </c>
      <c r="F160" s="114"/>
      <c r="G160" s="114"/>
      <c r="H160" s="114"/>
      <c r="I160" s="29" t="s">
        <v>19</v>
      </c>
      <c r="J160" s="113" t="s">
        <v>93</v>
      </c>
      <c r="K160" s="113"/>
      <c r="L160" s="113"/>
      <c r="M160" s="113"/>
      <c r="N160" s="113"/>
      <c r="O160" s="110"/>
      <c r="P160" s="110"/>
      <c r="Q160" s="110"/>
      <c r="R160" s="110"/>
      <c r="S160" s="110"/>
      <c r="T160" s="32"/>
      <c r="U160" s="111" t="s">
        <v>86</v>
      </c>
      <c r="V160" s="111"/>
      <c r="W160" s="228"/>
      <c r="X160" s="228"/>
      <c r="Y160" s="228"/>
      <c r="Z160" s="228"/>
      <c r="AA160" s="228"/>
      <c r="AB160" s="228"/>
    </row>
    <row r="161" spans="1:29" ht="26.25" customHeight="1" x14ac:dyDescent="0.55000000000000004">
      <c r="A161" s="123" t="s">
        <v>25</v>
      </c>
      <c r="B161" s="123"/>
      <c r="C161" s="14" t="s">
        <v>26</v>
      </c>
      <c r="D161" s="123" t="s">
        <v>90</v>
      </c>
      <c r="E161" s="123"/>
      <c r="F161" s="123" t="s">
        <v>27</v>
      </c>
      <c r="G161" s="123"/>
      <c r="H161" s="123"/>
      <c r="I161" s="123"/>
      <c r="J161" s="123"/>
      <c r="K161" s="123"/>
      <c r="L161" s="177" t="s">
        <v>28</v>
      </c>
      <c r="M161" s="177"/>
      <c r="N161" s="177"/>
      <c r="O161" s="123" t="s">
        <v>29</v>
      </c>
      <c r="P161" s="123"/>
      <c r="Q161" s="116" t="s">
        <v>98</v>
      </c>
      <c r="R161" s="116"/>
      <c r="S161" s="116" t="s">
        <v>45</v>
      </c>
      <c r="T161" s="116"/>
      <c r="U161" s="124" t="s">
        <v>55</v>
      </c>
      <c r="V161" s="125"/>
      <c r="W161" s="126" t="s">
        <v>30</v>
      </c>
      <c r="X161" s="127"/>
      <c r="Y161" s="127"/>
      <c r="Z161" s="127"/>
      <c r="AA161" s="127"/>
      <c r="AB161" s="127"/>
      <c r="AC161" s="128"/>
    </row>
    <row r="162" spans="1:29" ht="26.25" customHeight="1" x14ac:dyDescent="0.55000000000000004">
      <c r="A162" s="15">
        <v>1</v>
      </c>
      <c r="B162" s="21" t="s">
        <v>4</v>
      </c>
      <c r="C162" s="24" t="str">
        <f>TEXT(DATE($N$2,$P$2,A162),"aaa")</f>
        <v>金</v>
      </c>
      <c r="D162" s="106"/>
      <c r="E162" s="107"/>
      <c r="F162" s="108"/>
      <c r="G162" s="109"/>
      <c r="H162" s="16" t="s">
        <v>31</v>
      </c>
      <c r="I162" s="109"/>
      <c r="J162" s="109"/>
      <c r="K162" s="21" t="s">
        <v>32</v>
      </c>
      <c r="L162" s="89" t="str">
        <f>IF(OR(F162="",I162=""),"",MIN(MAX(ROUNDDOWN((I162-F162)*24*2,0)/2,0),$E$159))</f>
        <v/>
      </c>
      <c r="M162" s="90"/>
      <c r="N162" s="43" t="s">
        <v>33</v>
      </c>
      <c r="O162" s="106"/>
      <c r="P162" s="107"/>
      <c r="Q162" s="106"/>
      <c r="R162" s="107"/>
      <c r="S162" s="106"/>
      <c r="T162" s="107"/>
      <c r="U162" s="106"/>
      <c r="V162" s="107"/>
      <c r="W162" s="231"/>
      <c r="X162" s="232"/>
      <c r="Y162" s="232"/>
      <c r="Z162" s="232"/>
      <c r="AA162" s="232"/>
      <c r="AB162" s="232"/>
      <c r="AC162" s="233"/>
    </row>
    <row r="163" spans="1:29" ht="26.25" customHeight="1" x14ac:dyDescent="0.55000000000000004">
      <c r="A163" s="17">
        <v>2</v>
      </c>
      <c r="B163" s="22" t="s">
        <v>4</v>
      </c>
      <c r="C163" s="25" t="str">
        <f>TEXT(DATE($N$2,$P$2,A163),"aaa")</f>
        <v>土</v>
      </c>
      <c r="D163" s="85"/>
      <c r="E163" s="86"/>
      <c r="F163" s="205"/>
      <c r="G163" s="178"/>
      <c r="H163" s="18" t="s">
        <v>31</v>
      </c>
      <c r="I163" s="178"/>
      <c r="J163" s="178"/>
      <c r="K163" s="22" t="s">
        <v>32</v>
      </c>
      <c r="L163" s="89" t="str">
        <f>IF(OR(F163="",I163=""),"",MIN(MAX(ROUNDDOWN((I163-F163)*24*2,0)/2,0),$E$159))</f>
        <v/>
      </c>
      <c r="M163" s="90"/>
      <c r="N163" s="22" t="s">
        <v>33</v>
      </c>
      <c r="O163" s="85"/>
      <c r="P163" s="86"/>
      <c r="Q163" s="85"/>
      <c r="R163" s="86"/>
      <c r="S163" s="85"/>
      <c r="T163" s="86"/>
      <c r="U163" s="85"/>
      <c r="V163" s="86"/>
      <c r="W163" s="120"/>
      <c r="X163" s="121"/>
      <c r="Y163" s="121"/>
      <c r="Z163" s="121"/>
      <c r="AA163" s="121"/>
      <c r="AB163" s="121"/>
      <c r="AC163" s="122"/>
    </row>
    <row r="164" spans="1:29" ht="26.25" customHeight="1" x14ac:dyDescent="0.55000000000000004">
      <c r="A164" s="17">
        <v>3</v>
      </c>
      <c r="B164" s="22" t="s">
        <v>34</v>
      </c>
      <c r="C164" s="25" t="str">
        <f t="shared" ref="C164:C192" si="9">TEXT(DATE($N$2,$P$2,A164),"aaa")</f>
        <v>日</v>
      </c>
      <c r="D164" s="85"/>
      <c r="E164" s="86"/>
      <c r="F164" s="205"/>
      <c r="G164" s="178"/>
      <c r="H164" s="18" t="s">
        <v>31</v>
      </c>
      <c r="I164" s="178"/>
      <c r="J164" s="178"/>
      <c r="K164" s="22" t="s">
        <v>32</v>
      </c>
      <c r="L164" s="89" t="str">
        <f t="shared" ref="L164:L191" si="10">IF(OR(F164="",I164=""),"",MIN(MAX(ROUNDDOWN((I164-F164)*24*2,0)/2,0),$E$159))</f>
        <v/>
      </c>
      <c r="M164" s="90"/>
      <c r="N164" s="22" t="s">
        <v>33</v>
      </c>
      <c r="O164" s="85"/>
      <c r="P164" s="86"/>
      <c r="Q164" s="85"/>
      <c r="R164" s="86"/>
      <c r="S164" s="85"/>
      <c r="T164" s="86"/>
      <c r="U164" s="85"/>
      <c r="V164" s="86"/>
      <c r="W164" s="234"/>
      <c r="X164" s="235"/>
      <c r="Y164" s="235"/>
      <c r="Z164" s="235"/>
      <c r="AA164" s="235"/>
      <c r="AB164" s="235"/>
      <c r="AC164" s="236"/>
    </row>
    <row r="165" spans="1:29" ht="26.25" customHeight="1" x14ac:dyDescent="0.55000000000000004">
      <c r="A165" s="17">
        <v>4</v>
      </c>
      <c r="B165" s="22" t="s">
        <v>34</v>
      </c>
      <c r="C165" s="25" t="str">
        <f t="shared" si="9"/>
        <v>月</v>
      </c>
      <c r="D165" s="85"/>
      <c r="E165" s="86"/>
      <c r="F165" s="205"/>
      <c r="G165" s="178"/>
      <c r="H165" s="18" t="s">
        <v>31</v>
      </c>
      <c r="I165" s="178"/>
      <c r="J165" s="178"/>
      <c r="K165" s="22" t="s">
        <v>32</v>
      </c>
      <c r="L165" s="89" t="str">
        <f t="shared" si="10"/>
        <v/>
      </c>
      <c r="M165" s="90"/>
      <c r="N165" s="22" t="s">
        <v>33</v>
      </c>
      <c r="O165" s="85"/>
      <c r="P165" s="86"/>
      <c r="Q165" s="85"/>
      <c r="R165" s="86"/>
      <c r="S165" s="85"/>
      <c r="T165" s="86"/>
      <c r="U165" s="85"/>
      <c r="V165" s="86"/>
      <c r="W165" s="120"/>
      <c r="X165" s="121"/>
      <c r="Y165" s="121"/>
      <c r="Z165" s="121"/>
      <c r="AA165" s="121"/>
      <c r="AB165" s="121"/>
      <c r="AC165" s="122"/>
    </row>
    <row r="166" spans="1:29" ht="26.25" customHeight="1" x14ac:dyDescent="0.55000000000000004">
      <c r="A166" s="17">
        <v>5</v>
      </c>
      <c r="B166" s="22" t="s">
        <v>34</v>
      </c>
      <c r="C166" s="25" t="str">
        <f t="shared" si="9"/>
        <v>火</v>
      </c>
      <c r="D166" s="85"/>
      <c r="E166" s="86"/>
      <c r="F166" s="205"/>
      <c r="G166" s="178"/>
      <c r="H166" s="18" t="s">
        <v>31</v>
      </c>
      <c r="I166" s="178"/>
      <c r="J166" s="178"/>
      <c r="K166" s="22" t="s">
        <v>32</v>
      </c>
      <c r="L166" s="89" t="str">
        <f t="shared" si="10"/>
        <v/>
      </c>
      <c r="M166" s="90"/>
      <c r="N166" s="22" t="s">
        <v>33</v>
      </c>
      <c r="O166" s="85"/>
      <c r="P166" s="86"/>
      <c r="Q166" s="85"/>
      <c r="R166" s="86"/>
      <c r="S166" s="85"/>
      <c r="T166" s="86"/>
      <c r="U166" s="85"/>
      <c r="V166" s="86"/>
      <c r="W166" s="120"/>
      <c r="X166" s="121"/>
      <c r="Y166" s="121"/>
      <c r="Z166" s="121"/>
      <c r="AA166" s="121"/>
      <c r="AB166" s="121"/>
      <c r="AC166" s="122"/>
    </row>
    <row r="167" spans="1:29" ht="26.25" customHeight="1" x14ac:dyDescent="0.55000000000000004">
      <c r="A167" s="17">
        <v>6</v>
      </c>
      <c r="B167" s="22" t="s">
        <v>34</v>
      </c>
      <c r="C167" s="25" t="str">
        <f t="shared" si="9"/>
        <v>水</v>
      </c>
      <c r="D167" s="85"/>
      <c r="E167" s="86"/>
      <c r="F167" s="205"/>
      <c r="G167" s="178"/>
      <c r="H167" s="18" t="s">
        <v>31</v>
      </c>
      <c r="I167" s="178"/>
      <c r="J167" s="178"/>
      <c r="K167" s="22" t="s">
        <v>32</v>
      </c>
      <c r="L167" s="89" t="str">
        <f t="shared" si="10"/>
        <v/>
      </c>
      <c r="M167" s="90"/>
      <c r="N167" s="22" t="s">
        <v>33</v>
      </c>
      <c r="O167" s="85"/>
      <c r="P167" s="86"/>
      <c r="Q167" s="85"/>
      <c r="R167" s="86"/>
      <c r="S167" s="85"/>
      <c r="T167" s="86"/>
      <c r="U167" s="85"/>
      <c r="V167" s="86"/>
      <c r="W167" s="120"/>
      <c r="X167" s="121"/>
      <c r="Y167" s="121"/>
      <c r="Z167" s="121"/>
      <c r="AA167" s="121"/>
      <c r="AB167" s="121"/>
      <c r="AC167" s="122"/>
    </row>
    <row r="168" spans="1:29" ht="26.25" customHeight="1" x14ac:dyDescent="0.55000000000000004">
      <c r="A168" s="17">
        <v>7</v>
      </c>
      <c r="B168" s="22" t="s">
        <v>34</v>
      </c>
      <c r="C168" s="25" t="str">
        <f t="shared" si="9"/>
        <v>木</v>
      </c>
      <c r="D168" s="85"/>
      <c r="E168" s="86"/>
      <c r="F168" s="205"/>
      <c r="G168" s="178"/>
      <c r="H168" s="18" t="s">
        <v>31</v>
      </c>
      <c r="I168" s="178"/>
      <c r="J168" s="178"/>
      <c r="K168" s="22" t="s">
        <v>32</v>
      </c>
      <c r="L168" s="89" t="str">
        <f t="shared" si="10"/>
        <v/>
      </c>
      <c r="M168" s="90"/>
      <c r="N168" s="22" t="s">
        <v>33</v>
      </c>
      <c r="O168" s="85"/>
      <c r="P168" s="86"/>
      <c r="Q168" s="85"/>
      <c r="R168" s="86"/>
      <c r="S168" s="85"/>
      <c r="T168" s="86"/>
      <c r="U168" s="85"/>
      <c r="V168" s="86"/>
      <c r="W168" s="120"/>
      <c r="X168" s="121"/>
      <c r="Y168" s="121"/>
      <c r="Z168" s="121"/>
      <c r="AA168" s="121"/>
      <c r="AB168" s="121"/>
      <c r="AC168" s="122"/>
    </row>
    <row r="169" spans="1:29" ht="26.25" customHeight="1" x14ac:dyDescent="0.55000000000000004">
      <c r="A169" s="17">
        <v>8</v>
      </c>
      <c r="B169" s="22" t="s">
        <v>34</v>
      </c>
      <c r="C169" s="25" t="str">
        <f t="shared" si="9"/>
        <v>金</v>
      </c>
      <c r="D169" s="85"/>
      <c r="E169" s="86"/>
      <c r="F169" s="205"/>
      <c r="G169" s="178"/>
      <c r="H169" s="18" t="s">
        <v>31</v>
      </c>
      <c r="I169" s="178"/>
      <c r="J169" s="178"/>
      <c r="K169" s="22" t="s">
        <v>32</v>
      </c>
      <c r="L169" s="89" t="str">
        <f t="shared" si="10"/>
        <v/>
      </c>
      <c r="M169" s="90"/>
      <c r="N169" s="22" t="s">
        <v>33</v>
      </c>
      <c r="O169" s="85"/>
      <c r="P169" s="86"/>
      <c r="Q169" s="85"/>
      <c r="R169" s="86"/>
      <c r="S169" s="85"/>
      <c r="T169" s="86"/>
      <c r="U169" s="85"/>
      <c r="V169" s="86"/>
      <c r="W169" s="120"/>
      <c r="X169" s="121"/>
      <c r="Y169" s="121"/>
      <c r="Z169" s="121"/>
      <c r="AA169" s="121"/>
      <c r="AB169" s="121"/>
      <c r="AC169" s="122"/>
    </row>
    <row r="170" spans="1:29" ht="26.25" customHeight="1" x14ac:dyDescent="0.55000000000000004">
      <c r="A170" s="17">
        <v>9</v>
      </c>
      <c r="B170" s="22" t="s">
        <v>34</v>
      </c>
      <c r="C170" s="25" t="str">
        <f t="shared" si="9"/>
        <v>土</v>
      </c>
      <c r="D170" s="85"/>
      <c r="E170" s="86"/>
      <c r="F170" s="205"/>
      <c r="G170" s="178"/>
      <c r="H170" s="18" t="s">
        <v>31</v>
      </c>
      <c r="I170" s="178"/>
      <c r="J170" s="178"/>
      <c r="K170" s="22" t="s">
        <v>32</v>
      </c>
      <c r="L170" s="89" t="str">
        <f t="shared" si="10"/>
        <v/>
      </c>
      <c r="M170" s="90"/>
      <c r="N170" s="22" t="s">
        <v>33</v>
      </c>
      <c r="O170" s="85"/>
      <c r="P170" s="86"/>
      <c r="Q170" s="85"/>
      <c r="R170" s="86"/>
      <c r="S170" s="85"/>
      <c r="T170" s="86"/>
      <c r="U170" s="85"/>
      <c r="V170" s="86"/>
      <c r="W170" s="120"/>
      <c r="X170" s="121"/>
      <c r="Y170" s="121"/>
      <c r="Z170" s="121"/>
      <c r="AA170" s="121"/>
      <c r="AB170" s="121"/>
      <c r="AC170" s="122"/>
    </row>
    <row r="171" spans="1:29" ht="26.25" customHeight="1" x14ac:dyDescent="0.55000000000000004">
      <c r="A171" s="17">
        <v>10</v>
      </c>
      <c r="B171" s="22" t="s">
        <v>34</v>
      </c>
      <c r="C171" s="25" t="str">
        <f t="shared" si="9"/>
        <v>日</v>
      </c>
      <c r="D171" s="85"/>
      <c r="E171" s="86"/>
      <c r="F171" s="205"/>
      <c r="G171" s="178"/>
      <c r="H171" s="18" t="s">
        <v>31</v>
      </c>
      <c r="I171" s="178"/>
      <c r="J171" s="178"/>
      <c r="K171" s="22" t="s">
        <v>32</v>
      </c>
      <c r="L171" s="89" t="str">
        <f t="shared" si="10"/>
        <v/>
      </c>
      <c r="M171" s="90"/>
      <c r="N171" s="22" t="s">
        <v>33</v>
      </c>
      <c r="O171" s="85"/>
      <c r="P171" s="86"/>
      <c r="Q171" s="85"/>
      <c r="R171" s="86"/>
      <c r="S171" s="85"/>
      <c r="T171" s="86"/>
      <c r="U171" s="85"/>
      <c r="V171" s="86"/>
      <c r="W171" s="120"/>
      <c r="X171" s="121"/>
      <c r="Y171" s="121"/>
      <c r="Z171" s="121"/>
      <c r="AA171" s="121"/>
      <c r="AB171" s="121"/>
      <c r="AC171" s="122"/>
    </row>
    <row r="172" spans="1:29" ht="26.25" customHeight="1" x14ac:dyDescent="0.55000000000000004">
      <c r="A172" s="17">
        <v>11</v>
      </c>
      <c r="B172" s="22" t="s">
        <v>34</v>
      </c>
      <c r="C172" s="25" t="str">
        <f t="shared" si="9"/>
        <v>月</v>
      </c>
      <c r="D172" s="85"/>
      <c r="E172" s="86"/>
      <c r="F172" s="205"/>
      <c r="G172" s="178"/>
      <c r="H172" s="18" t="s">
        <v>31</v>
      </c>
      <c r="I172" s="178"/>
      <c r="J172" s="178"/>
      <c r="K172" s="22" t="s">
        <v>32</v>
      </c>
      <c r="L172" s="89" t="str">
        <f t="shared" si="10"/>
        <v/>
      </c>
      <c r="M172" s="90"/>
      <c r="N172" s="22" t="s">
        <v>33</v>
      </c>
      <c r="O172" s="85"/>
      <c r="P172" s="86"/>
      <c r="Q172" s="85"/>
      <c r="R172" s="86"/>
      <c r="S172" s="85"/>
      <c r="T172" s="86"/>
      <c r="U172" s="85"/>
      <c r="V172" s="86"/>
      <c r="W172" s="120"/>
      <c r="X172" s="121"/>
      <c r="Y172" s="121"/>
      <c r="Z172" s="121"/>
      <c r="AA172" s="121"/>
      <c r="AB172" s="121"/>
      <c r="AC172" s="122"/>
    </row>
    <row r="173" spans="1:29" ht="26.25" customHeight="1" x14ac:dyDescent="0.55000000000000004">
      <c r="A173" s="17">
        <v>12</v>
      </c>
      <c r="B173" s="22" t="s">
        <v>34</v>
      </c>
      <c r="C173" s="25" t="str">
        <f t="shared" si="9"/>
        <v>火</v>
      </c>
      <c r="D173" s="85"/>
      <c r="E173" s="86"/>
      <c r="F173" s="205"/>
      <c r="G173" s="178"/>
      <c r="H173" s="18" t="s">
        <v>31</v>
      </c>
      <c r="I173" s="178"/>
      <c r="J173" s="178"/>
      <c r="K173" s="22" t="s">
        <v>32</v>
      </c>
      <c r="L173" s="89" t="str">
        <f t="shared" si="10"/>
        <v/>
      </c>
      <c r="M173" s="90"/>
      <c r="N173" s="22" t="s">
        <v>33</v>
      </c>
      <c r="O173" s="85"/>
      <c r="P173" s="86"/>
      <c r="Q173" s="85"/>
      <c r="R173" s="86"/>
      <c r="S173" s="85"/>
      <c r="T173" s="86"/>
      <c r="U173" s="85"/>
      <c r="V173" s="86"/>
      <c r="W173" s="120"/>
      <c r="X173" s="121"/>
      <c r="Y173" s="121"/>
      <c r="Z173" s="121"/>
      <c r="AA173" s="121"/>
      <c r="AB173" s="121"/>
      <c r="AC173" s="122"/>
    </row>
    <row r="174" spans="1:29" ht="26.25" customHeight="1" x14ac:dyDescent="0.55000000000000004">
      <c r="A174" s="17">
        <v>13</v>
      </c>
      <c r="B174" s="22" t="s">
        <v>34</v>
      </c>
      <c r="C174" s="25" t="str">
        <f t="shared" si="9"/>
        <v>水</v>
      </c>
      <c r="D174" s="85"/>
      <c r="E174" s="86"/>
      <c r="F174" s="205"/>
      <c r="G174" s="178"/>
      <c r="H174" s="18" t="s">
        <v>31</v>
      </c>
      <c r="I174" s="178"/>
      <c r="J174" s="178"/>
      <c r="K174" s="22" t="s">
        <v>32</v>
      </c>
      <c r="L174" s="89" t="str">
        <f t="shared" si="10"/>
        <v/>
      </c>
      <c r="M174" s="90"/>
      <c r="N174" s="22" t="s">
        <v>33</v>
      </c>
      <c r="O174" s="85"/>
      <c r="P174" s="86"/>
      <c r="Q174" s="85"/>
      <c r="R174" s="86"/>
      <c r="S174" s="85"/>
      <c r="T174" s="86"/>
      <c r="U174" s="85"/>
      <c r="V174" s="86"/>
      <c r="W174" s="120"/>
      <c r="X174" s="121"/>
      <c r="Y174" s="121"/>
      <c r="Z174" s="121"/>
      <c r="AA174" s="121"/>
      <c r="AB174" s="121"/>
      <c r="AC174" s="122"/>
    </row>
    <row r="175" spans="1:29" ht="26.25" customHeight="1" x14ac:dyDescent="0.55000000000000004">
      <c r="A175" s="17">
        <v>14</v>
      </c>
      <c r="B175" s="22" t="s">
        <v>34</v>
      </c>
      <c r="C175" s="25" t="str">
        <f t="shared" si="9"/>
        <v>木</v>
      </c>
      <c r="D175" s="85"/>
      <c r="E175" s="86"/>
      <c r="F175" s="205"/>
      <c r="G175" s="178"/>
      <c r="H175" s="18" t="s">
        <v>31</v>
      </c>
      <c r="I175" s="178"/>
      <c r="J175" s="178"/>
      <c r="K175" s="22" t="s">
        <v>32</v>
      </c>
      <c r="L175" s="89" t="str">
        <f t="shared" si="10"/>
        <v/>
      </c>
      <c r="M175" s="90"/>
      <c r="N175" s="22" t="s">
        <v>33</v>
      </c>
      <c r="O175" s="85"/>
      <c r="P175" s="86"/>
      <c r="Q175" s="85"/>
      <c r="R175" s="86"/>
      <c r="S175" s="85"/>
      <c r="T175" s="86"/>
      <c r="U175" s="85"/>
      <c r="V175" s="86"/>
      <c r="W175" s="120"/>
      <c r="X175" s="121"/>
      <c r="Y175" s="121"/>
      <c r="Z175" s="121"/>
      <c r="AA175" s="121"/>
      <c r="AB175" s="121"/>
      <c r="AC175" s="122"/>
    </row>
    <row r="176" spans="1:29" ht="26.25" customHeight="1" x14ac:dyDescent="0.55000000000000004">
      <c r="A176" s="17">
        <v>15</v>
      </c>
      <c r="B176" s="22" t="s">
        <v>34</v>
      </c>
      <c r="C176" s="25" t="str">
        <f t="shared" si="9"/>
        <v>金</v>
      </c>
      <c r="D176" s="85"/>
      <c r="E176" s="86"/>
      <c r="F176" s="205"/>
      <c r="G176" s="178"/>
      <c r="H176" s="18" t="s">
        <v>31</v>
      </c>
      <c r="I176" s="178"/>
      <c r="J176" s="178"/>
      <c r="K176" s="22" t="s">
        <v>32</v>
      </c>
      <c r="L176" s="89" t="str">
        <f t="shared" si="10"/>
        <v/>
      </c>
      <c r="M176" s="90"/>
      <c r="N176" s="22" t="s">
        <v>33</v>
      </c>
      <c r="O176" s="85"/>
      <c r="P176" s="86"/>
      <c r="Q176" s="85"/>
      <c r="R176" s="86"/>
      <c r="S176" s="85"/>
      <c r="T176" s="86"/>
      <c r="U176" s="85"/>
      <c r="V176" s="86"/>
      <c r="W176" s="120"/>
      <c r="X176" s="121"/>
      <c r="Y176" s="121"/>
      <c r="Z176" s="121"/>
      <c r="AA176" s="121"/>
      <c r="AB176" s="121"/>
      <c r="AC176" s="122"/>
    </row>
    <row r="177" spans="1:29" ht="26.25" customHeight="1" x14ac:dyDescent="0.55000000000000004">
      <c r="A177" s="17">
        <v>16</v>
      </c>
      <c r="B177" s="22" t="s">
        <v>34</v>
      </c>
      <c r="C177" s="25" t="str">
        <f t="shared" si="9"/>
        <v>土</v>
      </c>
      <c r="D177" s="85"/>
      <c r="E177" s="86"/>
      <c r="F177" s="205"/>
      <c r="G177" s="178"/>
      <c r="H177" s="18" t="s">
        <v>31</v>
      </c>
      <c r="I177" s="178"/>
      <c r="J177" s="178"/>
      <c r="K177" s="22" t="s">
        <v>32</v>
      </c>
      <c r="L177" s="89" t="str">
        <f t="shared" si="10"/>
        <v/>
      </c>
      <c r="M177" s="90"/>
      <c r="N177" s="22" t="s">
        <v>33</v>
      </c>
      <c r="O177" s="85"/>
      <c r="P177" s="86"/>
      <c r="Q177" s="85"/>
      <c r="R177" s="86"/>
      <c r="S177" s="85"/>
      <c r="T177" s="86"/>
      <c r="U177" s="85"/>
      <c r="V177" s="86"/>
      <c r="W177" s="120"/>
      <c r="X177" s="121"/>
      <c r="Y177" s="121"/>
      <c r="Z177" s="121"/>
      <c r="AA177" s="121"/>
      <c r="AB177" s="121"/>
      <c r="AC177" s="122"/>
    </row>
    <row r="178" spans="1:29" ht="26.25" customHeight="1" x14ac:dyDescent="0.55000000000000004">
      <c r="A178" s="17">
        <v>17</v>
      </c>
      <c r="B178" s="22" t="s">
        <v>34</v>
      </c>
      <c r="C178" s="25" t="str">
        <f t="shared" si="9"/>
        <v>日</v>
      </c>
      <c r="D178" s="85"/>
      <c r="E178" s="86"/>
      <c r="F178" s="205"/>
      <c r="G178" s="178"/>
      <c r="H178" s="18" t="s">
        <v>31</v>
      </c>
      <c r="I178" s="178"/>
      <c r="J178" s="178"/>
      <c r="K178" s="22" t="s">
        <v>32</v>
      </c>
      <c r="L178" s="89" t="str">
        <f t="shared" si="10"/>
        <v/>
      </c>
      <c r="M178" s="90"/>
      <c r="N178" s="22" t="s">
        <v>33</v>
      </c>
      <c r="O178" s="85"/>
      <c r="P178" s="86"/>
      <c r="Q178" s="85"/>
      <c r="R178" s="86"/>
      <c r="S178" s="85"/>
      <c r="T178" s="86"/>
      <c r="U178" s="85"/>
      <c r="V178" s="86"/>
      <c r="W178" s="120"/>
      <c r="X178" s="121"/>
      <c r="Y178" s="121"/>
      <c r="Z178" s="121"/>
      <c r="AA178" s="121"/>
      <c r="AB178" s="121"/>
      <c r="AC178" s="122"/>
    </row>
    <row r="179" spans="1:29" ht="26.25" customHeight="1" x14ac:dyDescent="0.55000000000000004">
      <c r="A179" s="17">
        <v>18</v>
      </c>
      <c r="B179" s="22" t="s">
        <v>34</v>
      </c>
      <c r="C179" s="25" t="str">
        <f t="shared" si="9"/>
        <v>月</v>
      </c>
      <c r="D179" s="85"/>
      <c r="E179" s="86"/>
      <c r="F179" s="205"/>
      <c r="G179" s="178"/>
      <c r="H179" s="18" t="s">
        <v>31</v>
      </c>
      <c r="I179" s="178"/>
      <c r="J179" s="178"/>
      <c r="K179" s="22" t="s">
        <v>32</v>
      </c>
      <c r="L179" s="89" t="str">
        <f t="shared" si="10"/>
        <v/>
      </c>
      <c r="M179" s="90"/>
      <c r="N179" s="22" t="s">
        <v>33</v>
      </c>
      <c r="O179" s="85"/>
      <c r="P179" s="86"/>
      <c r="Q179" s="85"/>
      <c r="R179" s="86"/>
      <c r="S179" s="85"/>
      <c r="T179" s="86"/>
      <c r="U179" s="85"/>
      <c r="V179" s="86"/>
      <c r="W179" s="120"/>
      <c r="X179" s="121"/>
      <c r="Y179" s="121"/>
      <c r="Z179" s="121"/>
      <c r="AA179" s="121"/>
      <c r="AB179" s="121"/>
      <c r="AC179" s="122"/>
    </row>
    <row r="180" spans="1:29" ht="26.25" customHeight="1" x14ac:dyDescent="0.55000000000000004">
      <c r="A180" s="17">
        <v>19</v>
      </c>
      <c r="B180" s="22" t="s">
        <v>34</v>
      </c>
      <c r="C180" s="25" t="str">
        <f t="shared" si="9"/>
        <v>火</v>
      </c>
      <c r="D180" s="85"/>
      <c r="E180" s="86"/>
      <c r="F180" s="205"/>
      <c r="G180" s="178"/>
      <c r="H180" s="18" t="s">
        <v>31</v>
      </c>
      <c r="I180" s="178"/>
      <c r="J180" s="178"/>
      <c r="K180" s="22" t="s">
        <v>32</v>
      </c>
      <c r="L180" s="89" t="str">
        <f t="shared" si="10"/>
        <v/>
      </c>
      <c r="M180" s="90"/>
      <c r="N180" s="22" t="s">
        <v>33</v>
      </c>
      <c r="O180" s="85"/>
      <c r="P180" s="86"/>
      <c r="Q180" s="85"/>
      <c r="R180" s="86"/>
      <c r="S180" s="85"/>
      <c r="T180" s="86"/>
      <c r="U180" s="85"/>
      <c r="V180" s="86"/>
      <c r="W180" s="120"/>
      <c r="X180" s="121"/>
      <c r="Y180" s="121"/>
      <c r="Z180" s="121"/>
      <c r="AA180" s="121"/>
      <c r="AB180" s="121"/>
      <c r="AC180" s="122"/>
    </row>
    <row r="181" spans="1:29" ht="26.25" customHeight="1" x14ac:dyDescent="0.55000000000000004">
      <c r="A181" s="17">
        <v>20</v>
      </c>
      <c r="B181" s="22" t="s">
        <v>34</v>
      </c>
      <c r="C181" s="25" t="str">
        <f t="shared" si="9"/>
        <v>水</v>
      </c>
      <c r="D181" s="85"/>
      <c r="E181" s="86"/>
      <c r="F181" s="205"/>
      <c r="G181" s="178"/>
      <c r="H181" s="18" t="s">
        <v>31</v>
      </c>
      <c r="I181" s="178"/>
      <c r="J181" s="178"/>
      <c r="K181" s="22" t="s">
        <v>32</v>
      </c>
      <c r="L181" s="89" t="str">
        <f t="shared" si="10"/>
        <v/>
      </c>
      <c r="M181" s="90"/>
      <c r="N181" s="22" t="s">
        <v>33</v>
      </c>
      <c r="O181" s="85"/>
      <c r="P181" s="86"/>
      <c r="Q181" s="85"/>
      <c r="R181" s="86"/>
      <c r="S181" s="85"/>
      <c r="T181" s="86"/>
      <c r="U181" s="85"/>
      <c r="V181" s="86"/>
      <c r="W181" s="120"/>
      <c r="X181" s="121"/>
      <c r="Y181" s="121"/>
      <c r="Z181" s="121"/>
      <c r="AA181" s="121"/>
      <c r="AB181" s="121"/>
      <c r="AC181" s="122"/>
    </row>
    <row r="182" spans="1:29" ht="26.25" customHeight="1" x14ac:dyDescent="0.55000000000000004">
      <c r="A182" s="17">
        <v>21</v>
      </c>
      <c r="B182" s="22" t="s">
        <v>34</v>
      </c>
      <c r="C182" s="25" t="str">
        <f t="shared" si="9"/>
        <v>木</v>
      </c>
      <c r="D182" s="85"/>
      <c r="E182" s="86"/>
      <c r="F182" s="205"/>
      <c r="G182" s="178"/>
      <c r="H182" s="18" t="s">
        <v>31</v>
      </c>
      <c r="I182" s="178"/>
      <c r="J182" s="178"/>
      <c r="K182" s="22" t="s">
        <v>32</v>
      </c>
      <c r="L182" s="89" t="str">
        <f t="shared" si="10"/>
        <v/>
      </c>
      <c r="M182" s="90"/>
      <c r="N182" s="22" t="s">
        <v>33</v>
      </c>
      <c r="O182" s="85"/>
      <c r="P182" s="86"/>
      <c r="Q182" s="85"/>
      <c r="R182" s="86"/>
      <c r="S182" s="85"/>
      <c r="T182" s="86"/>
      <c r="U182" s="85"/>
      <c r="V182" s="86"/>
      <c r="W182" s="120"/>
      <c r="X182" s="121"/>
      <c r="Y182" s="121"/>
      <c r="Z182" s="121"/>
      <c r="AA182" s="121"/>
      <c r="AB182" s="121"/>
      <c r="AC182" s="122"/>
    </row>
    <row r="183" spans="1:29" ht="26.25" customHeight="1" x14ac:dyDescent="0.55000000000000004">
      <c r="A183" s="17">
        <v>22</v>
      </c>
      <c r="B183" s="22" t="s">
        <v>34</v>
      </c>
      <c r="C183" s="25" t="str">
        <f t="shared" si="9"/>
        <v>金</v>
      </c>
      <c r="D183" s="85"/>
      <c r="E183" s="86"/>
      <c r="F183" s="205"/>
      <c r="G183" s="178"/>
      <c r="H183" s="18" t="s">
        <v>31</v>
      </c>
      <c r="I183" s="178"/>
      <c r="J183" s="178"/>
      <c r="K183" s="22" t="s">
        <v>32</v>
      </c>
      <c r="L183" s="89" t="str">
        <f t="shared" si="10"/>
        <v/>
      </c>
      <c r="M183" s="90"/>
      <c r="N183" s="22" t="s">
        <v>33</v>
      </c>
      <c r="O183" s="85"/>
      <c r="P183" s="86"/>
      <c r="Q183" s="85"/>
      <c r="R183" s="86"/>
      <c r="S183" s="85"/>
      <c r="T183" s="86"/>
      <c r="U183" s="85"/>
      <c r="V183" s="86"/>
      <c r="W183" s="120"/>
      <c r="X183" s="121"/>
      <c r="Y183" s="121"/>
      <c r="Z183" s="121"/>
      <c r="AA183" s="121"/>
      <c r="AB183" s="121"/>
      <c r="AC183" s="122"/>
    </row>
    <row r="184" spans="1:29" ht="26.25" customHeight="1" x14ac:dyDescent="0.55000000000000004">
      <c r="A184" s="17">
        <v>23</v>
      </c>
      <c r="B184" s="22" t="s">
        <v>34</v>
      </c>
      <c r="C184" s="25" t="str">
        <f t="shared" si="9"/>
        <v>土</v>
      </c>
      <c r="D184" s="85"/>
      <c r="E184" s="86"/>
      <c r="F184" s="205"/>
      <c r="G184" s="178"/>
      <c r="H184" s="18" t="s">
        <v>31</v>
      </c>
      <c r="I184" s="178"/>
      <c r="J184" s="178"/>
      <c r="K184" s="22" t="s">
        <v>32</v>
      </c>
      <c r="L184" s="89" t="str">
        <f t="shared" si="10"/>
        <v/>
      </c>
      <c r="M184" s="90"/>
      <c r="N184" s="22" t="s">
        <v>33</v>
      </c>
      <c r="O184" s="85"/>
      <c r="P184" s="86"/>
      <c r="Q184" s="85"/>
      <c r="R184" s="86"/>
      <c r="S184" s="85"/>
      <c r="T184" s="86"/>
      <c r="U184" s="85"/>
      <c r="V184" s="86"/>
      <c r="W184" s="120"/>
      <c r="X184" s="121"/>
      <c r="Y184" s="121"/>
      <c r="Z184" s="121"/>
      <c r="AA184" s="121"/>
      <c r="AB184" s="121"/>
      <c r="AC184" s="122"/>
    </row>
    <row r="185" spans="1:29" ht="26.25" customHeight="1" x14ac:dyDescent="0.55000000000000004">
      <c r="A185" s="17">
        <v>24</v>
      </c>
      <c r="B185" s="22" t="s">
        <v>34</v>
      </c>
      <c r="C185" s="25" t="str">
        <f t="shared" si="9"/>
        <v>日</v>
      </c>
      <c r="D185" s="85"/>
      <c r="E185" s="86"/>
      <c r="F185" s="205"/>
      <c r="G185" s="178"/>
      <c r="H185" s="18" t="s">
        <v>31</v>
      </c>
      <c r="I185" s="178"/>
      <c r="J185" s="178"/>
      <c r="K185" s="22" t="s">
        <v>32</v>
      </c>
      <c r="L185" s="89" t="str">
        <f t="shared" si="10"/>
        <v/>
      </c>
      <c r="M185" s="90"/>
      <c r="N185" s="22" t="s">
        <v>33</v>
      </c>
      <c r="O185" s="85"/>
      <c r="P185" s="86"/>
      <c r="Q185" s="85"/>
      <c r="R185" s="86"/>
      <c r="S185" s="85"/>
      <c r="T185" s="86"/>
      <c r="U185" s="85"/>
      <c r="V185" s="86"/>
      <c r="W185" s="120"/>
      <c r="X185" s="121"/>
      <c r="Y185" s="121"/>
      <c r="Z185" s="121"/>
      <c r="AA185" s="121"/>
      <c r="AB185" s="121"/>
      <c r="AC185" s="122"/>
    </row>
    <row r="186" spans="1:29" ht="26.25" customHeight="1" x14ac:dyDescent="0.55000000000000004">
      <c r="A186" s="17">
        <v>25</v>
      </c>
      <c r="B186" s="22" t="s">
        <v>34</v>
      </c>
      <c r="C186" s="25" t="str">
        <f t="shared" si="9"/>
        <v>月</v>
      </c>
      <c r="D186" s="85"/>
      <c r="E186" s="86"/>
      <c r="F186" s="205"/>
      <c r="G186" s="178"/>
      <c r="H186" s="18" t="s">
        <v>31</v>
      </c>
      <c r="I186" s="178"/>
      <c r="J186" s="178"/>
      <c r="K186" s="22" t="s">
        <v>32</v>
      </c>
      <c r="L186" s="89" t="str">
        <f t="shared" si="10"/>
        <v/>
      </c>
      <c r="M186" s="90"/>
      <c r="N186" s="22" t="s">
        <v>33</v>
      </c>
      <c r="O186" s="85"/>
      <c r="P186" s="86"/>
      <c r="Q186" s="85"/>
      <c r="R186" s="86"/>
      <c r="S186" s="85"/>
      <c r="T186" s="86"/>
      <c r="U186" s="85"/>
      <c r="V186" s="86"/>
      <c r="W186" s="120"/>
      <c r="X186" s="121"/>
      <c r="Y186" s="121"/>
      <c r="Z186" s="121"/>
      <c r="AA186" s="121"/>
      <c r="AB186" s="121"/>
      <c r="AC186" s="122"/>
    </row>
    <row r="187" spans="1:29" ht="26.25" customHeight="1" x14ac:dyDescent="0.55000000000000004">
      <c r="A187" s="17">
        <v>26</v>
      </c>
      <c r="B187" s="22" t="s">
        <v>34</v>
      </c>
      <c r="C187" s="25" t="str">
        <f t="shared" si="9"/>
        <v>火</v>
      </c>
      <c r="D187" s="85"/>
      <c r="E187" s="86"/>
      <c r="F187" s="205"/>
      <c r="G187" s="178"/>
      <c r="H187" s="18" t="s">
        <v>31</v>
      </c>
      <c r="I187" s="178"/>
      <c r="J187" s="178"/>
      <c r="K187" s="22" t="s">
        <v>32</v>
      </c>
      <c r="L187" s="89" t="str">
        <f t="shared" si="10"/>
        <v/>
      </c>
      <c r="M187" s="90"/>
      <c r="N187" s="22" t="s">
        <v>33</v>
      </c>
      <c r="O187" s="85"/>
      <c r="P187" s="86"/>
      <c r="Q187" s="85"/>
      <c r="R187" s="86"/>
      <c r="S187" s="85"/>
      <c r="T187" s="86"/>
      <c r="U187" s="85"/>
      <c r="V187" s="86"/>
      <c r="W187" s="120"/>
      <c r="X187" s="121"/>
      <c r="Y187" s="121"/>
      <c r="Z187" s="121"/>
      <c r="AA187" s="121"/>
      <c r="AB187" s="121"/>
      <c r="AC187" s="122"/>
    </row>
    <row r="188" spans="1:29" ht="26.25" customHeight="1" x14ac:dyDescent="0.55000000000000004">
      <c r="A188" s="17">
        <v>27</v>
      </c>
      <c r="B188" s="22" t="s">
        <v>34</v>
      </c>
      <c r="C188" s="25" t="str">
        <f t="shared" si="9"/>
        <v>水</v>
      </c>
      <c r="D188" s="85"/>
      <c r="E188" s="86"/>
      <c r="F188" s="205"/>
      <c r="G188" s="178"/>
      <c r="H188" s="18" t="s">
        <v>31</v>
      </c>
      <c r="I188" s="178"/>
      <c r="J188" s="178"/>
      <c r="K188" s="22" t="s">
        <v>32</v>
      </c>
      <c r="L188" s="89" t="str">
        <f t="shared" si="10"/>
        <v/>
      </c>
      <c r="M188" s="90"/>
      <c r="N188" s="22" t="s">
        <v>33</v>
      </c>
      <c r="O188" s="85"/>
      <c r="P188" s="86"/>
      <c r="Q188" s="85"/>
      <c r="R188" s="86"/>
      <c r="S188" s="85"/>
      <c r="T188" s="86"/>
      <c r="U188" s="85"/>
      <c r="V188" s="86"/>
      <c r="W188" s="120"/>
      <c r="X188" s="121"/>
      <c r="Y188" s="121"/>
      <c r="Z188" s="121"/>
      <c r="AA188" s="121"/>
      <c r="AB188" s="121"/>
      <c r="AC188" s="122"/>
    </row>
    <row r="189" spans="1:29" ht="26.25" customHeight="1" x14ac:dyDescent="0.55000000000000004">
      <c r="A189" s="17">
        <v>28</v>
      </c>
      <c r="B189" s="22" t="s">
        <v>34</v>
      </c>
      <c r="C189" s="25" t="str">
        <f t="shared" si="9"/>
        <v>木</v>
      </c>
      <c r="D189" s="85"/>
      <c r="E189" s="86"/>
      <c r="F189" s="205"/>
      <c r="G189" s="178"/>
      <c r="H189" s="18" t="s">
        <v>31</v>
      </c>
      <c r="I189" s="178"/>
      <c r="J189" s="178"/>
      <c r="K189" s="22" t="s">
        <v>32</v>
      </c>
      <c r="L189" s="89" t="str">
        <f t="shared" si="10"/>
        <v/>
      </c>
      <c r="M189" s="90"/>
      <c r="N189" s="22" t="s">
        <v>33</v>
      </c>
      <c r="O189" s="85"/>
      <c r="P189" s="86"/>
      <c r="Q189" s="85"/>
      <c r="R189" s="86"/>
      <c r="S189" s="85"/>
      <c r="T189" s="86"/>
      <c r="U189" s="85"/>
      <c r="V189" s="86"/>
      <c r="W189" s="120"/>
      <c r="X189" s="121"/>
      <c r="Y189" s="121"/>
      <c r="Z189" s="121"/>
      <c r="AA189" s="121"/>
      <c r="AB189" s="121"/>
      <c r="AC189" s="122"/>
    </row>
    <row r="190" spans="1:29" ht="26.25" customHeight="1" x14ac:dyDescent="0.55000000000000004">
      <c r="A190" s="17">
        <v>29</v>
      </c>
      <c r="B190" s="22" t="s">
        <v>34</v>
      </c>
      <c r="C190" s="25" t="str">
        <f t="shared" si="9"/>
        <v>金</v>
      </c>
      <c r="D190" s="85"/>
      <c r="E190" s="86"/>
      <c r="F190" s="205"/>
      <c r="G190" s="178"/>
      <c r="H190" s="18" t="s">
        <v>31</v>
      </c>
      <c r="I190" s="178"/>
      <c r="J190" s="178"/>
      <c r="K190" s="22" t="s">
        <v>32</v>
      </c>
      <c r="L190" s="89" t="str">
        <f t="shared" si="10"/>
        <v/>
      </c>
      <c r="M190" s="90"/>
      <c r="N190" s="22" t="s">
        <v>33</v>
      </c>
      <c r="O190" s="85"/>
      <c r="P190" s="86"/>
      <c r="Q190" s="85"/>
      <c r="R190" s="86"/>
      <c r="S190" s="85"/>
      <c r="T190" s="86"/>
      <c r="U190" s="85"/>
      <c r="V190" s="86"/>
      <c r="W190" s="120"/>
      <c r="X190" s="121"/>
      <c r="Y190" s="121"/>
      <c r="Z190" s="121"/>
      <c r="AA190" s="121"/>
      <c r="AB190" s="121"/>
      <c r="AC190" s="122"/>
    </row>
    <row r="191" spans="1:29" ht="26.25" customHeight="1" x14ac:dyDescent="0.55000000000000004">
      <c r="A191" s="17">
        <v>30</v>
      </c>
      <c r="B191" s="22" t="s">
        <v>34</v>
      </c>
      <c r="C191" s="25" t="str">
        <f t="shared" si="9"/>
        <v>土</v>
      </c>
      <c r="D191" s="85"/>
      <c r="E191" s="86"/>
      <c r="F191" s="205"/>
      <c r="G191" s="178"/>
      <c r="H191" s="18" t="s">
        <v>31</v>
      </c>
      <c r="I191" s="178"/>
      <c r="J191" s="178"/>
      <c r="K191" s="22" t="s">
        <v>32</v>
      </c>
      <c r="L191" s="89" t="str">
        <f t="shared" si="10"/>
        <v/>
      </c>
      <c r="M191" s="90"/>
      <c r="N191" s="22" t="s">
        <v>33</v>
      </c>
      <c r="O191" s="85"/>
      <c r="P191" s="86"/>
      <c r="Q191" s="85"/>
      <c r="R191" s="86"/>
      <c r="S191" s="85"/>
      <c r="T191" s="86"/>
      <c r="U191" s="85"/>
      <c r="V191" s="86"/>
      <c r="W191" s="120"/>
      <c r="X191" s="121"/>
      <c r="Y191" s="121"/>
      <c r="Z191" s="121"/>
      <c r="AA191" s="121"/>
      <c r="AB191" s="121"/>
      <c r="AC191" s="122"/>
    </row>
    <row r="192" spans="1:29" ht="26.25" customHeight="1" x14ac:dyDescent="0.55000000000000004">
      <c r="A192" s="19">
        <v>31</v>
      </c>
      <c r="B192" s="23" t="s">
        <v>4</v>
      </c>
      <c r="C192" s="26" t="str">
        <f t="shared" si="9"/>
        <v>日</v>
      </c>
      <c r="D192" s="218"/>
      <c r="E192" s="219"/>
      <c r="F192" s="226"/>
      <c r="G192" s="227"/>
      <c r="H192" s="20" t="s">
        <v>31</v>
      </c>
      <c r="I192" s="227"/>
      <c r="J192" s="227"/>
      <c r="K192" s="23" t="s">
        <v>32</v>
      </c>
      <c r="L192" s="89" t="str">
        <f t="shared" ref="L192" si="11">IF(OR(F192="",I192=""),"",MIN(MAX(ROUNDDOWN((I192-F192)*24*2,0)/2,0),$E$159))</f>
        <v/>
      </c>
      <c r="M192" s="90"/>
      <c r="N192" s="23" t="s">
        <v>33</v>
      </c>
      <c r="O192" s="218"/>
      <c r="P192" s="219"/>
      <c r="Q192" s="218"/>
      <c r="R192" s="219"/>
      <c r="S192" s="218"/>
      <c r="T192" s="219"/>
      <c r="U192" s="218"/>
      <c r="V192" s="219"/>
      <c r="W192" s="208"/>
      <c r="X192" s="209"/>
      <c r="Y192" s="209"/>
      <c r="Z192" s="209"/>
      <c r="AA192" s="209"/>
      <c r="AB192" s="209"/>
      <c r="AC192" s="210"/>
    </row>
    <row r="193" spans="1:29" ht="26.25" customHeight="1" x14ac:dyDescent="0.55000000000000004">
      <c r="A193" s="126" t="s">
        <v>35</v>
      </c>
      <c r="B193" s="127"/>
      <c r="C193" s="127"/>
      <c r="D193" s="27">
        <f>COUNTIF(L162:M192,"&gt;0")</f>
        <v>0</v>
      </c>
      <c r="E193" s="224" t="s">
        <v>36</v>
      </c>
      <c r="F193" s="224"/>
      <c r="G193" s="224"/>
      <c r="H193" s="224"/>
      <c r="I193" s="27">
        <f>COUNTIF(D162:E192,"○")</f>
        <v>0</v>
      </c>
      <c r="J193" s="28" t="s">
        <v>16</v>
      </c>
      <c r="K193" s="126" t="s">
        <v>101</v>
      </c>
      <c r="L193" s="127"/>
      <c r="M193" s="127"/>
      <c r="N193" s="27" t="s">
        <v>99</v>
      </c>
      <c r="O193" s="27">
        <f>COUNTIF(Q162:R192,"○")</f>
        <v>0</v>
      </c>
      <c r="P193" s="27" t="s">
        <v>38</v>
      </c>
      <c r="Q193" s="225" t="s">
        <v>100</v>
      </c>
      <c r="R193" s="225"/>
      <c r="S193" s="27">
        <f>COUNTIF(S162:T192,"○")</f>
        <v>0</v>
      </c>
      <c r="T193" s="27" t="s">
        <v>38</v>
      </c>
      <c r="U193" s="27"/>
      <c r="V193" s="27"/>
      <c r="W193" s="28"/>
      <c r="X193" s="212" t="s">
        <v>37</v>
      </c>
      <c r="Y193" s="213"/>
      <c r="Z193" s="213"/>
      <c r="AA193" s="44"/>
      <c r="AB193" s="44"/>
      <c r="AC193" s="216" t="str">
        <f>IF(W160="３．要支援家庭のこども加算","●","×")</f>
        <v>×</v>
      </c>
    </row>
    <row r="194" spans="1:29" ht="26.25" customHeight="1" x14ac:dyDescent="0.55000000000000004">
      <c r="A194" s="126" t="s">
        <v>91</v>
      </c>
      <c r="B194" s="127"/>
      <c r="C194" s="27">
        <f>COUNTIF(O162:P192,"○")</f>
        <v>0</v>
      </c>
      <c r="D194" s="105" t="s">
        <v>38</v>
      </c>
      <c r="E194" s="105"/>
      <c r="F194" s="103" t="s">
        <v>107</v>
      </c>
      <c r="G194" s="104"/>
      <c r="H194" s="104"/>
      <c r="I194" s="27">
        <f>COUNTIF(U162:V192,"○")</f>
        <v>0</v>
      </c>
      <c r="J194" s="28" t="s">
        <v>38</v>
      </c>
      <c r="K194" s="211" t="s">
        <v>60</v>
      </c>
      <c r="L194" s="113"/>
      <c r="M194" s="113"/>
      <c r="N194" s="42">
        <f>IF(SUM(L162:M192)&gt;E159, E159, SUM(L162:M192))</f>
        <v>0</v>
      </c>
      <c r="O194" s="111" t="s">
        <v>58</v>
      </c>
      <c r="P194" s="111"/>
      <c r="Q194" s="111"/>
      <c r="R194" s="111"/>
      <c r="S194" s="42">
        <f>SUMIFS(L162:M192,D162:E192,"○")</f>
        <v>0</v>
      </c>
      <c r="T194" s="42" t="s">
        <v>59</v>
      </c>
      <c r="U194" s="115"/>
      <c r="V194" s="115"/>
      <c r="W194" s="45"/>
      <c r="X194" s="214"/>
      <c r="Y194" s="215"/>
      <c r="Z194" s="215"/>
      <c r="AA194" s="49"/>
      <c r="AB194" s="49"/>
      <c r="AC194" s="217"/>
    </row>
    <row r="195" spans="1:29" ht="26.25" customHeight="1" x14ac:dyDescent="0.55000000000000004">
      <c r="A195" s="29"/>
      <c r="B195" s="29"/>
      <c r="C195" s="29"/>
      <c r="D195" s="32"/>
      <c r="E195" s="32"/>
      <c r="F195" s="29"/>
      <c r="G195" s="29"/>
      <c r="H195" s="29"/>
      <c r="I195" s="32"/>
      <c r="J195" s="32"/>
      <c r="K195" s="51"/>
      <c r="L195" s="51"/>
      <c r="M195" s="51"/>
      <c r="N195" s="32"/>
      <c r="O195" s="52"/>
      <c r="P195" s="52"/>
      <c r="Q195" s="52"/>
      <c r="R195" s="52"/>
      <c r="S195" s="32"/>
      <c r="T195" s="32"/>
      <c r="U195" s="53"/>
      <c r="V195" s="53"/>
      <c r="W195" s="32"/>
      <c r="X195" s="29"/>
      <c r="Y195" s="29"/>
      <c r="Z195" s="29"/>
      <c r="AA195" s="29"/>
      <c r="AB195" s="29"/>
      <c r="AC195" s="29"/>
    </row>
    <row r="196" spans="1:29" ht="26.25" customHeight="1" x14ac:dyDescent="0.55000000000000004">
      <c r="A196" s="100" t="str">
        <f>"（別紙）中野区乳児等通園支援事業　利用状況報告書（"&amp;$N$2&amp;"年"&amp;$P$2&amp;"月分）"</f>
        <v>（別紙）中野区乳児等通園支援事業　利用状況報告書（2026年5月分）</v>
      </c>
      <c r="B196" s="100"/>
      <c r="C196" s="100"/>
      <c r="D196" s="100"/>
      <c r="E196" s="100"/>
      <c r="F196" s="100"/>
      <c r="G196" s="100"/>
      <c r="H196" s="100"/>
      <c r="I196" s="100"/>
      <c r="J196" s="100"/>
      <c r="K196" s="100"/>
      <c r="L196" s="100"/>
      <c r="M196" s="100"/>
      <c r="N196" s="100"/>
      <c r="O196" s="100"/>
      <c r="P196" s="100"/>
      <c r="Q196" s="100"/>
      <c r="R196" s="100"/>
      <c r="S196" s="100"/>
      <c r="T196" s="100"/>
      <c r="U196" s="100"/>
      <c r="V196" s="100"/>
      <c r="W196" s="100"/>
      <c r="X196" s="100"/>
      <c r="Y196" s="100"/>
      <c r="Z196" s="100"/>
      <c r="AA196" s="100"/>
      <c r="AB196" s="100"/>
      <c r="AC196" s="100"/>
    </row>
    <row r="197" spans="1:29" ht="26.25" customHeight="1" x14ac:dyDescent="0.55000000000000004">
      <c r="A197" s="101" t="s">
        <v>23</v>
      </c>
      <c r="B197" s="101"/>
      <c r="C197" s="101"/>
      <c r="D197" s="110"/>
      <c r="E197" s="110"/>
      <c r="F197" s="110"/>
      <c r="G197" s="110"/>
      <c r="H197" s="110"/>
      <c r="I197" s="110"/>
      <c r="J197" s="114" t="s">
        <v>43</v>
      </c>
      <c r="K197" s="114"/>
      <c r="L197" s="114"/>
      <c r="O197" s="29" t="s">
        <v>0</v>
      </c>
      <c r="P197" s="13"/>
      <c r="Q197" s="29" t="s">
        <v>3</v>
      </c>
      <c r="S197" s="29" t="s">
        <v>4</v>
      </c>
      <c r="T197" s="29" t="s">
        <v>19</v>
      </c>
      <c r="U197" s="32" t="s">
        <v>40</v>
      </c>
      <c r="V197" s="32"/>
      <c r="W197" s="110"/>
      <c r="X197" s="110"/>
      <c r="Y197" s="110"/>
      <c r="Z197" s="110"/>
      <c r="AA197" s="110"/>
      <c r="AB197" s="110"/>
      <c r="AC197" s="32" t="s">
        <v>19</v>
      </c>
    </row>
    <row r="198" spans="1:29" ht="26.25" customHeight="1" x14ac:dyDescent="0.55000000000000004">
      <c r="A198" s="101" t="s">
        <v>24</v>
      </c>
      <c r="B198" s="101"/>
      <c r="C198" s="101"/>
      <c r="D198" s="32" t="s">
        <v>87</v>
      </c>
      <c r="E198" s="32" cm="1">
        <f t="array" ref="E198">_xlfn.IFS(W197="０歳児クラス相当",$L$12,W197="１歳児クラス相当",$L$13,W197="２歳児クラス相当（３歳未満）",$L$14,W197="２歳児クラス相当（３歳誕生月）",$L$14,W197="",0)</f>
        <v>0</v>
      </c>
      <c r="F198" s="114" t="s">
        <v>11</v>
      </c>
      <c r="G198" s="114"/>
      <c r="H198" s="29"/>
      <c r="I198" s="32"/>
      <c r="J198" s="114"/>
      <c r="K198" s="114"/>
      <c r="L198" s="32"/>
      <c r="M198" s="114"/>
      <c r="N198" s="114"/>
      <c r="O198" s="32"/>
      <c r="P198" s="157" t="s">
        <v>62</v>
      </c>
      <c r="Q198" s="157"/>
      <c r="R198" s="157"/>
      <c r="S198" s="110"/>
      <c r="T198" s="110"/>
      <c r="U198" s="110"/>
      <c r="V198" s="157" t="s">
        <v>65</v>
      </c>
      <c r="W198" s="157"/>
      <c r="X198" s="110"/>
      <c r="Y198" s="110"/>
      <c r="Z198" s="110"/>
      <c r="AA198" s="110"/>
      <c r="AB198" s="110"/>
      <c r="AC198" s="32" t="s">
        <v>19</v>
      </c>
    </row>
    <row r="199" spans="1:29" ht="26.25" customHeight="1" x14ac:dyDescent="0.55000000000000004">
      <c r="A199" s="32"/>
      <c r="B199" s="114" t="s">
        <v>66</v>
      </c>
      <c r="C199" s="114"/>
      <c r="D199" s="114"/>
      <c r="E199" s="114" t="s">
        <v>94</v>
      </c>
      <c r="F199" s="114"/>
      <c r="G199" s="114"/>
      <c r="H199" s="114"/>
      <c r="I199" s="29" t="s">
        <v>19</v>
      </c>
      <c r="J199" s="113" t="s">
        <v>93</v>
      </c>
      <c r="K199" s="113"/>
      <c r="L199" s="113"/>
      <c r="M199" s="113"/>
      <c r="N199" s="113"/>
      <c r="O199" s="110"/>
      <c r="P199" s="110"/>
      <c r="Q199" s="110"/>
      <c r="R199" s="110"/>
      <c r="S199" s="110"/>
      <c r="T199" s="32"/>
      <c r="U199" s="111" t="s">
        <v>86</v>
      </c>
      <c r="V199" s="111"/>
      <c r="W199" s="228"/>
      <c r="X199" s="228"/>
      <c r="Y199" s="228"/>
      <c r="Z199" s="228"/>
      <c r="AA199" s="228"/>
      <c r="AB199" s="228"/>
    </row>
    <row r="200" spans="1:29" ht="26.25" customHeight="1" x14ac:dyDescent="0.55000000000000004">
      <c r="A200" s="123" t="s">
        <v>25</v>
      </c>
      <c r="B200" s="123"/>
      <c r="C200" s="14" t="s">
        <v>26</v>
      </c>
      <c r="D200" s="123" t="s">
        <v>90</v>
      </c>
      <c r="E200" s="123"/>
      <c r="F200" s="123" t="s">
        <v>27</v>
      </c>
      <c r="G200" s="123"/>
      <c r="H200" s="123"/>
      <c r="I200" s="123"/>
      <c r="J200" s="123"/>
      <c r="K200" s="123"/>
      <c r="L200" s="177" t="s">
        <v>28</v>
      </c>
      <c r="M200" s="177"/>
      <c r="N200" s="177"/>
      <c r="O200" s="123" t="s">
        <v>29</v>
      </c>
      <c r="P200" s="123"/>
      <c r="Q200" s="116" t="s">
        <v>98</v>
      </c>
      <c r="R200" s="116"/>
      <c r="S200" s="116" t="s">
        <v>45</v>
      </c>
      <c r="T200" s="116"/>
      <c r="U200" s="124" t="s">
        <v>55</v>
      </c>
      <c r="V200" s="125"/>
      <c r="W200" s="126" t="s">
        <v>30</v>
      </c>
      <c r="X200" s="127"/>
      <c r="Y200" s="127"/>
      <c r="Z200" s="127"/>
      <c r="AA200" s="127"/>
      <c r="AB200" s="127"/>
      <c r="AC200" s="128"/>
    </row>
    <row r="201" spans="1:29" ht="26.25" customHeight="1" x14ac:dyDescent="0.55000000000000004">
      <c r="A201" s="15">
        <v>1</v>
      </c>
      <c r="B201" s="21" t="s">
        <v>4</v>
      </c>
      <c r="C201" s="24" t="str">
        <f>TEXT(DATE($N$2,$P$2,A201),"aaa")</f>
        <v>金</v>
      </c>
      <c r="D201" s="106"/>
      <c r="E201" s="107"/>
      <c r="F201" s="108"/>
      <c r="G201" s="109"/>
      <c r="H201" s="16" t="s">
        <v>31</v>
      </c>
      <c r="I201" s="109"/>
      <c r="J201" s="109"/>
      <c r="K201" s="21" t="s">
        <v>32</v>
      </c>
      <c r="L201" s="89" t="str">
        <f>IF(OR(F201="",I201=""),"",MIN(MAX(ROUNDDOWN((I201-F201)*24*2,0)/2,0),$E$198))</f>
        <v/>
      </c>
      <c r="M201" s="90"/>
      <c r="N201" s="43" t="s">
        <v>33</v>
      </c>
      <c r="O201" s="106"/>
      <c r="P201" s="107"/>
      <c r="Q201" s="106"/>
      <c r="R201" s="107"/>
      <c r="S201" s="106"/>
      <c r="T201" s="107"/>
      <c r="U201" s="106"/>
      <c r="V201" s="107"/>
      <c r="W201" s="231"/>
      <c r="X201" s="232"/>
      <c r="Y201" s="232"/>
      <c r="Z201" s="232"/>
      <c r="AA201" s="232"/>
      <c r="AB201" s="232"/>
      <c r="AC201" s="233"/>
    </row>
    <row r="202" spans="1:29" ht="26.25" customHeight="1" x14ac:dyDescent="0.55000000000000004">
      <c r="A202" s="17">
        <v>2</v>
      </c>
      <c r="B202" s="22" t="s">
        <v>4</v>
      </c>
      <c r="C202" s="25" t="str">
        <f>TEXT(DATE($N$2,$P$2,A202),"aaa")</f>
        <v>土</v>
      </c>
      <c r="D202" s="85"/>
      <c r="E202" s="86"/>
      <c r="F202" s="205"/>
      <c r="G202" s="178"/>
      <c r="H202" s="18" t="s">
        <v>31</v>
      </c>
      <c r="I202" s="178"/>
      <c r="J202" s="178"/>
      <c r="K202" s="22" t="s">
        <v>32</v>
      </c>
      <c r="L202" s="89" t="str">
        <f>IF(OR(F202="",I202=""),"",MIN(MAX(ROUNDDOWN((I202-F202)*24*2,0)/2,0),$E$198))</f>
        <v/>
      </c>
      <c r="M202" s="90"/>
      <c r="N202" s="22" t="s">
        <v>33</v>
      </c>
      <c r="O202" s="85"/>
      <c r="P202" s="86"/>
      <c r="Q202" s="85"/>
      <c r="R202" s="86"/>
      <c r="S202" s="85"/>
      <c r="T202" s="86"/>
      <c r="U202" s="85"/>
      <c r="V202" s="86"/>
      <c r="W202" s="120"/>
      <c r="X202" s="121"/>
      <c r="Y202" s="121"/>
      <c r="Z202" s="121"/>
      <c r="AA202" s="121"/>
      <c r="AB202" s="121"/>
      <c r="AC202" s="122"/>
    </row>
    <row r="203" spans="1:29" ht="26.25" customHeight="1" x14ac:dyDescent="0.55000000000000004">
      <c r="A203" s="17">
        <v>3</v>
      </c>
      <c r="B203" s="22" t="s">
        <v>34</v>
      </c>
      <c r="C203" s="25" t="str">
        <f t="shared" ref="C203:C231" si="12">TEXT(DATE($N$2,$P$2,A203),"aaa")</f>
        <v>日</v>
      </c>
      <c r="D203" s="85"/>
      <c r="E203" s="86"/>
      <c r="F203" s="205"/>
      <c r="G203" s="178"/>
      <c r="H203" s="18" t="s">
        <v>31</v>
      </c>
      <c r="I203" s="178"/>
      <c r="J203" s="178"/>
      <c r="K203" s="22" t="s">
        <v>32</v>
      </c>
      <c r="L203" s="89" t="str">
        <f t="shared" ref="L203:L230" si="13">IF(OR(F203="",I203=""),"",MIN(MAX(ROUNDDOWN((I203-F203)*24*2,0)/2,0),$E$198))</f>
        <v/>
      </c>
      <c r="M203" s="90"/>
      <c r="N203" s="22" t="s">
        <v>33</v>
      </c>
      <c r="O203" s="85"/>
      <c r="P203" s="86"/>
      <c r="Q203" s="85"/>
      <c r="R203" s="86"/>
      <c r="S203" s="85"/>
      <c r="T203" s="86"/>
      <c r="U203" s="85"/>
      <c r="V203" s="86"/>
      <c r="W203" s="234"/>
      <c r="X203" s="235"/>
      <c r="Y203" s="235"/>
      <c r="Z203" s="235"/>
      <c r="AA203" s="235"/>
      <c r="AB203" s="235"/>
      <c r="AC203" s="236"/>
    </row>
    <row r="204" spans="1:29" ht="26.25" customHeight="1" x14ac:dyDescent="0.55000000000000004">
      <c r="A204" s="17">
        <v>4</v>
      </c>
      <c r="B204" s="22" t="s">
        <v>34</v>
      </c>
      <c r="C204" s="25" t="str">
        <f t="shared" si="12"/>
        <v>月</v>
      </c>
      <c r="D204" s="85"/>
      <c r="E204" s="86"/>
      <c r="F204" s="205"/>
      <c r="G204" s="178"/>
      <c r="H204" s="18" t="s">
        <v>31</v>
      </c>
      <c r="I204" s="178"/>
      <c r="J204" s="178"/>
      <c r="K204" s="22" t="s">
        <v>32</v>
      </c>
      <c r="L204" s="89" t="str">
        <f t="shared" si="13"/>
        <v/>
      </c>
      <c r="M204" s="90"/>
      <c r="N204" s="22" t="s">
        <v>33</v>
      </c>
      <c r="O204" s="85"/>
      <c r="P204" s="86"/>
      <c r="Q204" s="85"/>
      <c r="R204" s="86"/>
      <c r="S204" s="85"/>
      <c r="T204" s="86"/>
      <c r="U204" s="85"/>
      <c r="V204" s="86"/>
      <c r="W204" s="120"/>
      <c r="X204" s="121"/>
      <c r="Y204" s="121"/>
      <c r="Z204" s="121"/>
      <c r="AA204" s="121"/>
      <c r="AB204" s="121"/>
      <c r="AC204" s="122"/>
    </row>
    <row r="205" spans="1:29" ht="26.25" customHeight="1" x14ac:dyDescent="0.55000000000000004">
      <c r="A205" s="17">
        <v>5</v>
      </c>
      <c r="B205" s="22" t="s">
        <v>34</v>
      </c>
      <c r="C205" s="25" t="str">
        <f t="shared" si="12"/>
        <v>火</v>
      </c>
      <c r="D205" s="85"/>
      <c r="E205" s="86"/>
      <c r="F205" s="205"/>
      <c r="G205" s="178"/>
      <c r="H205" s="18" t="s">
        <v>31</v>
      </c>
      <c r="I205" s="178"/>
      <c r="J205" s="178"/>
      <c r="K205" s="22" t="s">
        <v>32</v>
      </c>
      <c r="L205" s="89" t="str">
        <f t="shared" si="13"/>
        <v/>
      </c>
      <c r="M205" s="90"/>
      <c r="N205" s="22" t="s">
        <v>33</v>
      </c>
      <c r="O205" s="85"/>
      <c r="P205" s="86"/>
      <c r="Q205" s="85"/>
      <c r="R205" s="86"/>
      <c r="S205" s="85"/>
      <c r="T205" s="86"/>
      <c r="U205" s="85"/>
      <c r="V205" s="86"/>
      <c r="W205" s="120"/>
      <c r="X205" s="121"/>
      <c r="Y205" s="121"/>
      <c r="Z205" s="121"/>
      <c r="AA205" s="121"/>
      <c r="AB205" s="121"/>
      <c r="AC205" s="122"/>
    </row>
    <row r="206" spans="1:29" ht="26.25" customHeight="1" x14ac:dyDescent="0.55000000000000004">
      <c r="A206" s="17">
        <v>6</v>
      </c>
      <c r="B206" s="22" t="s">
        <v>34</v>
      </c>
      <c r="C206" s="25" t="str">
        <f t="shared" si="12"/>
        <v>水</v>
      </c>
      <c r="D206" s="85"/>
      <c r="E206" s="86"/>
      <c r="F206" s="205"/>
      <c r="G206" s="178"/>
      <c r="H206" s="18" t="s">
        <v>31</v>
      </c>
      <c r="I206" s="178"/>
      <c r="J206" s="178"/>
      <c r="K206" s="22" t="s">
        <v>32</v>
      </c>
      <c r="L206" s="89" t="str">
        <f t="shared" si="13"/>
        <v/>
      </c>
      <c r="M206" s="90"/>
      <c r="N206" s="22" t="s">
        <v>33</v>
      </c>
      <c r="O206" s="85"/>
      <c r="P206" s="86"/>
      <c r="Q206" s="85"/>
      <c r="R206" s="86"/>
      <c r="S206" s="85"/>
      <c r="T206" s="86"/>
      <c r="U206" s="85"/>
      <c r="V206" s="86"/>
      <c r="W206" s="120"/>
      <c r="X206" s="121"/>
      <c r="Y206" s="121"/>
      <c r="Z206" s="121"/>
      <c r="AA206" s="121"/>
      <c r="AB206" s="121"/>
      <c r="AC206" s="122"/>
    </row>
    <row r="207" spans="1:29" ht="26.25" customHeight="1" x14ac:dyDescent="0.55000000000000004">
      <c r="A207" s="17">
        <v>7</v>
      </c>
      <c r="B207" s="22" t="s">
        <v>34</v>
      </c>
      <c r="C207" s="25" t="str">
        <f t="shared" si="12"/>
        <v>木</v>
      </c>
      <c r="D207" s="85"/>
      <c r="E207" s="86"/>
      <c r="F207" s="205"/>
      <c r="G207" s="178"/>
      <c r="H207" s="18" t="s">
        <v>31</v>
      </c>
      <c r="I207" s="178"/>
      <c r="J207" s="178"/>
      <c r="K207" s="22" t="s">
        <v>32</v>
      </c>
      <c r="L207" s="89" t="str">
        <f t="shared" si="13"/>
        <v/>
      </c>
      <c r="M207" s="90"/>
      <c r="N207" s="22" t="s">
        <v>33</v>
      </c>
      <c r="O207" s="85"/>
      <c r="P207" s="86"/>
      <c r="Q207" s="85"/>
      <c r="R207" s="86"/>
      <c r="S207" s="85"/>
      <c r="T207" s="86"/>
      <c r="U207" s="85"/>
      <c r="V207" s="86"/>
      <c r="W207" s="120"/>
      <c r="X207" s="121"/>
      <c r="Y207" s="121"/>
      <c r="Z207" s="121"/>
      <c r="AA207" s="121"/>
      <c r="AB207" s="121"/>
      <c r="AC207" s="122"/>
    </row>
    <row r="208" spans="1:29" ht="26.25" customHeight="1" x14ac:dyDescent="0.55000000000000004">
      <c r="A208" s="17">
        <v>8</v>
      </c>
      <c r="B208" s="22" t="s">
        <v>34</v>
      </c>
      <c r="C208" s="25" t="str">
        <f t="shared" si="12"/>
        <v>金</v>
      </c>
      <c r="D208" s="85"/>
      <c r="E208" s="86"/>
      <c r="F208" s="205"/>
      <c r="G208" s="178"/>
      <c r="H208" s="18" t="s">
        <v>31</v>
      </c>
      <c r="I208" s="178"/>
      <c r="J208" s="178"/>
      <c r="K208" s="22" t="s">
        <v>32</v>
      </c>
      <c r="L208" s="89" t="str">
        <f t="shared" si="13"/>
        <v/>
      </c>
      <c r="M208" s="90"/>
      <c r="N208" s="22" t="s">
        <v>33</v>
      </c>
      <c r="O208" s="85"/>
      <c r="P208" s="86"/>
      <c r="Q208" s="85"/>
      <c r="R208" s="86"/>
      <c r="S208" s="85"/>
      <c r="T208" s="86"/>
      <c r="U208" s="85"/>
      <c r="V208" s="86"/>
      <c r="W208" s="120"/>
      <c r="X208" s="121"/>
      <c r="Y208" s="121"/>
      <c r="Z208" s="121"/>
      <c r="AA208" s="121"/>
      <c r="AB208" s="121"/>
      <c r="AC208" s="122"/>
    </row>
    <row r="209" spans="1:29" ht="26.25" customHeight="1" x14ac:dyDescent="0.55000000000000004">
      <c r="A209" s="17">
        <v>9</v>
      </c>
      <c r="B209" s="22" t="s">
        <v>34</v>
      </c>
      <c r="C209" s="25" t="str">
        <f t="shared" si="12"/>
        <v>土</v>
      </c>
      <c r="D209" s="85"/>
      <c r="E209" s="86"/>
      <c r="F209" s="205"/>
      <c r="G209" s="178"/>
      <c r="H209" s="18" t="s">
        <v>31</v>
      </c>
      <c r="I209" s="178"/>
      <c r="J209" s="178"/>
      <c r="K209" s="22" t="s">
        <v>32</v>
      </c>
      <c r="L209" s="89" t="str">
        <f t="shared" si="13"/>
        <v/>
      </c>
      <c r="M209" s="90"/>
      <c r="N209" s="22" t="s">
        <v>33</v>
      </c>
      <c r="O209" s="85"/>
      <c r="P209" s="86"/>
      <c r="Q209" s="85"/>
      <c r="R209" s="86"/>
      <c r="S209" s="85"/>
      <c r="T209" s="86"/>
      <c r="U209" s="85"/>
      <c r="V209" s="86"/>
      <c r="W209" s="120"/>
      <c r="X209" s="121"/>
      <c r="Y209" s="121"/>
      <c r="Z209" s="121"/>
      <c r="AA209" s="121"/>
      <c r="AB209" s="121"/>
      <c r="AC209" s="122"/>
    </row>
    <row r="210" spans="1:29" ht="26.25" customHeight="1" x14ac:dyDescent="0.55000000000000004">
      <c r="A210" s="17">
        <v>10</v>
      </c>
      <c r="B210" s="22" t="s">
        <v>34</v>
      </c>
      <c r="C210" s="25" t="str">
        <f t="shared" si="12"/>
        <v>日</v>
      </c>
      <c r="D210" s="85"/>
      <c r="E210" s="86"/>
      <c r="F210" s="205"/>
      <c r="G210" s="178"/>
      <c r="H210" s="18" t="s">
        <v>31</v>
      </c>
      <c r="I210" s="178"/>
      <c r="J210" s="178"/>
      <c r="K210" s="22" t="s">
        <v>32</v>
      </c>
      <c r="L210" s="89" t="str">
        <f t="shared" si="13"/>
        <v/>
      </c>
      <c r="M210" s="90"/>
      <c r="N210" s="22" t="s">
        <v>33</v>
      </c>
      <c r="O210" s="85"/>
      <c r="P210" s="86"/>
      <c r="Q210" s="85"/>
      <c r="R210" s="86"/>
      <c r="S210" s="85"/>
      <c r="T210" s="86"/>
      <c r="U210" s="85"/>
      <c r="V210" s="86"/>
      <c r="W210" s="120"/>
      <c r="X210" s="121"/>
      <c r="Y210" s="121"/>
      <c r="Z210" s="121"/>
      <c r="AA210" s="121"/>
      <c r="AB210" s="121"/>
      <c r="AC210" s="122"/>
    </row>
    <row r="211" spans="1:29" ht="26.25" customHeight="1" x14ac:dyDescent="0.55000000000000004">
      <c r="A211" s="17">
        <v>11</v>
      </c>
      <c r="B211" s="22" t="s">
        <v>34</v>
      </c>
      <c r="C211" s="25" t="str">
        <f t="shared" si="12"/>
        <v>月</v>
      </c>
      <c r="D211" s="85"/>
      <c r="E211" s="86"/>
      <c r="F211" s="205"/>
      <c r="G211" s="178"/>
      <c r="H211" s="18" t="s">
        <v>31</v>
      </c>
      <c r="I211" s="178"/>
      <c r="J211" s="178"/>
      <c r="K211" s="22" t="s">
        <v>32</v>
      </c>
      <c r="L211" s="89" t="str">
        <f t="shared" si="13"/>
        <v/>
      </c>
      <c r="M211" s="90"/>
      <c r="N211" s="22" t="s">
        <v>33</v>
      </c>
      <c r="O211" s="85"/>
      <c r="P211" s="86"/>
      <c r="Q211" s="85"/>
      <c r="R211" s="86"/>
      <c r="S211" s="85"/>
      <c r="T211" s="86"/>
      <c r="U211" s="85"/>
      <c r="V211" s="86"/>
      <c r="W211" s="120"/>
      <c r="X211" s="121"/>
      <c r="Y211" s="121"/>
      <c r="Z211" s="121"/>
      <c r="AA211" s="121"/>
      <c r="AB211" s="121"/>
      <c r="AC211" s="122"/>
    </row>
    <row r="212" spans="1:29" ht="26.25" customHeight="1" x14ac:dyDescent="0.55000000000000004">
      <c r="A212" s="17">
        <v>12</v>
      </c>
      <c r="B212" s="22" t="s">
        <v>34</v>
      </c>
      <c r="C212" s="25" t="str">
        <f t="shared" si="12"/>
        <v>火</v>
      </c>
      <c r="D212" s="85"/>
      <c r="E212" s="86"/>
      <c r="F212" s="205"/>
      <c r="G212" s="178"/>
      <c r="H212" s="18" t="s">
        <v>31</v>
      </c>
      <c r="I212" s="178"/>
      <c r="J212" s="178"/>
      <c r="K212" s="22" t="s">
        <v>32</v>
      </c>
      <c r="L212" s="89" t="str">
        <f t="shared" si="13"/>
        <v/>
      </c>
      <c r="M212" s="90"/>
      <c r="N212" s="22" t="s">
        <v>33</v>
      </c>
      <c r="O212" s="85"/>
      <c r="P212" s="86"/>
      <c r="Q212" s="85"/>
      <c r="R212" s="86"/>
      <c r="S212" s="85"/>
      <c r="T212" s="86"/>
      <c r="U212" s="85"/>
      <c r="V212" s="86"/>
      <c r="W212" s="120"/>
      <c r="X212" s="121"/>
      <c r="Y212" s="121"/>
      <c r="Z212" s="121"/>
      <c r="AA212" s="121"/>
      <c r="AB212" s="121"/>
      <c r="AC212" s="122"/>
    </row>
    <row r="213" spans="1:29" ht="26.25" customHeight="1" x14ac:dyDescent="0.55000000000000004">
      <c r="A213" s="17">
        <v>13</v>
      </c>
      <c r="B213" s="22" t="s">
        <v>34</v>
      </c>
      <c r="C213" s="25" t="str">
        <f t="shared" si="12"/>
        <v>水</v>
      </c>
      <c r="D213" s="85"/>
      <c r="E213" s="86"/>
      <c r="F213" s="205"/>
      <c r="G213" s="178"/>
      <c r="H213" s="18" t="s">
        <v>31</v>
      </c>
      <c r="I213" s="178"/>
      <c r="J213" s="178"/>
      <c r="K213" s="22" t="s">
        <v>32</v>
      </c>
      <c r="L213" s="89" t="str">
        <f t="shared" si="13"/>
        <v/>
      </c>
      <c r="M213" s="90"/>
      <c r="N213" s="22" t="s">
        <v>33</v>
      </c>
      <c r="O213" s="85"/>
      <c r="P213" s="86"/>
      <c r="Q213" s="85"/>
      <c r="R213" s="86"/>
      <c r="S213" s="85"/>
      <c r="T213" s="86"/>
      <c r="U213" s="85"/>
      <c r="V213" s="86"/>
      <c r="W213" s="120"/>
      <c r="X213" s="121"/>
      <c r="Y213" s="121"/>
      <c r="Z213" s="121"/>
      <c r="AA213" s="121"/>
      <c r="AB213" s="121"/>
      <c r="AC213" s="122"/>
    </row>
    <row r="214" spans="1:29" ht="26.25" customHeight="1" x14ac:dyDescent="0.55000000000000004">
      <c r="A214" s="17">
        <v>14</v>
      </c>
      <c r="B214" s="22" t="s">
        <v>34</v>
      </c>
      <c r="C214" s="25" t="str">
        <f t="shared" si="12"/>
        <v>木</v>
      </c>
      <c r="D214" s="85"/>
      <c r="E214" s="86"/>
      <c r="F214" s="205"/>
      <c r="G214" s="178"/>
      <c r="H214" s="18" t="s">
        <v>31</v>
      </c>
      <c r="I214" s="178"/>
      <c r="J214" s="178"/>
      <c r="K214" s="22" t="s">
        <v>32</v>
      </c>
      <c r="L214" s="89" t="str">
        <f t="shared" si="13"/>
        <v/>
      </c>
      <c r="M214" s="90"/>
      <c r="N214" s="22" t="s">
        <v>33</v>
      </c>
      <c r="O214" s="85"/>
      <c r="P214" s="86"/>
      <c r="Q214" s="85"/>
      <c r="R214" s="86"/>
      <c r="S214" s="85"/>
      <c r="T214" s="86"/>
      <c r="U214" s="85"/>
      <c r="V214" s="86"/>
      <c r="W214" s="120"/>
      <c r="X214" s="121"/>
      <c r="Y214" s="121"/>
      <c r="Z214" s="121"/>
      <c r="AA214" s="121"/>
      <c r="AB214" s="121"/>
      <c r="AC214" s="122"/>
    </row>
    <row r="215" spans="1:29" ht="26.25" customHeight="1" x14ac:dyDescent="0.55000000000000004">
      <c r="A215" s="17">
        <v>15</v>
      </c>
      <c r="B215" s="22" t="s">
        <v>34</v>
      </c>
      <c r="C215" s="25" t="str">
        <f t="shared" si="12"/>
        <v>金</v>
      </c>
      <c r="D215" s="85"/>
      <c r="E215" s="86"/>
      <c r="F215" s="205"/>
      <c r="G215" s="178"/>
      <c r="H215" s="18" t="s">
        <v>31</v>
      </c>
      <c r="I215" s="178"/>
      <c r="J215" s="178"/>
      <c r="K215" s="22" t="s">
        <v>32</v>
      </c>
      <c r="L215" s="89" t="str">
        <f t="shared" si="13"/>
        <v/>
      </c>
      <c r="M215" s="90"/>
      <c r="N215" s="22" t="s">
        <v>33</v>
      </c>
      <c r="O215" s="85"/>
      <c r="P215" s="86"/>
      <c r="Q215" s="85"/>
      <c r="R215" s="86"/>
      <c r="S215" s="85"/>
      <c r="T215" s="86"/>
      <c r="U215" s="85"/>
      <c r="V215" s="86"/>
      <c r="W215" s="120"/>
      <c r="X215" s="121"/>
      <c r="Y215" s="121"/>
      <c r="Z215" s="121"/>
      <c r="AA215" s="121"/>
      <c r="AB215" s="121"/>
      <c r="AC215" s="122"/>
    </row>
    <row r="216" spans="1:29" ht="26.25" customHeight="1" x14ac:dyDescent="0.55000000000000004">
      <c r="A216" s="17">
        <v>16</v>
      </c>
      <c r="B216" s="22" t="s">
        <v>34</v>
      </c>
      <c r="C216" s="25" t="str">
        <f t="shared" si="12"/>
        <v>土</v>
      </c>
      <c r="D216" s="85"/>
      <c r="E216" s="86"/>
      <c r="F216" s="205"/>
      <c r="G216" s="178"/>
      <c r="H216" s="18" t="s">
        <v>31</v>
      </c>
      <c r="I216" s="178"/>
      <c r="J216" s="178"/>
      <c r="K216" s="22" t="s">
        <v>32</v>
      </c>
      <c r="L216" s="89" t="str">
        <f t="shared" si="13"/>
        <v/>
      </c>
      <c r="M216" s="90"/>
      <c r="N216" s="22" t="s">
        <v>33</v>
      </c>
      <c r="O216" s="85"/>
      <c r="P216" s="86"/>
      <c r="Q216" s="85"/>
      <c r="R216" s="86"/>
      <c r="S216" s="85"/>
      <c r="T216" s="86"/>
      <c r="U216" s="85"/>
      <c r="V216" s="86"/>
      <c r="W216" s="120"/>
      <c r="X216" s="121"/>
      <c r="Y216" s="121"/>
      <c r="Z216" s="121"/>
      <c r="AA216" s="121"/>
      <c r="AB216" s="121"/>
      <c r="AC216" s="122"/>
    </row>
    <row r="217" spans="1:29" ht="26.25" customHeight="1" x14ac:dyDescent="0.55000000000000004">
      <c r="A217" s="17">
        <v>17</v>
      </c>
      <c r="B217" s="22" t="s">
        <v>34</v>
      </c>
      <c r="C217" s="25" t="str">
        <f t="shared" si="12"/>
        <v>日</v>
      </c>
      <c r="D217" s="85"/>
      <c r="E217" s="86"/>
      <c r="F217" s="205"/>
      <c r="G217" s="178"/>
      <c r="H217" s="18" t="s">
        <v>31</v>
      </c>
      <c r="I217" s="178"/>
      <c r="J217" s="178"/>
      <c r="K217" s="22" t="s">
        <v>32</v>
      </c>
      <c r="L217" s="89" t="str">
        <f t="shared" si="13"/>
        <v/>
      </c>
      <c r="M217" s="90"/>
      <c r="N217" s="22" t="s">
        <v>33</v>
      </c>
      <c r="O217" s="85"/>
      <c r="P217" s="86"/>
      <c r="Q217" s="85"/>
      <c r="R217" s="86"/>
      <c r="S217" s="85"/>
      <c r="T217" s="86"/>
      <c r="U217" s="85"/>
      <c r="V217" s="86"/>
      <c r="W217" s="120"/>
      <c r="X217" s="121"/>
      <c r="Y217" s="121"/>
      <c r="Z217" s="121"/>
      <c r="AA217" s="121"/>
      <c r="AB217" s="121"/>
      <c r="AC217" s="122"/>
    </row>
    <row r="218" spans="1:29" ht="26.25" customHeight="1" x14ac:dyDescent="0.55000000000000004">
      <c r="A218" s="17">
        <v>18</v>
      </c>
      <c r="B218" s="22" t="s">
        <v>34</v>
      </c>
      <c r="C218" s="25" t="str">
        <f t="shared" si="12"/>
        <v>月</v>
      </c>
      <c r="D218" s="85"/>
      <c r="E218" s="86"/>
      <c r="F218" s="205"/>
      <c r="G218" s="178"/>
      <c r="H218" s="18" t="s">
        <v>31</v>
      </c>
      <c r="I218" s="178"/>
      <c r="J218" s="178"/>
      <c r="K218" s="22" t="s">
        <v>32</v>
      </c>
      <c r="L218" s="89" t="str">
        <f t="shared" si="13"/>
        <v/>
      </c>
      <c r="M218" s="90"/>
      <c r="N218" s="22" t="s">
        <v>33</v>
      </c>
      <c r="O218" s="85"/>
      <c r="P218" s="86"/>
      <c r="Q218" s="85"/>
      <c r="R218" s="86"/>
      <c r="S218" s="85"/>
      <c r="T218" s="86"/>
      <c r="U218" s="85"/>
      <c r="V218" s="86"/>
      <c r="W218" s="120"/>
      <c r="X218" s="121"/>
      <c r="Y218" s="121"/>
      <c r="Z218" s="121"/>
      <c r="AA218" s="121"/>
      <c r="AB218" s="121"/>
      <c r="AC218" s="122"/>
    </row>
    <row r="219" spans="1:29" ht="26.25" customHeight="1" x14ac:dyDescent="0.55000000000000004">
      <c r="A219" s="17">
        <v>19</v>
      </c>
      <c r="B219" s="22" t="s">
        <v>34</v>
      </c>
      <c r="C219" s="25" t="str">
        <f t="shared" si="12"/>
        <v>火</v>
      </c>
      <c r="D219" s="85"/>
      <c r="E219" s="86"/>
      <c r="F219" s="205"/>
      <c r="G219" s="178"/>
      <c r="H219" s="18" t="s">
        <v>31</v>
      </c>
      <c r="I219" s="178"/>
      <c r="J219" s="178"/>
      <c r="K219" s="22" t="s">
        <v>32</v>
      </c>
      <c r="L219" s="89" t="str">
        <f t="shared" si="13"/>
        <v/>
      </c>
      <c r="M219" s="90"/>
      <c r="N219" s="22" t="s">
        <v>33</v>
      </c>
      <c r="O219" s="85"/>
      <c r="P219" s="86"/>
      <c r="Q219" s="85"/>
      <c r="R219" s="86"/>
      <c r="S219" s="85"/>
      <c r="T219" s="86"/>
      <c r="U219" s="85"/>
      <c r="V219" s="86"/>
      <c r="W219" s="120"/>
      <c r="X219" s="121"/>
      <c r="Y219" s="121"/>
      <c r="Z219" s="121"/>
      <c r="AA219" s="121"/>
      <c r="AB219" s="121"/>
      <c r="AC219" s="122"/>
    </row>
    <row r="220" spans="1:29" ht="26.25" customHeight="1" x14ac:dyDescent="0.55000000000000004">
      <c r="A220" s="17">
        <v>20</v>
      </c>
      <c r="B220" s="22" t="s">
        <v>34</v>
      </c>
      <c r="C220" s="25" t="str">
        <f t="shared" si="12"/>
        <v>水</v>
      </c>
      <c r="D220" s="85"/>
      <c r="E220" s="86"/>
      <c r="F220" s="205"/>
      <c r="G220" s="178"/>
      <c r="H220" s="18" t="s">
        <v>31</v>
      </c>
      <c r="I220" s="178"/>
      <c r="J220" s="178"/>
      <c r="K220" s="22" t="s">
        <v>32</v>
      </c>
      <c r="L220" s="89" t="str">
        <f t="shared" si="13"/>
        <v/>
      </c>
      <c r="M220" s="90"/>
      <c r="N220" s="22" t="s">
        <v>33</v>
      </c>
      <c r="O220" s="85"/>
      <c r="P220" s="86"/>
      <c r="Q220" s="85"/>
      <c r="R220" s="86"/>
      <c r="S220" s="85"/>
      <c r="T220" s="86"/>
      <c r="U220" s="85"/>
      <c r="V220" s="86"/>
      <c r="W220" s="120"/>
      <c r="X220" s="121"/>
      <c r="Y220" s="121"/>
      <c r="Z220" s="121"/>
      <c r="AA220" s="121"/>
      <c r="AB220" s="121"/>
      <c r="AC220" s="122"/>
    </row>
    <row r="221" spans="1:29" ht="26.25" customHeight="1" x14ac:dyDescent="0.55000000000000004">
      <c r="A221" s="17">
        <v>21</v>
      </c>
      <c r="B221" s="22" t="s">
        <v>34</v>
      </c>
      <c r="C221" s="25" t="str">
        <f t="shared" si="12"/>
        <v>木</v>
      </c>
      <c r="D221" s="85"/>
      <c r="E221" s="86"/>
      <c r="F221" s="205"/>
      <c r="G221" s="178"/>
      <c r="H221" s="18" t="s">
        <v>31</v>
      </c>
      <c r="I221" s="178"/>
      <c r="J221" s="178"/>
      <c r="K221" s="22" t="s">
        <v>32</v>
      </c>
      <c r="L221" s="89" t="str">
        <f t="shared" si="13"/>
        <v/>
      </c>
      <c r="M221" s="90"/>
      <c r="N221" s="22" t="s">
        <v>33</v>
      </c>
      <c r="O221" s="85"/>
      <c r="P221" s="86"/>
      <c r="Q221" s="85"/>
      <c r="R221" s="86"/>
      <c r="S221" s="85"/>
      <c r="T221" s="86"/>
      <c r="U221" s="85"/>
      <c r="V221" s="86"/>
      <c r="W221" s="120"/>
      <c r="X221" s="121"/>
      <c r="Y221" s="121"/>
      <c r="Z221" s="121"/>
      <c r="AA221" s="121"/>
      <c r="AB221" s="121"/>
      <c r="AC221" s="122"/>
    </row>
    <row r="222" spans="1:29" ht="26.25" customHeight="1" x14ac:dyDescent="0.55000000000000004">
      <c r="A222" s="17">
        <v>22</v>
      </c>
      <c r="B222" s="22" t="s">
        <v>34</v>
      </c>
      <c r="C222" s="25" t="str">
        <f t="shared" si="12"/>
        <v>金</v>
      </c>
      <c r="D222" s="85"/>
      <c r="E222" s="86"/>
      <c r="F222" s="205"/>
      <c r="G222" s="178"/>
      <c r="H222" s="18" t="s">
        <v>31</v>
      </c>
      <c r="I222" s="178"/>
      <c r="J222" s="178"/>
      <c r="K222" s="22" t="s">
        <v>32</v>
      </c>
      <c r="L222" s="89" t="str">
        <f t="shared" si="13"/>
        <v/>
      </c>
      <c r="M222" s="90"/>
      <c r="N222" s="22" t="s">
        <v>33</v>
      </c>
      <c r="O222" s="85"/>
      <c r="P222" s="86"/>
      <c r="Q222" s="85"/>
      <c r="R222" s="86"/>
      <c r="S222" s="85"/>
      <c r="T222" s="86"/>
      <c r="U222" s="85"/>
      <c r="V222" s="86"/>
      <c r="W222" s="120"/>
      <c r="X222" s="121"/>
      <c r="Y222" s="121"/>
      <c r="Z222" s="121"/>
      <c r="AA222" s="121"/>
      <c r="AB222" s="121"/>
      <c r="AC222" s="122"/>
    </row>
    <row r="223" spans="1:29" ht="26.25" customHeight="1" x14ac:dyDescent="0.55000000000000004">
      <c r="A223" s="17">
        <v>23</v>
      </c>
      <c r="B223" s="22" t="s">
        <v>34</v>
      </c>
      <c r="C223" s="25" t="str">
        <f t="shared" si="12"/>
        <v>土</v>
      </c>
      <c r="D223" s="85"/>
      <c r="E223" s="86"/>
      <c r="F223" s="205"/>
      <c r="G223" s="178"/>
      <c r="H223" s="18" t="s">
        <v>31</v>
      </c>
      <c r="I223" s="178"/>
      <c r="J223" s="178"/>
      <c r="K223" s="22" t="s">
        <v>32</v>
      </c>
      <c r="L223" s="89" t="str">
        <f t="shared" si="13"/>
        <v/>
      </c>
      <c r="M223" s="90"/>
      <c r="N223" s="22" t="s">
        <v>33</v>
      </c>
      <c r="O223" s="85"/>
      <c r="P223" s="86"/>
      <c r="Q223" s="85"/>
      <c r="R223" s="86"/>
      <c r="S223" s="85"/>
      <c r="T223" s="86"/>
      <c r="U223" s="85"/>
      <c r="V223" s="86"/>
      <c r="W223" s="120"/>
      <c r="X223" s="121"/>
      <c r="Y223" s="121"/>
      <c r="Z223" s="121"/>
      <c r="AA223" s="121"/>
      <c r="AB223" s="121"/>
      <c r="AC223" s="122"/>
    </row>
    <row r="224" spans="1:29" ht="26.25" customHeight="1" x14ac:dyDescent="0.55000000000000004">
      <c r="A224" s="17">
        <v>24</v>
      </c>
      <c r="B224" s="22" t="s">
        <v>34</v>
      </c>
      <c r="C224" s="25" t="str">
        <f t="shared" si="12"/>
        <v>日</v>
      </c>
      <c r="D224" s="85"/>
      <c r="E224" s="86"/>
      <c r="F224" s="205"/>
      <c r="G224" s="178"/>
      <c r="H224" s="18" t="s">
        <v>31</v>
      </c>
      <c r="I224" s="178"/>
      <c r="J224" s="178"/>
      <c r="K224" s="22" t="s">
        <v>32</v>
      </c>
      <c r="L224" s="89" t="str">
        <f t="shared" si="13"/>
        <v/>
      </c>
      <c r="M224" s="90"/>
      <c r="N224" s="22" t="s">
        <v>33</v>
      </c>
      <c r="O224" s="85"/>
      <c r="P224" s="86"/>
      <c r="Q224" s="85"/>
      <c r="R224" s="86"/>
      <c r="S224" s="85"/>
      <c r="T224" s="86"/>
      <c r="U224" s="85"/>
      <c r="V224" s="86"/>
      <c r="W224" s="120"/>
      <c r="X224" s="121"/>
      <c r="Y224" s="121"/>
      <c r="Z224" s="121"/>
      <c r="AA224" s="121"/>
      <c r="AB224" s="121"/>
      <c r="AC224" s="122"/>
    </row>
    <row r="225" spans="1:29" ht="26.25" customHeight="1" x14ac:dyDescent="0.55000000000000004">
      <c r="A225" s="17">
        <v>25</v>
      </c>
      <c r="B225" s="22" t="s">
        <v>34</v>
      </c>
      <c r="C225" s="25" t="str">
        <f t="shared" si="12"/>
        <v>月</v>
      </c>
      <c r="D225" s="85"/>
      <c r="E225" s="86"/>
      <c r="F225" s="205"/>
      <c r="G225" s="178"/>
      <c r="H225" s="18" t="s">
        <v>31</v>
      </c>
      <c r="I225" s="178"/>
      <c r="J225" s="178"/>
      <c r="K225" s="22" t="s">
        <v>32</v>
      </c>
      <c r="L225" s="89" t="str">
        <f t="shared" si="13"/>
        <v/>
      </c>
      <c r="M225" s="90"/>
      <c r="N225" s="22" t="s">
        <v>33</v>
      </c>
      <c r="O225" s="85"/>
      <c r="P225" s="86"/>
      <c r="Q225" s="85"/>
      <c r="R225" s="86"/>
      <c r="S225" s="85"/>
      <c r="T225" s="86"/>
      <c r="U225" s="85"/>
      <c r="V225" s="86"/>
      <c r="W225" s="120"/>
      <c r="X225" s="121"/>
      <c r="Y225" s="121"/>
      <c r="Z225" s="121"/>
      <c r="AA225" s="121"/>
      <c r="AB225" s="121"/>
      <c r="AC225" s="122"/>
    </row>
    <row r="226" spans="1:29" ht="26.25" customHeight="1" x14ac:dyDescent="0.55000000000000004">
      <c r="A226" s="17">
        <v>26</v>
      </c>
      <c r="B226" s="22" t="s">
        <v>34</v>
      </c>
      <c r="C226" s="25" t="str">
        <f t="shared" si="12"/>
        <v>火</v>
      </c>
      <c r="D226" s="85"/>
      <c r="E226" s="86"/>
      <c r="F226" s="205"/>
      <c r="G226" s="178"/>
      <c r="H226" s="18" t="s">
        <v>31</v>
      </c>
      <c r="I226" s="178"/>
      <c r="J226" s="178"/>
      <c r="K226" s="22" t="s">
        <v>32</v>
      </c>
      <c r="L226" s="89" t="str">
        <f t="shared" si="13"/>
        <v/>
      </c>
      <c r="M226" s="90"/>
      <c r="N226" s="22" t="s">
        <v>33</v>
      </c>
      <c r="O226" s="85"/>
      <c r="P226" s="86"/>
      <c r="Q226" s="85"/>
      <c r="R226" s="86"/>
      <c r="S226" s="85"/>
      <c r="T226" s="86"/>
      <c r="U226" s="85"/>
      <c r="V226" s="86"/>
      <c r="W226" s="120"/>
      <c r="X226" s="121"/>
      <c r="Y226" s="121"/>
      <c r="Z226" s="121"/>
      <c r="AA226" s="121"/>
      <c r="AB226" s="121"/>
      <c r="AC226" s="122"/>
    </row>
    <row r="227" spans="1:29" ht="26.25" customHeight="1" x14ac:dyDescent="0.55000000000000004">
      <c r="A227" s="17">
        <v>27</v>
      </c>
      <c r="B227" s="22" t="s">
        <v>34</v>
      </c>
      <c r="C227" s="25" t="str">
        <f t="shared" si="12"/>
        <v>水</v>
      </c>
      <c r="D227" s="85"/>
      <c r="E227" s="86"/>
      <c r="F227" s="205"/>
      <c r="G227" s="178"/>
      <c r="H227" s="18" t="s">
        <v>31</v>
      </c>
      <c r="I227" s="178"/>
      <c r="J227" s="178"/>
      <c r="K227" s="22" t="s">
        <v>32</v>
      </c>
      <c r="L227" s="89" t="str">
        <f t="shared" si="13"/>
        <v/>
      </c>
      <c r="M227" s="90"/>
      <c r="N227" s="22" t="s">
        <v>33</v>
      </c>
      <c r="O227" s="85"/>
      <c r="P227" s="86"/>
      <c r="Q227" s="85"/>
      <c r="R227" s="86"/>
      <c r="S227" s="85"/>
      <c r="T227" s="86"/>
      <c r="U227" s="85"/>
      <c r="V227" s="86"/>
      <c r="W227" s="120"/>
      <c r="X227" s="121"/>
      <c r="Y227" s="121"/>
      <c r="Z227" s="121"/>
      <c r="AA227" s="121"/>
      <c r="AB227" s="121"/>
      <c r="AC227" s="122"/>
    </row>
    <row r="228" spans="1:29" ht="26.25" customHeight="1" x14ac:dyDescent="0.55000000000000004">
      <c r="A228" s="17">
        <v>28</v>
      </c>
      <c r="B228" s="22" t="s">
        <v>34</v>
      </c>
      <c r="C228" s="25" t="str">
        <f t="shared" si="12"/>
        <v>木</v>
      </c>
      <c r="D228" s="85"/>
      <c r="E228" s="86"/>
      <c r="F228" s="205"/>
      <c r="G228" s="178"/>
      <c r="H228" s="18" t="s">
        <v>31</v>
      </c>
      <c r="I228" s="178"/>
      <c r="J228" s="178"/>
      <c r="K228" s="22" t="s">
        <v>32</v>
      </c>
      <c r="L228" s="89" t="str">
        <f t="shared" si="13"/>
        <v/>
      </c>
      <c r="M228" s="90"/>
      <c r="N228" s="22" t="s">
        <v>33</v>
      </c>
      <c r="O228" s="85"/>
      <c r="P228" s="86"/>
      <c r="Q228" s="85"/>
      <c r="R228" s="86"/>
      <c r="S228" s="85"/>
      <c r="T228" s="86"/>
      <c r="U228" s="85"/>
      <c r="V228" s="86"/>
      <c r="W228" s="120"/>
      <c r="X228" s="121"/>
      <c r="Y228" s="121"/>
      <c r="Z228" s="121"/>
      <c r="AA228" s="121"/>
      <c r="AB228" s="121"/>
      <c r="AC228" s="122"/>
    </row>
    <row r="229" spans="1:29" ht="26.25" customHeight="1" x14ac:dyDescent="0.55000000000000004">
      <c r="A229" s="17">
        <v>29</v>
      </c>
      <c r="B229" s="22" t="s">
        <v>34</v>
      </c>
      <c r="C229" s="25" t="str">
        <f t="shared" si="12"/>
        <v>金</v>
      </c>
      <c r="D229" s="85"/>
      <c r="E229" s="86"/>
      <c r="F229" s="205"/>
      <c r="G229" s="178"/>
      <c r="H229" s="18" t="s">
        <v>31</v>
      </c>
      <c r="I229" s="178"/>
      <c r="J229" s="178"/>
      <c r="K229" s="22" t="s">
        <v>32</v>
      </c>
      <c r="L229" s="89" t="str">
        <f t="shared" si="13"/>
        <v/>
      </c>
      <c r="M229" s="90"/>
      <c r="N229" s="22" t="s">
        <v>33</v>
      </c>
      <c r="O229" s="85"/>
      <c r="P229" s="86"/>
      <c r="Q229" s="85"/>
      <c r="R229" s="86"/>
      <c r="S229" s="85"/>
      <c r="T229" s="86"/>
      <c r="U229" s="85"/>
      <c r="V229" s="86"/>
      <c r="W229" s="120"/>
      <c r="X229" s="121"/>
      <c r="Y229" s="121"/>
      <c r="Z229" s="121"/>
      <c r="AA229" s="121"/>
      <c r="AB229" s="121"/>
      <c r="AC229" s="122"/>
    </row>
    <row r="230" spans="1:29" ht="26.25" customHeight="1" x14ac:dyDescent="0.55000000000000004">
      <c r="A230" s="17">
        <v>30</v>
      </c>
      <c r="B230" s="22" t="s">
        <v>34</v>
      </c>
      <c r="C230" s="25" t="str">
        <f t="shared" si="12"/>
        <v>土</v>
      </c>
      <c r="D230" s="85"/>
      <c r="E230" s="86"/>
      <c r="F230" s="205"/>
      <c r="G230" s="178"/>
      <c r="H230" s="18" t="s">
        <v>31</v>
      </c>
      <c r="I230" s="178"/>
      <c r="J230" s="178"/>
      <c r="K230" s="22" t="s">
        <v>32</v>
      </c>
      <c r="L230" s="89" t="str">
        <f t="shared" si="13"/>
        <v/>
      </c>
      <c r="M230" s="90"/>
      <c r="N230" s="22" t="s">
        <v>33</v>
      </c>
      <c r="O230" s="85"/>
      <c r="P230" s="86"/>
      <c r="Q230" s="85"/>
      <c r="R230" s="86"/>
      <c r="S230" s="85"/>
      <c r="T230" s="86"/>
      <c r="U230" s="85"/>
      <c r="V230" s="86"/>
      <c r="W230" s="120"/>
      <c r="X230" s="121"/>
      <c r="Y230" s="121"/>
      <c r="Z230" s="121"/>
      <c r="AA230" s="121"/>
      <c r="AB230" s="121"/>
      <c r="AC230" s="122"/>
    </row>
    <row r="231" spans="1:29" ht="26.25" customHeight="1" x14ac:dyDescent="0.55000000000000004">
      <c r="A231" s="19">
        <v>31</v>
      </c>
      <c r="B231" s="23" t="s">
        <v>4</v>
      </c>
      <c r="C231" s="26" t="str">
        <f t="shared" si="12"/>
        <v>日</v>
      </c>
      <c r="D231" s="218"/>
      <c r="E231" s="219"/>
      <c r="F231" s="226"/>
      <c r="G231" s="227"/>
      <c r="H231" s="20" t="s">
        <v>31</v>
      </c>
      <c r="I231" s="227"/>
      <c r="J231" s="227"/>
      <c r="K231" s="23" t="s">
        <v>32</v>
      </c>
      <c r="L231" s="89" t="str">
        <f t="shared" ref="L231" si="14">IF(OR(F231="",I231=""),"",MIN(MAX(ROUNDDOWN((I231-F231)*24*2,0)/2,0),$E$198))</f>
        <v/>
      </c>
      <c r="M231" s="90"/>
      <c r="N231" s="23" t="s">
        <v>33</v>
      </c>
      <c r="O231" s="218"/>
      <c r="P231" s="219"/>
      <c r="Q231" s="218"/>
      <c r="R231" s="219"/>
      <c r="S231" s="218"/>
      <c r="T231" s="219"/>
      <c r="U231" s="218"/>
      <c r="V231" s="219"/>
      <c r="W231" s="208"/>
      <c r="X231" s="209"/>
      <c r="Y231" s="209"/>
      <c r="Z231" s="209"/>
      <c r="AA231" s="209"/>
      <c r="AB231" s="209"/>
      <c r="AC231" s="210"/>
    </row>
    <row r="232" spans="1:29" ht="26.25" customHeight="1" x14ac:dyDescent="0.55000000000000004">
      <c r="A232" s="126" t="s">
        <v>35</v>
      </c>
      <c r="B232" s="127"/>
      <c r="C232" s="127"/>
      <c r="D232" s="27">
        <f>COUNTIF(L201:M231,"&gt;0")</f>
        <v>0</v>
      </c>
      <c r="E232" s="224" t="s">
        <v>36</v>
      </c>
      <c r="F232" s="224"/>
      <c r="G232" s="224"/>
      <c r="H232" s="224"/>
      <c r="I232" s="27">
        <f>COUNTIF(D201:E231,"○")</f>
        <v>0</v>
      </c>
      <c r="J232" s="28" t="s">
        <v>16</v>
      </c>
      <c r="K232" s="126" t="s">
        <v>101</v>
      </c>
      <c r="L232" s="127"/>
      <c r="M232" s="127"/>
      <c r="N232" s="27" t="s">
        <v>99</v>
      </c>
      <c r="O232" s="27">
        <f>COUNTIF(Q201:R231,"○")</f>
        <v>0</v>
      </c>
      <c r="P232" s="27" t="s">
        <v>38</v>
      </c>
      <c r="Q232" s="225" t="s">
        <v>100</v>
      </c>
      <c r="R232" s="225"/>
      <c r="S232" s="27">
        <f>COUNTIF(S201:T231,"○")</f>
        <v>0</v>
      </c>
      <c r="T232" s="27" t="s">
        <v>38</v>
      </c>
      <c r="U232" s="27"/>
      <c r="V232" s="27"/>
      <c r="W232" s="28"/>
      <c r="X232" s="212" t="s">
        <v>37</v>
      </c>
      <c r="Y232" s="213"/>
      <c r="Z232" s="213"/>
      <c r="AA232" s="44"/>
      <c r="AB232" s="44"/>
      <c r="AC232" s="216" t="str">
        <f>IF(W199="３．要支援家庭のこども加算","●","×")</f>
        <v>×</v>
      </c>
    </row>
    <row r="233" spans="1:29" ht="26.25" customHeight="1" x14ac:dyDescent="0.55000000000000004">
      <c r="A233" s="126" t="s">
        <v>91</v>
      </c>
      <c r="B233" s="127"/>
      <c r="C233" s="27">
        <f>COUNTIF(O201:P231,"○")</f>
        <v>0</v>
      </c>
      <c r="D233" s="105" t="s">
        <v>38</v>
      </c>
      <c r="E233" s="105"/>
      <c r="F233" s="103" t="s">
        <v>107</v>
      </c>
      <c r="G233" s="104"/>
      <c r="H233" s="104"/>
      <c r="I233" s="27">
        <f>COUNTIF(U201:V231,"○")</f>
        <v>0</v>
      </c>
      <c r="J233" s="28" t="s">
        <v>38</v>
      </c>
      <c r="K233" s="211" t="s">
        <v>60</v>
      </c>
      <c r="L233" s="113"/>
      <c r="M233" s="113"/>
      <c r="N233" s="42">
        <f>IF(SUM(L201:M231)&gt;E198, E198, SUM(L201:M231))</f>
        <v>0</v>
      </c>
      <c r="O233" s="111" t="s">
        <v>58</v>
      </c>
      <c r="P233" s="111"/>
      <c r="Q233" s="111"/>
      <c r="R233" s="111"/>
      <c r="S233" s="42">
        <f>SUMIFS(L201:M231,D201:E231,"○")</f>
        <v>0</v>
      </c>
      <c r="T233" s="42" t="s">
        <v>59</v>
      </c>
      <c r="U233" s="115"/>
      <c r="V233" s="115"/>
      <c r="W233" s="45"/>
      <c r="X233" s="214"/>
      <c r="Y233" s="215"/>
      <c r="Z233" s="215"/>
      <c r="AA233" s="49"/>
      <c r="AB233" s="49"/>
      <c r="AC233" s="217"/>
    </row>
    <row r="234" spans="1:29" ht="26.25" customHeight="1" x14ac:dyDescent="0.55000000000000004">
      <c r="A234" s="29"/>
      <c r="B234" s="29"/>
      <c r="C234" s="29"/>
      <c r="D234" s="32"/>
      <c r="E234" s="32"/>
      <c r="F234" s="29"/>
      <c r="G234" s="29"/>
      <c r="H234" s="29"/>
      <c r="I234" s="32"/>
      <c r="J234" s="32"/>
      <c r="K234" s="51"/>
      <c r="L234" s="51"/>
      <c r="M234" s="51"/>
      <c r="N234" s="32"/>
      <c r="O234" s="52"/>
      <c r="P234" s="52"/>
      <c r="Q234" s="52"/>
      <c r="R234" s="52"/>
      <c r="S234" s="32"/>
      <c r="T234" s="32"/>
      <c r="U234" s="53"/>
      <c r="V234" s="53"/>
      <c r="W234" s="32"/>
      <c r="X234" s="29"/>
      <c r="Y234" s="29"/>
      <c r="Z234" s="29"/>
      <c r="AA234" s="29"/>
      <c r="AB234" s="29"/>
      <c r="AC234" s="29"/>
    </row>
    <row r="235" spans="1:29" ht="26.25" customHeight="1" x14ac:dyDescent="0.55000000000000004">
      <c r="A235" s="100" t="str">
        <f>"（別紙）中野区乳児等通園支援事業　利用状況報告書（"&amp;$N$2&amp;"年"&amp;$P$2&amp;"月分）"</f>
        <v>（別紙）中野区乳児等通園支援事業　利用状況報告書（2026年5月分）</v>
      </c>
      <c r="B235" s="100"/>
      <c r="C235" s="100"/>
      <c r="D235" s="100"/>
      <c r="E235" s="100"/>
      <c r="F235" s="100"/>
      <c r="G235" s="100"/>
      <c r="H235" s="100"/>
      <c r="I235" s="100"/>
      <c r="J235" s="100"/>
      <c r="K235" s="100"/>
      <c r="L235" s="100"/>
      <c r="M235" s="100"/>
      <c r="N235" s="100"/>
      <c r="O235" s="100"/>
      <c r="P235" s="100"/>
      <c r="Q235" s="100"/>
      <c r="R235" s="100"/>
      <c r="S235" s="100"/>
      <c r="T235" s="100"/>
      <c r="U235" s="100"/>
      <c r="V235" s="100"/>
      <c r="W235" s="100"/>
      <c r="X235" s="100"/>
      <c r="Y235" s="100"/>
      <c r="Z235" s="100"/>
      <c r="AA235" s="100"/>
      <c r="AB235" s="100"/>
      <c r="AC235" s="100"/>
    </row>
    <row r="236" spans="1:29" ht="26.25" customHeight="1" x14ac:dyDescent="0.55000000000000004">
      <c r="A236" s="101" t="s">
        <v>23</v>
      </c>
      <c r="B236" s="101"/>
      <c r="C236" s="101"/>
      <c r="D236" s="110"/>
      <c r="E236" s="110"/>
      <c r="F236" s="110"/>
      <c r="G236" s="110"/>
      <c r="H236" s="110"/>
      <c r="I236" s="110"/>
      <c r="J236" s="114" t="s">
        <v>43</v>
      </c>
      <c r="K236" s="114"/>
      <c r="L236" s="114"/>
      <c r="O236" s="29" t="s">
        <v>0</v>
      </c>
      <c r="P236" s="13"/>
      <c r="Q236" s="29" t="s">
        <v>3</v>
      </c>
      <c r="S236" s="29" t="s">
        <v>4</v>
      </c>
      <c r="T236" s="29" t="s">
        <v>19</v>
      </c>
      <c r="U236" s="32" t="s">
        <v>40</v>
      </c>
      <c r="V236" s="32"/>
      <c r="W236" s="110"/>
      <c r="X236" s="110"/>
      <c r="Y236" s="110"/>
      <c r="Z236" s="110"/>
      <c r="AA236" s="110"/>
      <c r="AB236" s="110"/>
      <c r="AC236" s="32" t="s">
        <v>19</v>
      </c>
    </row>
    <row r="237" spans="1:29" ht="26.25" customHeight="1" x14ac:dyDescent="0.55000000000000004">
      <c r="A237" s="101" t="s">
        <v>24</v>
      </c>
      <c r="B237" s="101"/>
      <c r="C237" s="101"/>
      <c r="D237" s="32" t="s">
        <v>87</v>
      </c>
      <c r="E237" s="32" cm="1">
        <f t="array" ref="E237">_xlfn.IFS(W236="０歳児クラス相当",$L$12,W236="１歳児クラス相当",$L$13,W236="２歳児クラス相当（３歳未満）",$L$14,W236="２歳児クラス相当（３歳誕生月）",$L$14,W236="",0)</f>
        <v>0</v>
      </c>
      <c r="F237" s="114" t="s">
        <v>11</v>
      </c>
      <c r="G237" s="114"/>
      <c r="H237" s="29"/>
      <c r="I237" s="32"/>
      <c r="J237" s="114"/>
      <c r="K237" s="114"/>
      <c r="L237" s="32"/>
      <c r="M237" s="114"/>
      <c r="N237" s="114"/>
      <c r="O237" s="32"/>
      <c r="P237" s="157" t="s">
        <v>62</v>
      </c>
      <c r="Q237" s="157"/>
      <c r="R237" s="157"/>
      <c r="S237" s="110"/>
      <c r="T237" s="110"/>
      <c r="U237" s="110"/>
      <c r="V237" s="157" t="s">
        <v>65</v>
      </c>
      <c r="W237" s="157"/>
      <c r="X237" s="110"/>
      <c r="Y237" s="110"/>
      <c r="Z237" s="110"/>
      <c r="AA237" s="110"/>
      <c r="AB237" s="110"/>
      <c r="AC237" s="32" t="s">
        <v>19</v>
      </c>
    </row>
    <row r="238" spans="1:29" ht="26.25" customHeight="1" x14ac:dyDescent="0.55000000000000004">
      <c r="A238" s="32"/>
      <c r="B238" s="114" t="s">
        <v>66</v>
      </c>
      <c r="C238" s="114"/>
      <c r="D238" s="114"/>
      <c r="E238" s="114" t="s">
        <v>94</v>
      </c>
      <c r="F238" s="114"/>
      <c r="G238" s="114"/>
      <c r="H238" s="114"/>
      <c r="I238" s="29" t="s">
        <v>19</v>
      </c>
      <c r="J238" s="113" t="s">
        <v>93</v>
      </c>
      <c r="K238" s="113"/>
      <c r="L238" s="113"/>
      <c r="M238" s="113"/>
      <c r="N238" s="113"/>
      <c r="O238" s="110"/>
      <c r="P238" s="110"/>
      <c r="Q238" s="110"/>
      <c r="R238" s="110"/>
      <c r="S238" s="110"/>
      <c r="T238" s="32"/>
      <c r="U238" s="111" t="s">
        <v>86</v>
      </c>
      <c r="V238" s="111"/>
      <c r="W238" s="228"/>
      <c r="X238" s="228"/>
      <c r="Y238" s="228"/>
      <c r="Z238" s="228"/>
      <c r="AA238" s="228"/>
      <c r="AB238" s="228"/>
    </row>
    <row r="239" spans="1:29" ht="26.25" customHeight="1" x14ac:dyDescent="0.55000000000000004">
      <c r="A239" s="123" t="s">
        <v>25</v>
      </c>
      <c r="B239" s="123"/>
      <c r="C239" s="14" t="s">
        <v>26</v>
      </c>
      <c r="D239" s="123" t="s">
        <v>90</v>
      </c>
      <c r="E239" s="123"/>
      <c r="F239" s="123" t="s">
        <v>27</v>
      </c>
      <c r="G239" s="123"/>
      <c r="H239" s="123"/>
      <c r="I239" s="123"/>
      <c r="J239" s="123"/>
      <c r="K239" s="123"/>
      <c r="L239" s="177" t="s">
        <v>28</v>
      </c>
      <c r="M239" s="177"/>
      <c r="N239" s="177"/>
      <c r="O239" s="123" t="s">
        <v>29</v>
      </c>
      <c r="P239" s="123"/>
      <c r="Q239" s="116" t="s">
        <v>98</v>
      </c>
      <c r="R239" s="116"/>
      <c r="S239" s="116" t="s">
        <v>45</v>
      </c>
      <c r="T239" s="116"/>
      <c r="U239" s="124" t="s">
        <v>55</v>
      </c>
      <c r="V239" s="125"/>
      <c r="W239" s="126" t="s">
        <v>30</v>
      </c>
      <c r="X239" s="127"/>
      <c r="Y239" s="127"/>
      <c r="Z239" s="127"/>
      <c r="AA239" s="127"/>
      <c r="AB239" s="127"/>
      <c r="AC239" s="128"/>
    </row>
    <row r="240" spans="1:29" ht="26.25" customHeight="1" x14ac:dyDescent="0.55000000000000004">
      <c r="A240" s="15">
        <v>1</v>
      </c>
      <c r="B240" s="21" t="s">
        <v>4</v>
      </c>
      <c r="C240" s="24" t="str">
        <f>TEXT(DATE($N$2,$P$2,A240),"aaa")</f>
        <v>金</v>
      </c>
      <c r="D240" s="106"/>
      <c r="E240" s="107"/>
      <c r="F240" s="108"/>
      <c r="G240" s="109"/>
      <c r="H240" s="16" t="s">
        <v>31</v>
      </c>
      <c r="I240" s="109"/>
      <c r="J240" s="109"/>
      <c r="K240" s="21" t="s">
        <v>32</v>
      </c>
      <c r="L240" s="89" t="str">
        <f>IF(OR(F240="",I240=""),"",MIN(MAX(ROUNDDOWN((I240-F240)*24*2,0)/2,0),$E$237))</f>
        <v/>
      </c>
      <c r="M240" s="90"/>
      <c r="N240" s="43" t="s">
        <v>33</v>
      </c>
      <c r="O240" s="106"/>
      <c r="P240" s="107"/>
      <c r="Q240" s="106"/>
      <c r="R240" s="107"/>
      <c r="S240" s="106"/>
      <c r="T240" s="107"/>
      <c r="U240" s="106"/>
      <c r="V240" s="107"/>
      <c r="W240" s="231"/>
      <c r="X240" s="232"/>
      <c r="Y240" s="232"/>
      <c r="Z240" s="232"/>
      <c r="AA240" s="232"/>
      <c r="AB240" s="232"/>
      <c r="AC240" s="233"/>
    </row>
    <row r="241" spans="1:29" ht="26.25" customHeight="1" x14ac:dyDescent="0.55000000000000004">
      <c r="A241" s="17">
        <v>2</v>
      </c>
      <c r="B241" s="22" t="s">
        <v>4</v>
      </c>
      <c r="C241" s="25" t="str">
        <f>TEXT(DATE($N$2,$P$2,A241),"aaa")</f>
        <v>土</v>
      </c>
      <c r="D241" s="85"/>
      <c r="E241" s="86"/>
      <c r="F241" s="205"/>
      <c r="G241" s="178"/>
      <c r="H241" s="18" t="s">
        <v>31</v>
      </c>
      <c r="I241" s="178"/>
      <c r="J241" s="178"/>
      <c r="K241" s="22" t="s">
        <v>32</v>
      </c>
      <c r="L241" s="89" t="str">
        <f>IF(OR(F241="",I241=""),"",MIN(MAX(ROUNDDOWN((I241-F241)*24*2,0)/2,0),$E$237))</f>
        <v/>
      </c>
      <c r="M241" s="90"/>
      <c r="N241" s="22" t="s">
        <v>33</v>
      </c>
      <c r="O241" s="85"/>
      <c r="P241" s="86"/>
      <c r="Q241" s="85"/>
      <c r="R241" s="86"/>
      <c r="S241" s="85"/>
      <c r="T241" s="86"/>
      <c r="U241" s="85"/>
      <c r="V241" s="86"/>
      <c r="W241" s="120"/>
      <c r="X241" s="121"/>
      <c r="Y241" s="121"/>
      <c r="Z241" s="121"/>
      <c r="AA241" s="121"/>
      <c r="AB241" s="121"/>
      <c r="AC241" s="122"/>
    </row>
    <row r="242" spans="1:29" ht="26.25" customHeight="1" x14ac:dyDescent="0.55000000000000004">
      <c r="A242" s="17">
        <v>3</v>
      </c>
      <c r="B242" s="22" t="s">
        <v>34</v>
      </c>
      <c r="C242" s="25" t="str">
        <f t="shared" ref="C242:C270" si="15">TEXT(DATE($N$2,$P$2,A242),"aaa")</f>
        <v>日</v>
      </c>
      <c r="D242" s="85"/>
      <c r="E242" s="86"/>
      <c r="F242" s="205"/>
      <c r="G242" s="178"/>
      <c r="H242" s="18" t="s">
        <v>31</v>
      </c>
      <c r="I242" s="178"/>
      <c r="J242" s="178"/>
      <c r="K242" s="22" t="s">
        <v>32</v>
      </c>
      <c r="L242" s="89" t="str">
        <f t="shared" ref="L242:L269" si="16">IF(OR(F242="",I242=""),"",MIN(MAX(ROUNDDOWN((I242-F242)*24*2,0)/2,0),$E$237))</f>
        <v/>
      </c>
      <c r="M242" s="90"/>
      <c r="N242" s="22" t="s">
        <v>33</v>
      </c>
      <c r="O242" s="85"/>
      <c r="P242" s="86"/>
      <c r="Q242" s="85"/>
      <c r="R242" s="86"/>
      <c r="S242" s="85"/>
      <c r="T242" s="86"/>
      <c r="U242" s="85"/>
      <c r="V242" s="86"/>
      <c r="W242" s="234"/>
      <c r="X242" s="235"/>
      <c r="Y242" s="235"/>
      <c r="Z242" s="235"/>
      <c r="AA242" s="235"/>
      <c r="AB242" s="235"/>
      <c r="AC242" s="236"/>
    </row>
    <row r="243" spans="1:29" ht="26.25" customHeight="1" x14ac:dyDescent="0.55000000000000004">
      <c r="A243" s="17">
        <v>4</v>
      </c>
      <c r="B243" s="22" t="s">
        <v>34</v>
      </c>
      <c r="C243" s="25" t="str">
        <f t="shared" si="15"/>
        <v>月</v>
      </c>
      <c r="D243" s="85"/>
      <c r="E243" s="86"/>
      <c r="F243" s="205"/>
      <c r="G243" s="178"/>
      <c r="H243" s="18" t="s">
        <v>31</v>
      </c>
      <c r="I243" s="178"/>
      <c r="J243" s="178"/>
      <c r="K243" s="22" t="s">
        <v>32</v>
      </c>
      <c r="L243" s="89" t="str">
        <f t="shared" si="16"/>
        <v/>
      </c>
      <c r="M243" s="90"/>
      <c r="N243" s="22" t="s">
        <v>33</v>
      </c>
      <c r="O243" s="85"/>
      <c r="P243" s="86"/>
      <c r="Q243" s="85"/>
      <c r="R243" s="86"/>
      <c r="S243" s="85"/>
      <c r="T243" s="86"/>
      <c r="U243" s="85"/>
      <c r="V243" s="86"/>
      <c r="W243" s="120"/>
      <c r="X243" s="121"/>
      <c r="Y243" s="121"/>
      <c r="Z243" s="121"/>
      <c r="AA243" s="121"/>
      <c r="AB243" s="121"/>
      <c r="AC243" s="122"/>
    </row>
    <row r="244" spans="1:29" ht="26.25" customHeight="1" x14ac:dyDescent="0.55000000000000004">
      <c r="A244" s="17">
        <v>5</v>
      </c>
      <c r="B244" s="22" t="s">
        <v>34</v>
      </c>
      <c r="C244" s="25" t="str">
        <f t="shared" si="15"/>
        <v>火</v>
      </c>
      <c r="D244" s="85"/>
      <c r="E244" s="86"/>
      <c r="F244" s="205"/>
      <c r="G244" s="178"/>
      <c r="H244" s="18" t="s">
        <v>31</v>
      </c>
      <c r="I244" s="178"/>
      <c r="J244" s="178"/>
      <c r="K244" s="22" t="s">
        <v>32</v>
      </c>
      <c r="L244" s="89" t="str">
        <f t="shared" si="16"/>
        <v/>
      </c>
      <c r="M244" s="90"/>
      <c r="N244" s="22" t="s">
        <v>33</v>
      </c>
      <c r="O244" s="85"/>
      <c r="P244" s="86"/>
      <c r="Q244" s="85"/>
      <c r="R244" s="86"/>
      <c r="S244" s="85"/>
      <c r="T244" s="86"/>
      <c r="U244" s="85"/>
      <c r="V244" s="86"/>
      <c r="W244" s="120"/>
      <c r="X244" s="121"/>
      <c r="Y244" s="121"/>
      <c r="Z244" s="121"/>
      <c r="AA244" s="121"/>
      <c r="AB244" s="121"/>
      <c r="AC244" s="122"/>
    </row>
    <row r="245" spans="1:29" ht="26.25" customHeight="1" x14ac:dyDescent="0.55000000000000004">
      <c r="A245" s="17">
        <v>6</v>
      </c>
      <c r="B245" s="22" t="s">
        <v>34</v>
      </c>
      <c r="C245" s="25" t="str">
        <f t="shared" si="15"/>
        <v>水</v>
      </c>
      <c r="D245" s="85"/>
      <c r="E245" s="86"/>
      <c r="F245" s="205"/>
      <c r="G245" s="178"/>
      <c r="H245" s="18" t="s">
        <v>31</v>
      </c>
      <c r="I245" s="178"/>
      <c r="J245" s="178"/>
      <c r="K245" s="22" t="s">
        <v>32</v>
      </c>
      <c r="L245" s="89" t="str">
        <f t="shared" si="16"/>
        <v/>
      </c>
      <c r="M245" s="90"/>
      <c r="N245" s="22" t="s">
        <v>33</v>
      </c>
      <c r="O245" s="85"/>
      <c r="P245" s="86"/>
      <c r="Q245" s="85"/>
      <c r="R245" s="86"/>
      <c r="S245" s="85"/>
      <c r="T245" s="86"/>
      <c r="U245" s="85"/>
      <c r="V245" s="86"/>
      <c r="W245" s="120"/>
      <c r="X245" s="121"/>
      <c r="Y245" s="121"/>
      <c r="Z245" s="121"/>
      <c r="AA245" s="121"/>
      <c r="AB245" s="121"/>
      <c r="AC245" s="122"/>
    </row>
    <row r="246" spans="1:29" ht="26.25" customHeight="1" x14ac:dyDescent="0.55000000000000004">
      <c r="A246" s="17">
        <v>7</v>
      </c>
      <c r="B246" s="22" t="s">
        <v>34</v>
      </c>
      <c r="C246" s="25" t="str">
        <f t="shared" si="15"/>
        <v>木</v>
      </c>
      <c r="D246" s="85"/>
      <c r="E246" s="86"/>
      <c r="F246" s="205"/>
      <c r="G246" s="178"/>
      <c r="H246" s="18" t="s">
        <v>31</v>
      </c>
      <c r="I246" s="178"/>
      <c r="J246" s="178"/>
      <c r="K246" s="22" t="s">
        <v>32</v>
      </c>
      <c r="L246" s="89" t="str">
        <f t="shared" si="16"/>
        <v/>
      </c>
      <c r="M246" s="90"/>
      <c r="N246" s="22" t="s">
        <v>33</v>
      </c>
      <c r="O246" s="85"/>
      <c r="P246" s="86"/>
      <c r="Q246" s="85"/>
      <c r="R246" s="86"/>
      <c r="S246" s="85"/>
      <c r="T246" s="86"/>
      <c r="U246" s="85"/>
      <c r="V246" s="86"/>
      <c r="W246" s="120"/>
      <c r="X246" s="121"/>
      <c r="Y246" s="121"/>
      <c r="Z246" s="121"/>
      <c r="AA246" s="121"/>
      <c r="AB246" s="121"/>
      <c r="AC246" s="122"/>
    </row>
    <row r="247" spans="1:29" ht="26.25" customHeight="1" x14ac:dyDescent="0.55000000000000004">
      <c r="A247" s="17">
        <v>8</v>
      </c>
      <c r="B247" s="22" t="s">
        <v>34</v>
      </c>
      <c r="C247" s="25" t="str">
        <f t="shared" si="15"/>
        <v>金</v>
      </c>
      <c r="D247" s="85"/>
      <c r="E247" s="86"/>
      <c r="F247" s="205"/>
      <c r="G247" s="178"/>
      <c r="H247" s="18" t="s">
        <v>31</v>
      </c>
      <c r="I247" s="178"/>
      <c r="J247" s="178"/>
      <c r="K247" s="22" t="s">
        <v>32</v>
      </c>
      <c r="L247" s="89" t="str">
        <f t="shared" si="16"/>
        <v/>
      </c>
      <c r="M247" s="90"/>
      <c r="N247" s="22" t="s">
        <v>33</v>
      </c>
      <c r="O247" s="85"/>
      <c r="P247" s="86"/>
      <c r="Q247" s="85"/>
      <c r="R247" s="86"/>
      <c r="S247" s="85"/>
      <c r="T247" s="86"/>
      <c r="U247" s="85"/>
      <c r="V247" s="86"/>
      <c r="W247" s="120"/>
      <c r="X247" s="121"/>
      <c r="Y247" s="121"/>
      <c r="Z247" s="121"/>
      <c r="AA247" s="121"/>
      <c r="AB247" s="121"/>
      <c r="AC247" s="122"/>
    </row>
    <row r="248" spans="1:29" ht="26.25" customHeight="1" x14ac:dyDescent="0.55000000000000004">
      <c r="A248" s="17">
        <v>9</v>
      </c>
      <c r="B248" s="22" t="s">
        <v>34</v>
      </c>
      <c r="C248" s="25" t="str">
        <f t="shared" si="15"/>
        <v>土</v>
      </c>
      <c r="D248" s="85"/>
      <c r="E248" s="86"/>
      <c r="F248" s="205"/>
      <c r="G248" s="178"/>
      <c r="H248" s="18" t="s">
        <v>31</v>
      </c>
      <c r="I248" s="178"/>
      <c r="J248" s="178"/>
      <c r="K248" s="22" t="s">
        <v>32</v>
      </c>
      <c r="L248" s="89" t="str">
        <f t="shared" si="16"/>
        <v/>
      </c>
      <c r="M248" s="90"/>
      <c r="N248" s="22" t="s">
        <v>33</v>
      </c>
      <c r="O248" s="85"/>
      <c r="P248" s="86"/>
      <c r="Q248" s="85"/>
      <c r="R248" s="86"/>
      <c r="S248" s="85"/>
      <c r="T248" s="86"/>
      <c r="U248" s="85"/>
      <c r="V248" s="86"/>
      <c r="W248" s="120"/>
      <c r="X248" s="121"/>
      <c r="Y248" s="121"/>
      <c r="Z248" s="121"/>
      <c r="AA248" s="121"/>
      <c r="AB248" s="121"/>
      <c r="AC248" s="122"/>
    </row>
    <row r="249" spans="1:29" ht="26.25" customHeight="1" x14ac:dyDescent="0.55000000000000004">
      <c r="A249" s="17">
        <v>10</v>
      </c>
      <c r="B249" s="22" t="s">
        <v>34</v>
      </c>
      <c r="C249" s="25" t="str">
        <f t="shared" si="15"/>
        <v>日</v>
      </c>
      <c r="D249" s="85"/>
      <c r="E249" s="86"/>
      <c r="F249" s="205"/>
      <c r="G249" s="178"/>
      <c r="H249" s="18" t="s">
        <v>31</v>
      </c>
      <c r="I249" s="178"/>
      <c r="J249" s="178"/>
      <c r="K249" s="22" t="s">
        <v>32</v>
      </c>
      <c r="L249" s="89" t="str">
        <f t="shared" si="16"/>
        <v/>
      </c>
      <c r="M249" s="90"/>
      <c r="N249" s="22" t="s">
        <v>33</v>
      </c>
      <c r="O249" s="85"/>
      <c r="P249" s="86"/>
      <c r="Q249" s="85"/>
      <c r="R249" s="86"/>
      <c r="S249" s="85"/>
      <c r="T249" s="86"/>
      <c r="U249" s="85"/>
      <c r="V249" s="86"/>
      <c r="W249" s="120"/>
      <c r="X249" s="121"/>
      <c r="Y249" s="121"/>
      <c r="Z249" s="121"/>
      <c r="AA249" s="121"/>
      <c r="AB249" s="121"/>
      <c r="AC249" s="122"/>
    </row>
    <row r="250" spans="1:29" ht="26.25" customHeight="1" x14ac:dyDescent="0.55000000000000004">
      <c r="A250" s="17">
        <v>11</v>
      </c>
      <c r="B250" s="22" t="s">
        <v>34</v>
      </c>
      <c r="C250" s="25" t="str">
        <f t="shared" si="15"/>
        <v>月</v>
      </c>
      <c r="D250" s="85"/>
      <c r="E250" s="86"/>
      <c r="F250" s="205"/>
      <c r="G250" s="178"/>
      <c r="H250" s="18" t="s">
        <v>31</v>
      </c>
      <c r="I250" s="178"/>
      <c r="J250" s="178"/>
      <c r="K250" s="22" t="s">
        <v>32</v>
      </c>
      <c r="L250" s="89" t="str">
        <f t="shared" si="16"/>
        <v/>
      </c>
      <c r="M250" s="90"/>
      <c r="N250" s="22" t="s">
        <v>33</v>
      </c>
      <c r="O250" s="85"/>
      <c r="P250" s="86"/>
      <c r="Q250" s="85"/>
      <c r="R250" s="86"/>
      <c r="S250" s="85"/>
      <c r="T250" s="86"/>
      <c r="U250" s="85"/>
      <c r="V250" s="86"/>
      <c r="W250" s="120"/>
      <c r="X250" s="121"/>
      <c r="Y250" s="121"/>
      <c r="Z250" s="121"/>
      <c r="AA250" s="121"/>
      <c r="AB250" s="121"/>
      <c r="AC250" s="122"/>
    </row>
    <row r="251" spans="1:29" ht="26.25" customHeight="1" x14ac:dyDescent="0.55000000000000004">
      <c r="A251" s="17">
        <v>12</v>
      </c>
      <c r="B251" s="22" t="s">
        <v>34</v>
      </c>
      <c r="C251" s="25" t="str">
        <f t="shared" si="15"/>
        <v>火</v>
      </c>
      <c r="D251" s="85"/>
      <c r="E251" s="86"/>
      <c r="F251" s="205"/>
      <c r="G251" s="178"/>
      <c r="H251" s="18" t="s">
        <v>31</v>
      </c>
      <c r="I251" s="178"/>
      <c r="J251" s="178"/>
      <c r="K251" s="22" t="s">
        <v>32</v>
      </c>
      <c r="L251" s="89" t="str">
        <f t="shared" si="16"/>
        <v/>
      </c>
      <c r="M251" s="90"/>
      <c r="N251" s="22" t="s">
        <v>33</v>
      </c>
      <c r="O251" s="85"/>
      <c r="P251" s="86"/>
      <c r="Q251" s="85"/>
      <c r="R251" s="86"/>
      <c r="S251" s="85"/>
      <c r="T251" s="86"/>
      <c r="U251" s="85"/>
      <c r="V251" s="86"/>
      <c r="W251" s="120"/>
      <c r="X251" s="121"/>
      <c r="Y251" s="121"/>
      <c r="Z251" s="121"/>
      <c r="AA251" s="121"/>
      <c r="AB251" s="121"/>
      <c r="AC251" s="122"/>
    </row>
    <row r="252" spans="1:29" ht="26.25" customHeight="1" x14ac:dyDescent="0.55000000000000004">
      <c r="A252" s="17">
        <v>13</v>
      </c>
      <c r="B252" s="22" t="s">
        <v>34</v>
      </c>
      <c r="C252" s="25" t="str">
        <f t="shared" si="15"/>
        <v>水</v>
      </c>
      <c r="D252" s="85"/>
      <c r="E252" s="86"/>
      <c r="F252" s="205"/>
      <c r="G252" s="178"/>
      <c r="H252" s="18" t="s">
        <v>31</v>
      </c>
      <c r="I252" s="178"/>
      <c r="J252" s="178"/>
      <c r="K252" s="22" t="s">
        <v>32</v>
      </c>
      <c r="L252" s="89" t="str">
        <f t="shared" si="16"/>
        <v/>
      </c>
      <c r="M252" s="90"/>
      <c r="N252" s="22" t="s">
        <v>33</v>
      </c>
      <c r="O252" s="85"/>
      <c r="P252" s="86"/>
      <c r="Q252" s="85"/>
      <c r="R252" s="86"/>
      <c r="S252" s="85"/>
      <c r="T252" s="86"/>
      <c r="U252" s="85"/>
      <c r="V252" s="86"/>
      <c r="W252" s="120"/>
      <c r="X252" s="121"/>
      <c r="Y252" s="121"/>
      <c r="Z252" s="121"/>
      <c r="AA252" s="121"/>
      <c r="AB252" s="121"/>
      <c r="AC252" s="122"/>
    </row>
    <row r="253" spans="1:29" ht="26.25" customHeight="1" x14ac:dyDescent="0.55000000000000004">
      <c r="A253" s="17">
        <v>14</v>
      </c>
      <c r="B253" s="22" t="s">
        <v>34</v>
      </c>
      <c r="C253" s="25" t="str">
        <f t="shared" si="15"/>
        <v>木</v>
      </c>
      <c r="D253" s="85"/>
      <c r="E253" s="86"/>
      <c r="F253" s="205"/>
      <c r="G253" s="178"/>
      <c r="H253" s="18" t="s">
        <v>31</v>
      </c>
      <c r="I253" s="178"/>
      <c r="J253" s="178"/>
      <c r="K253" s="22" t="s">
        <v>32</v>
      </c>
      <c r="L253" s="89" t="str">
        <f t="shared" si="16"/>
        <v/>
      </c>
      <c r="M253" s="90"/>
      <c r="N253" s="22" t="s">
        <v>33</v>
      </c>
      <c r="O253" s="85"/>
      <c r="P253" s="86"/>
      <c r="Q253" s="85"/>
      <c r="R253" s="86"/>
      <c r="S253" s="85"/>
      <c r="T253" s="86"/>
      <c r="U253" s="85"/>
      <c r="V253" s="86"/>
      <c r="W253" s="120"/>
      <c r="X253" s="121"/>
      <c r="Y253" s="121"/>
      <c r="Z253" s="121"/>
      <c r="AA253" s="121"/>
      <c r="AB253" s="121"/>
      <c r="AC253" s="122"/>
    </row>
    <row r="254" spans="1:29" ht="26.25" customHeight="1" x14ac:dyDescent="0.55000000000000004">
      <c r="A254" s="17">
        <v>15</v>
      </c>
      <c r="B254" s="22" t="s">
        <v>34</v>
      </c>
      <c r="C254" s="25" t="str">
        <f t="shared" si="15"/>
        <v>金</v>
      </c>
      <c r="D254" s="85"/>
      <c r="E254" s="86"/>
      <c r="F254" s="205"/>
      <c r="G254" s="178"/>
      <c r="H254" s="18" t="s">
        <v>31</v>
      </c>
      <c r="I254" s="178"/>
      <c r="J254" s="178"/>
      <c r="K254" s="22" t="s">
        <v>32</v>
      </c>
      <c r="L254" s="89" t="str">
        <f t="shared" si="16"/>
        <v/>
      </c>
      <c r="M254" s="90"/>
      <c r="N254" s="22" t="s">
        <v>33</v>
      </c>
      <c r="O254" s="85"/>
      <c r="P254" s="86"/>
      <c r="Q254" s="85"/>
      <c r="R254" s="86"/>
      <c r="S254" s="85"/>
      <c r="T254" s="86"/>
      <c r="U254" s="85"/>
      <c r="V254" s="86"/>
      <c r="W254" s="120"/>
      <c r="X254" s="121"/>
      <c r="Y254" s="121"/>
      <c r="Z254" s="121"/>
      <c r="AA254" s="121"/>
      <c r="AB254" s="121"/>
      <c r="AC254" s="122"/>
    </row>
    <row r="255" spans="1:29" ht="26.25" customHeight="1" x14ac:dyDescent="0.55000000000000004">
      <c r="A255" s="17">
        <v>16</v>
      </c>
      <c r="B255" s="22" t="s">
        <v>34</v>
      </c>
      <c r="C255" s="25" t="str">
        <f t="shared" si="15"/>
        <v>土</v>
      </c>
      <c r="D255" s="85"/>
      <c r="E255" s="86"/>
      <c r="F255" s="205"/>
      <c r="G255" s="178"/>
      <c r="H255" s="18" t="s">
        <v>31</v>
      </c>
      <c r="I255" s="178"/>
      <c r="J255" s="178"/>
      <c r="K255" s="22" t="s">
        <v>32</v>
      </c>
      <c r="L255" s="89" t="str">
        <f t="shared" si="16"/>
        <v/>
      </c>
      <c r="M255" s="90"/>
      <c r="N255" s="22" t="s">
        <v>33</v>
      </c>
      <c r="O255" s="85"/>
      <c r="P255" s="86"/>
      <c r="Q255" s="85"/>
      <c r="R255" s="86"/>
      <c r="S255" s="85"/>
      <c r="T255" s="86"/>
      <c r="U255" s="85"/>
      <c r="V255" s="86"/>
      <c r="W255" s="120"/>
      <c r="X255" s="121"/>
      <c r="Y255" s="121"/>
      <c r="Z255" s="121"/>
      <c r="AA255" s="121"/>
      <c r="AB255" s="121"/>
      <c r="AC255" s="122"/>
    </row>
    <row r="256" spans="1:29" ht="26.25" customHeight="1" x14ac:dyDescent="0.55000000000000004">
      <c r="A256" s="17">
        <v>17</v>
      </c>
      <c r="B256" s="22" t="s">
        <v>34</v>
      </c>
      <c r="C256" s="25" t="str">
        <f t="shared" si="15"/>
        <v>日</v>
      </c>
      <c r="D256" s="85"/>
      <c r="E256" s="86"/>
      <c r="F256" s="205"/>
      <c r="G256" s="178"/>
      <c r="H256" s="18" t="s">
        <v>31</v>
      </c>
      <c r="I256" s="178"/>
      <c r="J256" s="178"/>
      <c r="K256" s="22" t="s">
        <v>32</v>
      </c>
      <c r="L256" s="89" t="str">
        <f t="shared" si="16"/>
        <v/>
      </c>
      <c r="M256" s="90"/>
      <c r="N256" s="22" t="s">
        <v>33</v>
      </c>
      <c r="O256" s="85"/>
      <c r="P256" s="86"/>
      <c r="Q256" s="85"/>
      <c r="R256" s="86"/>
      <c r="S256" s="85"/>
      <c r="T256" s="86"/>
      <c r="U256" s="85"/>
      <c r="V256" s="86"/>
      <c r="W256" s="120"/>
      <c r="X256" s="121"/>
      <c r="Y256" s="121"/>
      <c r="Z256" s="121"/>
      <c r="AA256" s="121"/>
      <c r="AB256" s="121"/>
      <c r="AC256" s="122"/>
    </row>
    <row r="257" spans="1:29" ht="26.25" customHeight="1" x14ac:dyDescent="0.55000000000000004">
      <c r="A257" s="17">
        <v>18</v>
      </c>
      <c r="B257" s="22" t="s">
        <v>34</v>
      </c>
      <c r="C257" s="25" t="str">
        <f t="shared" si="15"/>
        <v>月</v>
      </c>
      <c r="D257" s="85"/>
      <c r="E257" s="86"/>
      <c r="F257" s="205"/>
      <c r="G257" s="178"/>
      <c r="H257" s="18" t="s">
        <v>31</v>
      </c>
      <c r="I257" s="178"/>
      <c r="J257" s="178"/>
      <c r="K257" s="22" t="s">
        <v>32</v>
      </c>
      <c r="L257" s="89" t="str">
        <f t="shared" si="16"/>
        <v/>
      </c>
      <c r="M257" s="90"/>
      <c r="N257" s="22" t="s">
        <v>33</v>
      </c>
      <c r="O257" s="85"/>
      <c r="P257" s="86"/>
      <c r="Q257" s="85"/>
      <c r="R257" s="86"/>
      <c r="S257" s="85"/>
      <c r="T257" s="86"/>
      <c r="U257" s="85"/>
      <c r="V257" s="86"/>
      <c r="W257" s="120"/>
      <c r="X257" s="121"/>
      <c r="Y257" s="121"/>
      <c r="Z257" s="121"/>
      <c r="AA257" s="121"/>
      <c r="AB257" s="121"/>
      <c r="AC257" s="122"/>
    </row>
    <row r="258" spans="1:29" ht="26.25" customHeight="1" x14ac:dyDescent="0.55000000000000004">
      <c r="A258" s="17">
        <v>19</v>
      </c>
      <c r="B258" s="22" t="s">
        <v>34</v>
      </c>
      <c r="C258" s="25" t="str">
        <f t="shared" si="15"/>
        <v>火</v>
      </c>
      <c r="D258" s="85"/>
      <c r="E258" s="86"/>
      <c r="F258" s="205"/>
      <c r="G258" s="178"/>
      <c r="H258" s="18" t="s">
        <v>31</v>
      </c>
      <c r="I258" s="178"/>
      <c r="J258" s="178"/>
      <c r="K258" s="22" t="s">
        <v>32</v>
      </c>
      <c r="L258" s="89" t="str">
        <f t="shared" si="16"/>
        <v/>
      </c>
      <c r="M258" s="90"/>
      <c r="N258" s="22" t="s">
        <v>33</v>
      </c>
      <c r="O258" s="85"/>
      <c r="P258" s="86"/>
      <c r="Q258" s="85"/>
      <c r="R258" s="86"/>
      <c r="S258" s="85"/>
      <c r="T258" s="86"/>
      <c r="U258" s="85"/>
      <c r="V258" s="86"/>
      <c r="W258" s="120"/>
      <c r="X258" s="121"/>
      <c r="Y258" s="121"/>
      <c r="Z258" s="121"/>
      <c r="AA258" s="121"/>
      <c r="AB258" s="121"/>
      <c r="AC258" s="122"/>
    </row>
    <row r="259" spans="1:29" ht="26.25" customHeight="1" x14ac:dyDescent="0.55000000000000004">
      <c r="A259" s="17">
        <v>20</v>
      </c>
      <c r="B259" s="22" t="s">
        <v>34</v>
      </c>
      <c r="C259" s="25" t="str">
        <f t="shared" si="15"/>
        <v>水</v>
      </c>
      <c r="D259" s="85"/>
      <c r="E259" s="86"/>
      <c r="F259" s="205"/>
      <c r="G259" s="178"/>
      <c r="H259" s="18" t="s">
        <v>31</v>
      </c>
      <c r="I259" s="178"/>
      <c r="J259" s="178"/>
      <c r="K259" s="22" t="s">
        <v>32</v>
      </c>
      <c r="L259" s="89" t="str">
        <f t="shared" si="16"/>
        <v/>
      </c>
      <c r="M259" s="90"/>
      <c r="N259" s="22" t="s">
        <v>33</v>
      </c>
      <c r="O259" s="85"/>
      <c r="P259" s="86"/>
      <c r="Q259" s="85"/>
      <c r="R259" s="86"/>
      <c r="S259" s="85"/>
      <c r="T259" s="86"/>
      <c r="U259" s="85"/>
      <c r="V259" s="86"/>
      <c r="W259" s="120"/>
      <c r="X259" s="121"/>
      <c r="Y259" s="121"/>
      <c r="Z259" s="121"/>
      <c r="AA259" s="121"/>
      <c r="AB259" s="121"/>
      <c r="AC259" s="122"/>
    </row>
    <row r="260" spans="1:29" ht="26.25" customHeight="1" x14ac:dyDescent="0.55000000000000004">
      <c r="A260" s="17">
        <v>21</v>
      </c>
      <c r="B260" s="22" t="s">
        <v>34</v>
      </c>
      <c r="C260" s="25" t="str">
        <f t="shared" si="15"/>
        <v>木</v>
      </c>
      <c r="D260" s="85"/>
      <c r="E260" s="86"/>
      <c r="F260" s="205"/>
      <c r="G260" s="178"/>
      <c r="H260" s="18" t="s">
        <v>31</v>
      </c>
      <c r="I260" s="178"/>
      <c r="J260" s="178"/>
      <c r="K260" s="22" t="s">
        <v>32</v>
      </c>
      <c r="L260" s="89" t="str">
        <f t="shared" si="16"/>
        <v/>
      </c>
      <c r="M260" s="90"/>
      <c r="N260" s="22" t="s">
        <v>33</v>
      </c>
      <c r="O260" s="85"/>
      <c r="P260" s="86"/>
      <c r="Q260" s="85"/>
      <c r="R260" s="86"/>
      <c r="S260" s="85"/>
      <c r="T260" s="86"/>
      <c r="U260" s="85"/>
      <c r="V260" s="86"/>
      <c r="W260" s="120"/>
      <c r="X260" s="121"/>
      <c r="Y260" s="121"/>
      <c r="Z260" s="121"/>
      <c r="AA260" s="121"/>
      <c r="AB260" s="121"/>
      <c r="AC260" s="122"/>
    </row>
    <row r="261" spans="1:29" ht="26.25" customHeight="1" x14ac:dyDescent="0.55000000000000004">
      <c r="A261" s="17">
        <v>22</v>
      </c>
      <c r="B261" s="22" t="s">
        <v>34</v>
      </c>
      <c r="C261" s="25" t="str">
        <f t="shared" si="15"/>
        <v>金</v>
      </c>
      <c r="D261" s="85"/>
      <c r="E261" s="86"/>
      <c r="F261" s="205"/>
      <c r="G261" s="178"/>
      <c r="H261" s="18" t="s">
        <v>31</v>
      </c>
      <c r="I261" s="178"/>
      <c r="J261" s="178"/>
      <c r="K261" s="22" t="s">
        <v>32</v>
      </c>
      <c r="L261" s="89" t="str">
        <f t="shared" si="16"/>
        <v/>
      </c>
      <c r="M261" s="90"/>
      <c r="N261" s="22" t="s">
        <v>33</v>
      </c>
      <c r="O261" s="85"/>
      <c r="P261" s="86"/>
      <c r="Q261" s="85"/>
      <c r="R261" s="86"/>
      <c r="S261" s="85"/>
      <c r="T261" s="86"/>
      <c r="U261" s="85"/>
      <c r="V261" s="86"/>
      <c r="W261" s="120"/>
      <c r="X261" s="121"/>
      <c r="Y261" s="121"/>
      <c r="Z261" s="121"/>
      <c r="AA261" s="121"/>
      <c r="AB261" s="121"/>
      <c r="AC261" s="122"/>
    </row>
    <row r="262" spans="1:29" ht="26.25" customHeight="1" x14ac:dyDescent="0.55000000000000004">
      <c r="A262" s="17">
        <v>23</v>
      </c>
      <c r="B262" s="22" t="s">
        <v>34</v>
      </c>
      <c r="C262" s="25" t="str">
        <f t="shared" si="15"/>
        <v>土</v>
      </c>
      <c r="D262" s="85"/>
      <c r="E262" s="86"/>
      <c r="F262" s="205"/>
      <c r="G262" s="178"/>
      <c r="H262" s="18" t="s">
        <v>31</v>
      </c>
      <c r="I262" s="178"/>
      <c r="J262" s="178"/>
      <c r="K262" s="22" t="s">
        <v>32</v>
      </c>
      <c r="L262" s="89" t="str">
        <f t="shared" si="16"/>
        <v/>
      </c>
      <c r="M262" s="90"/>
      <c r="N262" s="22" t="s">
        <v>33</v>
      </c>
      <c r="O262" s="85"/>
      <c r="P262" s="86"/>
      <c r="Q262" s="85"/>
      <c r="R262" s="86"/>
      <c r="S262" s="85"/>
      <c r="T262" s="86"/>
      <c r="U262" s="85"/>
      <c r="V262" s="86"/>
      <c r="W262" s="120"/>
      <c r="X262" s="121"/>
      <c r="Y262" s="121"/>
      <c r="Z262" s="121"/>
      <c r="AA262" s="121"/>
      <c r="AB262" s="121"/>
      <c r="AC262" s="122"/>
    </row>
    <row r="263" spans="1:29" ht="26.25" customHeight="1" x14ac:dyDescent="0.55000000000000004">
      <c r="A263" s="17">
        <v>24</v>
      </c>
      <c r="B263" s="22" t="s">
        <v>34</v>
      </c>
      <c r="C263" s="25" t="str">
        <f t="shared" si="15"/>
        <v>日</v>
      </c>
      <c r="D263" s="85"/>
      <c r="E263" s="86"/>
      <c r="F263" s="205"/>
      <c r="G263" s="178"/>
      <c r="H263" s="18" t="s">
        <v>31</v>
      </c>
      <c r="I263" s="178"/>
      <c r="J263" s="178"/>
      <c r="K263" s="22" t="s">
        <v>32</v>
      </c>
      <c r="L263" s="89" t="str">
        <f t="shared" si="16"/>
        <v/>
      </c>
      <c r="M263" s="90"/>
      <c r="N263" s="22" t="s">
        <v>33</v>
      </c>
      <c r="O263" s="85"/>
      <c r="P263" s="86"/>
      <c r="Q263" s="85"/>
      <c r="R263" s="86"/>
      <c r="S263" s="85"/>
      <c r="T263" s="86"/>
      <c r="U263" s="85"/>
      <c r="V263" s="86"/>
      <c r="W263" s="120"/>
      <c r="X263" s="121"/>
      <c r="Y263" s="121"/>
      <c r="Z263" s="121"/>
      <c r="AA263" s="121"/>
      <c r="AB263" s="121"/>
      <c r="AC263" s="122"/>
    </row>
    <row r="264" spans="1:29" ht="26.25" customHeight="1" x14ac:dyDescent="0.55000000000000004">
      <c r="A264" s="17">
        <v>25</v>
      </c>
      <c r="B264" s="22" t="s">
        <v>34</v>
      </c>
      <c r="C264" s="25" t="str">
        <f t="shared" si="15"/>
        <v>月</v>
      </c>
      <c r="D264" s="85"/>
      <c r="E264" s="86"/>
      <c r="F264" s="205"/>
      <c r="G264" s="178"/>
      <c r="H264" s="18" t="s">
        <v>31</v>
      </c>
      <c r="I264" s="178"/>
      <c r="J264" s="178"/>
      <c r="K264" s="22" t="s">
        <v>32</v>
      </c>
      <c r="L264" s="89" t="str">
        <f t="shared" si="16"/>
        <v/>
      </c>
      <c r="M264" s="90"/>
      <c r="N264" s="22" t="s">
        <v>33</v>
      </c>
      <c r="O264" s="85"/>
      <c r="P264" s="86"/>
      <c r="Q264" s="85"/>
      <c r="R264" s="86"/>
      <c r="S264" s="85"/>
      <c r="T264" s="86"/>
      <c r="U264" s="85"/>
      <c r="V264" s="86"/>
      <c r="W264" s="120"/>
      <c r="X264" s="121"/>
      <c r="Y264" s="121"/>
      <c r="Z264" s="121"/>
      <c r="AA264" s="121"/>
      <c r="AB264" s="121"/>
      <c r="AC264" s="122"/>
    </row>
    <row r="265" spans="1:29" ht="26.25" customHeight="1" x14ac:dyDescent="0.55000000000000004">
      <c r="A265" s="17">
        <v>26</v>
      </c>
      <c r="B265" s="22" t="s">
        <v>34</v>
      </c>
      <c r="C265" s="25" t="str">
        <f t="shared" si="15"/>
        <v>火</v>
      </c>
      <c r="D265" s="85"/>
      <c r="E265" s="86"/>
      <c r="F265" s="205"/>
      <c r="G265" s="178"/>
      <c r="H265" s="18" t="s">
        <v>31</v>
      </c>
      <c r="I265" s="178"/>
      <c r="J265" s="178"/>
      <c r="K265" s="22" t="s">
        <v>32</v>
      </c>
      <c r="L265" s="89" t="str">
        <f t="shared" si="16"/>
        <v/>
      </c>
      <c r="M265" s="90"/>
      <c r="N265" s="22" t="s">
        <v>33</v>
      </c>
      <c r="O265" s="85"/>
      <c r="P265" s="86"/>
      <c r="Q265" s="85"/>
      <c r="R265" s="86"/>
      <c r="S265" s="85"/>
      <c r="T265" s="86"/>
      <c r="U265" s="85"/>
      <c r="V265" s="86"/>
      <c r="W265" s="120"/>
      <c r="X265" s="121"/>
      <c r="Y265" s="121"/>
      <c r="Z265" s="121"/>
      <c r="AA265" s="121"/>
      <c r="AB265" s="121"/>
      <c r="AC265" s="122"/>
    </row>
    <row r="266" spans="1:29" ht="26.25" customHeight="1" x14ac:dyDescent="0.55000000000000004">
      <c r="A266" s="17">
        <v>27</v>
      </c>
      <c r="B266" s="22" t="s">
        <v>34</v>
      </c>
      <c r="C266" s="25" t="str">
        <f t="shared" si="15"/>
        <v>水</v>
      </c>
      <c r="D266" s="85"/>
      <c r="E266" s="86"/>
      <c r="F266" s="205"/>
      <c r="G266" s="178"/>
      <c r="H266" s="18" t="s">
        <v>31</v>
      </c>
      <c r="I266" s="178"/>
      <c r="J266" s="178"/>
      <c r="K266" s="22" t="s">
        <v>32</v>
      </c>
      <c r="L266" s="89" t="str">
        <f t="shared" si="16"/>
        <v/>
      </c>
      <c r="M266" s="90"/>
      <c r="N266" s="22" t="s">
        <v>33</v>
      </c>
      <c r="O266" s="85"/>
      <c r="P266" s="86"/>
      <c r="Q266" s="85"/>
      <c r="R266" s="86"/>
      <c r="S266" s="85"/>
      <c r="T266" s="86"/>
      <c r="U266" s="85"/>
      <c r="V266" s="86"/>
      <c r="W266" s="120"/>
      <c r="X266" s="121"/>
      <c r="Y266" s="121"/>
      <c r="Z266" s="121"/>
      <c r="AA266" s="121"/>
      <c r="AB266" s="121"/>
      <c r="AC266" s="122"/>
    </row>
    <row r="267" spans="1:29" ht="26.25" customHeight="1" x14ac:dyDescent="0.55000000000000004">
      <c r="A267" s="17">
        <v>28</v>
      </c>
      <c r="B267" s="22" t="s">
        <v>34</v>
      </c>
      <c r="C267" s="25" t="str">
        <f t="shared" si="15"/>
        <v>木</v>
      </c>
      <c r="D267" s="85"/>
      <c r="E267" s="86"/>
      <c r="F267" s="205"/>
      <c r="G267" s="178"/>
      <c r="H267" s="18" t="s">
        <v>31</v>
      </c>
      <c r="I267" s="178"/>
      <c r="J267" s="178"/>
      <c r="K267" s="22" t="s">
        <v>32</v>
      </c>
      <c r="L267" s="89" t="str">
        <f t="shared" si="16"/>
        <v/>
      </c>
      <c r="M267" s="90"/>
      <c r="N267" s="22" t="s">
        <v>33</v>
      </c>
      <c r="O267" s="85"/>
      <c r="P267" s="86"/>
      <c r="Q267" s="85"/>
      <c r="R267" s="86"/>
      <c r="S267" s="85"/>
      <c r="T267" s="86"/>
      <c r="U267" s="85"/>
      <c r="V267" s="86"/>
      <c r="W267" s="120"/>
      <c r="X267" s="121"/>
      <c r="Y267" s="121"/>
      <c r="Z267" s="121"/>
      <c r="AA267" s="121"/>
      <c r="AB267" s="121"/>
      <c r="AC267" s="122"/>
    </row>
    <row r="268" spans="1:29" ht="26.25" customHeight="1" x14ac:dyDescent="0.55000000000000004">
      <c r="A268" s="17">
        <v>29</v>
      </c>
      <c r="B268" s="22" t="s">
        <v>34</v>
      </c>
      <c r="C268" s="25" t="str">
        <f t="shared" si="15"/>
        <v>金</v>
      </c>
      <c r="D268" s="85"/>
      <c r="E268" s="86"/>
      <c r="F268" s="205"/>
      <c r="G268" s="178"/>
      <c r="H268" s="18" t="s">
        <v>31</v>
      </c>
      <c r="I268" s="178"/>
      <c r="J268" s="178"/>
      <c r="K268" s="22" t="s">
        <v>32</v>
      </c>
      <c r="L268" s="89" t="str">
        <f t="shared" si="16"/>
        <v/>
      </c>
      <c r="M268" s="90"/>
      <c r="N268" s="22" t="s">
        <v>33</v>
      </c>
      <c r="O268" s="85"/>
      <c r="P268" s="86"/>
      <c r="Q268" s="85"/>
      <c r="R268" s="86"/>
      <c r="S268" s="85"/>
      <c r="T268" s="86"/>
      <c r="U268" s="85"/>
      <c r="V268" s="86"/>
      <c r="W268" s="120"/>
      <c r="X268" s="121"/>
      <c r="Y268" s="121"/>
      <c r="Z268" s="121"/>
      <c r="AA268" s="121"/>
      <c r="AB268" s="121"/>
      <c r="AC268" s="122"/>
    </row>
    <row r="269" spans="1:29" ht="26.25" customHeight="1" x14ac:dyDescent="0.55000000000000004">
      <c r="A269" s="17">
        <v>30</v>
      </c>
      <c r="B269" s="22" t="s">
        <v>34</v>
      </c>
      <c r="C269" s="25" t="str">
        <f t="shared" si="15"/>
        <v>土</v>
      </c>
      <c r="D269" s="85"/>
      <c r="E269" s="86"/>
      <c r="F269" s="205"/>
      <c r="G269" s="178"/>
      <c r="H269" s="18" t="s">
        <v>31</v>
      </c>
      <c r="I269" s="178"/>
      <c r="J269" s="178"/>
      <c r="K269" s="22" t="s">
        <v>32</v>
      </c>
      <c r="L269" s="89" t="str">
        <f t="shared" si="16"/>
        <v/>
      </c>
      <c r="M269" s="90"/>
      <c r="N269" s="22" t="s">
        <v>33</v>
      </c>
      <c r="O269" s="85"/>
      <c r="P269" s="86"/>
      <c r="Q269" s="85"/>
      <c r="R269" s="86"/>
      <c r="S269" s="85"/>
      <c r="T269" s="86"/>
      <c r="U269" s="85"/>
      <c r="V269" s="86"/>
      <c r="W269" s="120"/>
      <c r="X269" s="121"/>
      <c r="Y269" s="121"/>
      <c r="Z269" s="121"/>
      <c r="AA269" s="121"/>
      <c r="AB269" s="121"/>
      <c r="AC269" s="122"/>
    </row>
    <row r="270" spans="1:29" ht="26.25" customHeight="1" x14ac:dyDescent="0.55000000000000004">
      <c r="A270" s="19">
        <v>31</v>
      </c>
      <c r="B270" s="23" t="s">
        <v>4</v>
      </c>
      <c r="C270" s="26" t="str">
        <f t="shared" si="15"/>
        <v>日</v>
      </c>
      <c r="D270" s="218"/>
      <c r="E270" s="219"/>
      <c r="F270" s="226"/>
      <c r="G270" s="227"/>
      <c r="H270" s="20" t="s">
        <v>31</v>
      </c>
      <c r="I270" s="227"/>
      <c r="J270" s="227"/>
      <c r="K270" s="23" t="s">
        <v>32</v>
      </c>
      <c r="L270" s="89" t="str">
        <f t="shared" ref="L270" si="17">IF(OR(F270="",I270=""),"",MIN(MAX(ROUNDDOWN((I270-F270)*24*2,0)/2,0),$E$237))</f>
        <v/>
      </c>
      <c r="M270" s="90"/>
      <c r="N270" s="23" t="s">
        <v>33</v>
      </c>
      <c r="O270" s="218"/>
      <c r="P270" s="219"/>
      <c r="Q270" s="218"/>
      <c r="R270" s="219"/>
      <c r="S270" s="218"/>
      <c r="T270" s="219"/>
      <c r="U270" s="218"/>
      <c r="V270" s="219"/>
      <c r="W270" s="208"/>
      <c r="X270" s="209"/>
      <c r="Y270" s="209"/>
      <c r="Z270" s="209"/>
      <c r="AA270" s="209"/>
      <c r="AB270" s="209"/>
      <c r="AC270" s="210"/>
    </row>
    <row r="271" spans="1:29" ht="26.25" customHeight="1" x14ac:dyDescent="0.55000000000000004">
      <c r="A271" s="126" t="s">
        <v>35</v>
      </c>
      <c r="B271" s="127"/>
      <c r="C271" s="127"/>
      <c r="D271" s="27">
        <f>COUNTIF(L240:M270,"&gt;0")</f>
        <v>0</v>
      </c>
      <c r="E271" s="224" t="s">
        <v>36</v>
      </c>
      <c r="F271" s="224"/>
      <c r="G271" s="224"/>
      <c r="H271" s="224"/>
      <c r="I271" s="27">
        <f>COUNTIF(D240:E270,"○")</f>
        <v>0</v>
      </c>
      <c r="J271" s="28" t="s">
        <v>16</v>
      </c>
      <c r="K271" s="126" t="s">
        <v>101</v>
      </c>
      <c r="L271" s="127"/>
      <c r="M271" s="127"/>
      <c r="N271" s="27" t="s">
        <v>99</v>
      </c>
      <c r="O271" s="27">
        <f>COUNTIF(Q240:R270,"○")</f>
        <v>0</v>
      </c>
      <c r="P271" s="27" t="s">
        <v>38</v>
      </c>
      <c r="Q271" s="225" t="s">
        <v>100</v>
      </c>
      <c r="R271" s="225"/>
      <c r="S271" s="27">
        <f>COUNTIF(S240:T270,"○")</f>
        <v>0</v>
      </c>
      <c r="T271" s="27" t="s">
        <v>38</v>
      </c>
      <c r="U271" s="27"/>
      <c r="V271" s="27"/>
      <c r="W271" s="28"/>
      <c r="X271" s="212" t="s">
        <v>37</v>
      </c>
      <c r="Y271" s="213"/>
      <c r="Z271" s="213"/>
      <c r="AA271" s="44"/>
      <c r="AB271" s="44"/>
      <c r="AC271" s="216" t="str">
        <f>IF(W238="３．要支援家庭のこども加算","●","×")</f>
        <v>×</v>
      </c>
    </row>
    <row r="272" spans="1:29" ht="26.25" customHeight="1" x14ac:dyDescent="0.55000000000000004">
      <c r="A272" s="126" t="s">
        <v>91</v>
      </c>
      <c r="B272" s="127"/>
      <c r="C272" s="27">
        <f>COUNTIF(O240:P270,"○")</f>
        <v>0</v>
      </c>
      <c r="D272" s="105" t="s">
        <v>38</v>
      </c>
      <c r="E272" s="105"/>
      <c r="F272" s="103" t="s">
        <v>107</v>
      </c>
      <c r="G272" s="104"/>
      <c r="H272" s="104"/>
      <c r="I272" s="27">
        <f>COUNTIF(U240:V270,"○")</f>
        <v>0</v>
      </c>
      <c r="J272" s="28" t="s">
        <v>38</v>
      </c>
      <c r="K272" s="211" t="s">
        <v>60</v>
      </c>
      <c r="L272" s="113"/>
      <c r="M272" s="113"/>
      <c r="N272" s="42">
        <f>IF(SUM(L240:M270)&gt;E237, E237, SUM(L240:M270))</f>
        <v>0</v>
      </c>
      <c r="O272" s="111" t="s">
        <v>58</v>
      </c>
      <c r="P272" s="111"/>
      <c r="Q272" s="111"/>
      <c r="R272" s="111"/>
      <c r="S272" s="42">
        <f>SUMIFS(L240:M270,D240:E270,"○")</f>
        <v>0</v>
      </c>
      <c r="T272" s="42" t="s">
        <v>59</v>
      </c>
      <c r="U272" s="115"/>
      <c r="V272" s="115"/>
      <c r="W272" s="45"/>
      <c r="X272" s="214"/>
      <c r="Y272" s="215"/>
      <c r="Z272" s="215"/>
      <c r="AA272" s="49"/>
      <c r="AB272" s="49"/>
      <c r="AC272" s="217"/>
    </row>
    <row r="273" spans="1:29" ht="26.25" customHeight="1" x14ac:dyDescent="0.55000000000000004">
      <c r="A273" s="29"/>
      <c r="B273" s="29"/>
      <c r="C273" s="29"/>
      <c r="D273" s="32"/>
      <c r="E273" s="32"/>
      <c r="F273" s="29"/>
      <c r="G273" s="29"/>
      <c r="H273" s="29"/>
      <c r="I273" s="32"/>
      <c r="J273" s="32"/>
      <c r="K273" s="51"/>
      <c r="L273" s="51"/>
      <c r="M273" s="51"/>
      <c r="N273" s="32"/>
      <c r="O273" s="52"/>
      <c r="P273" s="52"/>
      <c r="Q273" s="52"/>
      <c r="R273" s="52"/>
      <c r="S273" s="32"/>
      <c r="T273" s="32"/>
      <c r="U273" s="53"/>
      <c r="V273" s="53"/>
      <c r="W273" s="32"/>
      <c r="X273" s="29"/>
      <c r="Y273" s="29"/>
      <c r="Z273" s="29"/>
      <c r="AA273" s="29"/>
      <c r="AB273" s="29"/>
      <c r="AC273" s="29"/>
    </row>
  </sheetData>
  <sheetProtection sheet="1" selectLockedCells="1"/>
  <mergeCells count="1983">
    <mergeCell ref="O272:R272"/>
    <mergeCell ref="U272:V272"/>
    <mergeCell ref="A271:C271"/>
    <mergeCell ref="E271:H271"/>
    <mergeCell ref="K271:M271"/>
    <mergeCell ref="Q271:R271"/>
    <mergeCell ref="X271:Z272"/>
    <mergeCell ref="AC271:AC272"/>
    <mergeCell ref="A272:B272"/>
    <mergeCell ref="D272:E272"/>
    <mergeCell ref="F272:H272"/>
    <mergeCell ref="K272:M272"/>
    <mergeCell ref="W269:AC269"/>
    <mergeCell ref="D270:E270"/>
    <mergeCell ref="F270:G270"/>
    <mergeCell ref="I270:J270"/>
    <mergeCell ref="L270:M270"/>
    <mergeCell ref="O270:P270"/>
    <mergeCell ref="Q270:R270"/>
    <mergeCell ref="S270:T270"/>
    <mergeCell ref="U270:V270"/>
    <mergeCell ref="W270:AC270"/>
    <mergeCell ref="U268:V268"/>
    <mergeCell ref="W268:AC268"/>
    <mergeCell ref="D269:E269"/>
    <mergeCell ref="F269:G269"/>
    <mergeCell ref="I269:J269"/>
    <mergeCell ref="L269:M269"/>
    <mergeCell ref="O269:P269"/>
    <mergeCell ref="Q269:R269"/>
    <mergeCell ref="S269:T269"/>
    <mergeCell ref="U269:V269"/>
    <mergeCell ref="S267:T267"/>
    <mergeCell ref="U267:V267"/>
    <mergeCell ref="W267:AC267"/>
    <mergeCell ref="D268:E268"/>
    <mergeCell ref="F268:G268"/>
    <mergeCell ref="I268:J268"/>
    <mergeCell ref="L268:M268"/>
    <mergeCell ref="O268:P268"/>
    <mergeCell ref="Q268:R268"/>
    <mergeCell ref="S268:T268"/>
    <mergeCell ref="D267:E267"/>
    <mergeCell ref="F267:G267"/>
    <mergeCell ref="I267:J267"/>
    <mergeCell ref="L267:M267"/>
    <mergeCell ref="O267:P267"/>
    <mergeCell ref="Q267:R267"/>
    <mergeCell ref="W265:AC265"/>
    <mergeCell ref="D266:E266"/>
    <mergeCell ref="F266:G266"/>
    <mergeCell ref="I266:J266"/>
    <mergeCell ref="L266:M266"/>
    <mergeCell ref="O266:P266"/>
    <mergeCell ref="Q266:R266"/>
    <mergeCell ref="S266:T266"/>
    <mergeCell ref="U266:V266"/>
    <mergeCell ref="W266:AC266"/>
    <mergeCell ref="U264:V264"/>
    <mergeCell ref="W264:AC264"/>
    <mergeCell ref="D265:E265"/>
    <mergeCell ref="F265:G265"/>
    <mergeCell ref="I265:J265"/>
    <mergeCell ref="L265:M265"/>
    <mergeCell ref="O265:P265"/>
    <mergeCell ref="Q265:R265"/>
    <mergeCell ref="S265:T265"/>
    <mergeCell ref="U265:V265"/>
    <mergeCell ref="S263:T263"/>
    <mergeCell ref="U263:V263"/>
    <mergeCell ref="W263:AC263"/>
    <mergeCell ref="D264:E264"/>
    <mergeCell ref="F264:G264"/>
    <mergeCell ref="I264:J264"/>
    <mergeCell ref="L264:M264"/>
    <mergeCell ref="O264:P264"/>
    <mergeCell ref="Q264:R264"/>
    <mergeCell ref="S264:T264"/>
    <mergeCell ref="D263:E263"/>
    <mergeCell ref="F263:G263"/>
    <mergeCell ref="I263:J263"/>
    <mergeCell ref="L263:M263"/>
    <mergeCell ref="O263:P263"/>
    <mergeCell ref="Q263:R263"/>
    <mergeCell ref="W261:AC261"/>
    <mergeCell ref="D262:E262"/>
    <mergeCell ref="F262:G262"/>
    <mergeCell ref="I262:J262"/>
    <mergeCell ref="L262:M262"/>
    <mergeCell ref="O262:P262"/>
    <mergeCell ref="Q262:R262"/>
    <mergeCell ref="S262:T262"/>
    <mergeCell ref="U262:V262"/>
    <mergeCell ref="W262:AC262"/>
    <mergeCell ref="U260:V260"/>
    <mergeCell ref="W260:AC260"/>
    <mergeCell ref="D261:E261"/>
    <mergeCell ref="F261:G261"/>
    <mergeCell ref="I261:J261"/>
    <mergeCell ref="L261:M261"/>
    <mergeCell ref="O261:P261"/>
    <mergeCell ref="Q261:R261"/>
    <mergeCell ref="S261:T261"/>
    <mergeCell ref="U261:V261"/>
    <mergeCell ref="S259:T259"/>
    <mergeCell ref="U259:V259"/>
    <mergeCell ref="W259:AC259"/>
    <mergeCell ref="D260:E260"/>
    <mergeCell ref="F260:G260"/>
    <mergeCell ref="I260:J260"/>
    <mergeCell ref="L260:M260"/>
    <mergeCell ref="O260:P260"/>
    <mergeCell ref="Q260:R260"/>
    <mergeCell ref="S260:T260"/>
    <mergeCell ref="D259:E259"/>
    <mergeCell ref="F259:G259"/>
    <mergeCell ref="I259:J259"/>
    <mergeCell ref="L259:M259"/>
    <mergeCell ref="O259:P259"/>
    <mergeCell ref="Q259:R259"/>
    <mergeCell ref="W257:AC257"/>
    <mergeCell ref="D258:E258"/>
    <mergeCell ref="F258:G258"/>
    <mergeCell ref="I258:J258"/>
    <mergeCell ref="L258:M258"/>
    <mergeCell ref="O258:P258"/>
    <mergeCell ref="Q258:R258"/>
    <mergeCell ref="S258:T258"/>
    <mergeCell ref="U258:V258"/>
    <mergeCell ref="W258:AC258"/>
    <mergeCell ref="U256:V256"/>
    <mergeCell ref="W256:AC256"/>
    <mergeCell ref="D257:E257"/>
    <mergeCell ref="F257:G257"/>
    <mergeCell ref="I257:J257"/>
    <mergeCell ref="L257:M257"/>
    <mergeCell ref="O257:P257"/>
    <mergeCell ref="Q257:R257"/>
    <mergeCell ref="S257:T257"/>
    <mergeCell ref="U257:V257"/>
    <mergeCell ref="S255:T255"/>
    <mergeCell ref="U255:V255"/>
    <mergeCell ref="W255:AC255"/>
    <mergeCell ref="D256:E256"/>
    <mergeCell ref="F256:G256"/>
    <mergeCell ref="I256:J256"/>
    <mergeCell ref="L256:M256"/>
    <mergeCell ref="O256:P256"/>
    <mergeCell ref="Q256:R256"/>
    <mergeCell ref="S256:T256"/>
    <mergeCell ref="D255:E255"/>
    <mergeCell ref="F255:G255"/>
    <mergeCell ref="I255:J255"/>
    <mergeCell ref="L255:M255"/>
    <mergeCell ref="O255:P255"/>
    <mergeCell ref="Q255:R255"/>
    <mergeCell ref="W253:AC253"/>
    <mergeCell ref="D254:E254"/>
    <mergeCell ref="F254:G254"/>
    <mergeCell ref="I254:J254"/>
    <mergeCell ref="L254:M254"/>
    <mergeCell ref="O254:P254"/>
    <mergeCell ref="Q254:R254"/>
    <mergeCell ref="S254:T254"/>
    <mergeCell ref="U254:V254"/>
    <mergeCell ref="W254:AC254"/>
    <mergeCell ref="U252:V252"/>
    <mergeCell ref="W252:AC252"/>
    <mergeCell ref="D253:E253"/>
    <mergeCell ref="F253:G253"/>
    <mergeCell ref="I253:J253"/>
    <mergeCell ref="L253:M253"/>
    <mergeCell ref="O253:P253"/>
    <mergeCell ref="Q253:R253"/>
    <mergeCell ref="S253:T253"/>
    <mergeCell ref="U253:V253"/>
    <mergeCell ref="S251:T251"/>
    <mergeCell ref="U251:V251"/>
    <mergeCell ref="W251:AC251"/>
    <mergeCell ref="D252:E252"/>
    <mergeCell ref="F252:G252"/>
    <mergeCell ref="I252:J252"/>
    <mergeCell ref="L252:M252"/>
    <mergeCell ref="O252:P252"/>
    <mergeCell ref="Q252:R252"/>
    <mergeCell ref="S252:T252"/>
    <mergeCell ref="D251:E251"/>
    <mergeCell ref="F251:G251"/>
    <mergeCell ref="I251:J251"/>
    <mergeCell ref="L251:M251"/>
    <mergeCell ref="O251:P251"/>
    <mergeCell ref="Q251:R251"/>
    <mergeCell ref="W249:AC249"/>
    <mergeCell ref="D250:E250"/>
    <mergeCell ref="F250:G250"/>
    <mergeCell ref="I250:J250"/>
    <mergeCell ref="L250:M250"/>
    <mergeCell ref="O250:P250"/>
    <mergeCell ref="Q250:R250"/>
    <mergeCell ref="S250:T250"/>
    <mergeCell ref="U250:V250"/>
    <mergeCell ref="W250:AC250"/>
    <mergeCell ref="U248:V248"/>
    <mergeCell ref="W248:AC248"/>
    <mergeCell ref="D249:E249"/>
    <mergeCell ref="F249:G249"/>
    <mergeCell ref="I249:J249"/>
    <mergeCell ref="L249:M249"/>
    <mergeCell ref="O249:P249"/>
    <mergeCell ref="Q249:R249"/>
    <mergeCell ref="S249:T249"/>
    <mergeCell ref="U249:V249"/>
    <mergeCell ref="S247:T247"/>
    <mergeCell ref="U247:V247"/>
    <mergeCell ref="W247:AC247"/>
    <mergeCell ref="D248:E248"/>
    <mergeCell ref="F248:G248"/>
    <mergeCell ref="I248:J248"/>
    <mergeCell ref="L248:M248"/>
    <mergeCell ref="O248:P248"/>
    <mergeCell ref="Q248:R248"/>
    <mergeCell ref="S248:T248"/>
    <mergeCell ref="D247:E247"/>
    <mergeCell ref="F247:G247"/>
    <mergeCell ref="I247:J247"/>
    <mergeCell ref="L247:M247"/>
    <mergeCell ref="O247:P247"/>
    <mergeCell ref="Q247:R247"/>
    <mergeCell ref="W245:AC245"/>
    <mergeCell ref="D246:E246"/>
    <mergeCell ref="F246:G246"/>
    <mergeCell ref="I246:J246"/>
    <mergeCell ref="L246:M246"/>
    <mergeCell ref="O246:P246"/>
    <mergeCell ref="Q246:R246"/>
    <mergeCell ref="S246:T246"/>
    <mergeCell ref="U246:V246"/>
    <mergeCell ref="W246:AC246"/>
    <mergeCell ref="U244:V244"/>
    <mergeCell ref="W244:AC244"/>
    <mergeCell ref="D245:E245"/>
    <mergeCell ref="F245:G245"/>
    <mergeCell ref="I245:J245"/>
    <mergeCell ref="L245:M245"/>
    <mergeCell ref="O245:P245"/>
    <mergeCell ref="Q245:R245"/>
    <mergeCell ref="S245:T245"/>
    <mergeCell ref="U245:V245"/>
    <mergeCell ref="S243:T243"/>
    <mergeCell ref="U243:V243"/>
    <mergeCell ref="W243:AC243"/>
    <mergeCell ref="D244:E244"/>
    <mergeCell ref="F244:G244"/>
    <mergeCell ref="I244:J244"/>
    <mergeCell ref="L244:M244"/>
    <mergeCell ref="O244:P244"/>
    <mergeCell ref="Q244:R244"/>
    <mergeCell ref="S244:T244"/>
    <mergeCell ref="D243:E243"/>
    <mergeCell ref="F243:G243"/>
    <mergeCell ref="I243:J243"/>
    <mergeCell ref="L243:M243"/>
    <mergeCell ref="O243:P243"/>
    <mergeCell ref="Q243:R243"/>
    <mergeCell ref="W241:AC241"/>
    <mergeCell ref="D242:E242"/>
    <mergeCell ref="F242:G242"/>
    <mergeCell ref="I242:J242"/>
    <mergeCell ref="L242:M242"/>
    <mergeCell ref="O242:P242"/>
    <mergeCell ref="Q242:R242"/>
    <mergeCell ref="S242:T242"/>
    <mergeCell ref="U242:V242"/>
    <mergeCell ref="W242:AC242"/>
    <mergeCell ref="U240:V240"/>
    <mergeCell ref="W240:AC240"/>
    <mergeCell ref="D241:E241"/>
    <mergeCell ref="F241:G241"/>
    <mergeCell ref="I241:J241"/>
    <mergeCell ref="L241:M241"/>
    <mergeCell ref="O241:P241"/>
    <mergeCell ref="Q241:R241"/>
    <mergeCell ref="S241:T241"/>
    <mergeCell ref="U241:V241"/>
    <mergeCell ref="S239:T239"/>
    <mergeCell ref="U239:V239"/>
    <mergeCell ref="W239:AC239"/>
    <mergeCell ref="D240:E240"/>
    <mergeCell ref="F240:G240"/>
    <mergeCell ref="I240:J240"/>
    <mergeCell ref="L240:M240"/>
    <mergeCell ref="O240:P240"/>
    <mergeCell ref="Q240:R240"/>
    <mergeCell ref="S240:T240"/>
    <mergeCell ref="A239:B239"/>
    <mergeCell ref="D239:E239"/>
    <mergeCell ref="F239:K239"/>
    <mergeCell ref="L239:N239"/>
    <mergeCell ref="O239:P239"/>
    <mergeCell ref="Q239:R239"/>
    <mergeCell ref="V237:W237"/>
    <mergeCell ref="X237:AB237"/>
    <mergeCell ref="B238:D238"/>
    <mergeCell ref="E238:H238"/>
    <mergeCell ref="J238:N238"/>
    <mergeCell ref="O238:S238"/>
    <mergeCell ref="U238:V238"/>
    <mergeCell ref="W238:AB238"/>
    <mergeCell ref="A237:C237"/>
    <mergeCell ref="F237:G237"/>
    <mergeCell ref="J237:K237"/>
    <mergeCell ref="M237:N237"/>
    <mergeCell ref="P237:R237"/>
    <mergeCell ref="S237:U237"/>
    <mergeCell ref="O233:R233"/>
    <mergeCell ref="U233:V233"/>
    <mergeCell ref="A235:AC235"/>
    <mergeCell ref="A236:C236"/>
    <mergeCell ref="D236:I236"/>
    <mergeCell ref="J236:L236"/>
    <mergeCell ref="W236:AB236"/>
    <mergeCell ref="A232:C232"/>
    <mergeCell ref="E232:H232"/>
    <mergeCell ref="K232:M232"/>
    <mergeCell ref="Q232:R232"/>
    <mergeCell ref="X232:Z233"/>
    <mergeCell ref="AC232:AC233"/>
    <mergeCell ref="A233:B233"/>
    <mergeCell ref="D233:E233"/>
    <mergeCell ref="F233:H233"/>
    <mergeCell ref="K233:M233"/>
    <mergeCell ref="W230:AC230"/>
    <mergeCell ref="D231:E231"/>
    <mergeCell ref="F231:G231"/>
    <mergeCell ref="I231:J231"/>
    <mergeCell ref="L231:M231"/>
    <mergeCell ref="O231:P231"/>
    <mergeCell ref="Q231:R231"/>
    <mergeCell ref="S231:T231"/>
    <mergeCell ref="U231:V231"/>
    <mergeCell ref="W231:AC231"/>
    <mergeCell ref="U229:V229"/>
    <mergeCell ref="W229:AC229"/>
    <mergeCell ref="D230:E230"/>
    <mergeCell ref="F230:G230"/>
    <mergeCell ref="I230:J230"/>
    <mergeCell ref="L230:M230"/>
    <mergeCell ref="O230:P230"/>
    <mergeCell ref="Q230:R230"/>
    <mergeCell ref="S230:T230"/>
    <mergeCell ref="U230:V230"/>
    <mergeCell ref="S228:T228"/>
    <mergeCell ref="U228:V228"/>
    <mergeCell ref="W228:AC228"/>
    <mergeCell ref="D229:E229"/>
    <mergeCell ref="F229:G229"/>
    <mergeCell ref="I229:J229"/>
    <mergeCell ref="L229:M229"/>
    <mergeCell ref="O229:P229"/>
    <mergeCell ref="Q229:R229"/>
    <mergeCell ref="S229:T229"/>
    <mergeCell ref="D228:E228"/>
    <mergeCell ref="F228:G228"/>
    <mergeCell ref="I228:J228"/>
    <mergeCell ref="L228:M228"/>
    <mergeCell ref="O228:P228"/>
    <mergeCell ref="Q228:R228"/>
    <mergeCell ref="W226:AC226"/>
    <mergeCell ref="D227:E227"/>
    <mergeCell ref="F227:G227"/>
    <mergeCell ref="I227:J227"/>
    <mergeCell ref="L227:M227"/>
    <mergeCell ref="O227:P227"/>
    <mergeCell ref="Q227:R227"/>
    <mergeCell ref="S227:T227"/>
    <mergeCell ref="U227:V227"/>
    <mergeCell ref="W227:AC227"/>
    <mergeCell ref="U225:V225"/>
    <mergeCell ref="W225:AC225"/>
    <mergeCell ref="D226:E226"/>
    <mergeCell ref="F226:G226"/>
    <mergeCell ref="I226:J226"/>
    <mergeCell ref="L226:M226"/>
    <mergeCell ref="O226:P226"/>
    <mergeCell ref="Q226:R226"/>
    <mergeCell ref="S226:T226"/>
    <mergeCell ref="U226:V226"/>
    <mergeCell ref="S224:T224"/>
    <mergeCell ref="U224:V224"/>
    <mergeCell ref="W224:AC224"/>
    <mergeCell ref="D225:E225"/>
    <mergeCell ref="F225:G225"/>
    <mergeCell ref="I225:J225"/>
    <mergeCell ref="L225:M225"/>
    <mergeCell ref="O225:P225"/>
    <mergeCell ref="Q225:R225"/>
    <mergeCell ref="S225:T225"/>
    <mergeCell ref="D224:E224"/>
    <mergeCell ref="F224:G224"/>
    <mergeCell ref="I224:J224"/>
    <mergeCell ref="L224:M224"/>
    <mergeCell ref="O224:P224"/>
    <mergeCell ref="Q224:R224"/>
    <mergeCell ref="W222:AC222"/>
    <mergeCell ref="D223:E223"/>
    <mergeCell ref="F223:G223"/>
    <mergeCell ref="I223:J223"/>
    <mergeCell ref="L223:M223"/>
    <mergeCell ref="O223:P223"/>
    <mergeCell ref="Q223:R223"/>
    <mergeCell ref="S223:T223"/>
    <mergeCell ref="U223:V223"/>
    <mergeCell ref="W223:AC223"/>
    <mergeCell ref="U221:V221"/>
    <mergeCell ref="W221:AC221"/>
    <mergeCell ref="D222:E222"/>
    <mergeCell ref="F222:G222"/>
    <mergeCell ref="I222:J222"/>
    <mergeCell ref="L222:M222"/>
    <mergeCell ref="O222:P222"/>
    <mergeCell ref="Q222:R222"/>
    <mergeCell ref="S222:T222"/>
    <mergeCell ref="U222:V222"/>
    <mergeCell ref="S220:T220"/>
    <mergeCell ref="U220:V220"/>
    <mergeCell ref="W220:AC220"/>
    <mergeCell ref="D221:E221"/>
    <mergeCell ref="F221:G221"/>
    <mergeCell ref="I221:J221"/>
    <mergeCell ref="L221:M221"/>
    <mergeCell ref="O221:P221"/>
    <mergeCell ref="Q221:R221"/>
    <mergeCell ref="S221:T221"/>
    <mergeCell ref="D220:E220"/>
    <mergeCell ref="F220:G220"/>
    <mergeCell ref="I220:J220"/>
    <mergeCell ref="L220:M220"/>
    <mergeCell ref="O220:P220"/>
    <mergeCell ref="Q220:R220"/>
    <mergeCell ref="W218:AC218"/>
    <mergeCell ref="D219:E219"/>
    <mergeCell ref="F219:G219"/>
    <mergeCell ref="I219:J219"/>
    <mergeCell ref="L219:M219"/>
    <mergeCell ref="O219:P219"/>
    <mergeCell ref="Q219:R219"/>
    <mergeCell ref="S219:T219"/>
    <mergeCell ref="U219:V219"/>
    <mergeCell ref="W219:AC219"/>
    <mergeCell ref="U217:V217"/>
    <mergeCell ref="W217:AC217"/>
    <mergeCell ref="D218:E218"/>
    <mergeCell ref="F218:G218"/>
    <mergeCell ref="I218:J218"/>
    <mergeCell ref="L218:M218"/>
    <mergeCell ref="O218:P218"/>
    <mergeCell ref="Q218:R218"/>
    <mergeCell ref="S218:T218"/>
    <mergeCell ref="U218:V218"/>
    <mergeCell ref="S216:T216"/>
    <mergeCell ref="U216:V216"/>
    <mergeCell ref="W216:AC216"/>
    <mergeCell ref="D217:E217"/>
    <mergeCell ref="F217:G217"/>
    <mergeCell ref="I217:J217"/>
    <mergeCell ref="L217:M217"/>
    <mergeCell ref="O217:P217"/>
    <mergeCell ref="Q217:R217"/>
    <mergeCell ref="S217:T217"/>
    <mergeCell ref="D216:E216"/>
    <mergeCell ref="F216:G216"/>
    <mergeCell ref="I216:J216"/>
    <mergeCell ref="L216:M216"/>
    <mergeCell ref="O216:P216"/>
    <mergeCell ref="Q216:R216"/>
    <mergeCell ref="W214:AC214"/>
    <mergeCell ref="D215:E215"/>
    <mergeCell ref="F215:G215"/>
    <mergeCell ref="I215:J215"/>
    <mergeCell ref="L215:M215"/>
    <mergeCell ref="O215:P215"/>
    <mergeCell ref="Q215:R215"/>
    <mergeCell ref="S215:T215"/>
    <mergeCell ref="U215:V215"/>
    <mergeCell ref="W215:AC215"/>
    <mergeCell ref="U213:V213"/>
    <mergeCell ref="W213:AC213"/>
    <mergeCell ref="D214:E214"/>
    <mergeCell ref="F214:G214"/>
    <mergeCell ref="I214:J214"/>
    <mergeCell ref="L214:M214"/>
    <mergeCell ref="O214:P214"/>
    <mergeCell ref="Q214:R214"/>
    <mergeCell ref="S214:T214"/>
    <mergeCell ref="U214:V214"/>
    <mergeCell ref="S212:T212"/>
    <mergeCell ref="U212:V212"/>
    <mergeCell ref="W212:AC212"/>
    <mergeCell ref="D213:E213"/>
    <mergeCell ref="F213:G213"/>
    <mergeCell ref="I213:J213"/>
    <mergeCell ref="L213:M213"/>
    <mergeCell ref="O213:P213"/>
    <mergeCell ref="Q213:R213"/>
    <mergeCell ref="S213:T213"/>
    <mergeCell ref="D212:E212"/>
    <mergeCell ref="F212:G212"/>
    <mergeCell ref="I212:J212"/>
    <mergeCell ref="L212:M212"/>
    <mergeCell ref="O212:P212"/>
    <mergeCell ref="Q212:R212"/>
    <mergeCell ref="W210:AC210"/>
    <mergeCell ref="D211:E211"/>
    <mergeCell ref="F211:G211"/>
    <mergeCell ref="I211:J211"/>
    <mergeCell ref="L211:M211"/>
    <mergeCell ref="O211:P211"/>
    <mergeCell ref="Q211:R211"/>
    <mergeCell ref="S211:T211"/>
    <mergeCell ref="U211:V211"/>
    <mergeCell ref="W211:AC211"/>
    <mergeCell ref="U209:V209"/>
    <mergeCell ref="W209:AC209"/>
    <mergeCell ref="D210:E210"/>
    <mergeCell ref="F210:G210"/>
    <mergeCell ref="I210:J210"/>
    <mergeCell ref="L210:M210"/>
    <mergeCell ref="O210:P210"/>
    <mergeCell ref="Q210:R210"/>
    <mergeCell ref="S210:T210"/>
    <mergeCell ref="U210:V210"/>
    <mergeCell ref="S208:T208"/>
    <mergeCell ref="U208:V208"/>
    <mergeCell ref="W208:AC208"/>
    <mergeCell ref="D209:E209"/>
    <mergeCell ref="F209:G209"/>
    <mergeCell ref="I209:J209"/>
    <mergeCell ref="L209:M209"/>
    <mergeCell ref="O209:P209"/>
    <mergeCell ref="Q209:R209"/>
    <mergeCell ref="S209:T209"/>
    <mergeCell ref="D208:E208"/>
    <mergeCell ref="F208:G208"/>
    <mergeCell ref="I208:J208"/>
    <mergeCell ref="L208:M208"/>
    <mergeCell ref="O208:P208"/>
    <mergeCell ref="Q208:R208"/>
    <mergeCell ref="W206:AC206"/>
    <mergeCell ref="D207:E207"/>
    <mergeCell ref="F207:G207"/>
    <mergeCell ref="I207:J207"/>
    <mergeCell ref="L207:M207"/>
    <mergeCell ref="O207:P207"/>
    <mergeCell ref="Q207:R207"/>
    <mergeCell ref="S207:T207"/>
    <mergeCell ref="U207:V207"/>
    <mergeCell ref="W207:AC207"/>
    <mergeCell ref="U205:V205"/>
    <mergeCell ref="W205:AC205"/>
    <mergeCell ref="D206:E206"/>
    <mergeCell ref="F206:G206"/>
    <mergeCell ref="I206:J206"/>
    <mergeCell ref="L206:M206"/>
    <mergeCell ref="O206:P206"/>
    <mergeCell ref="Q206:R206"/>
    <mergeCell ref="S206:T206"/>
    <mergeCell ref="U206:V206"/>
    <mergeCell ref="S204:T204"/>
    <mergeCell ref="U204:V204"/>
    <mergeCell ref="W204:AC204"/>
    <mergeCell ref="D205:E205"/>
    <mergeCell ref="F205:G205"/>
    <mergeCell ref="I205:J205"/>
    <mergeCell ref="L205:M205"/>
    <mergeCell ref="O205:P205"/>
    <mergeCell ref="Q205:R205"/>
    <mergeCell ref="S205:T205"/>
    <mergeCell ref="D204:E204"/>
    <mergeCell ref="F204:G204"/>
    <mergeCell ref="I204:J204"/>
    <mergeCell ref="L204:M204"/>
    <mergeCell ref="O204:P204"/>
    <mergeCell ref="Q204:R204"/>
    <mergeCell ref="W202:AC202"/>
    <mergeCell ref="D203:E203"/>
    <mergeCell ref="F203:G203"/>
    <mergeCell ref="I203:J203"/>
    <mergeCell ref="L203:M203"/>
    <mergeCell ref="O203:P203"/>
    <mergeCell ref="Q203:R203"/>
    <mergeCell ref="S203:T203"/>
    <mergeCell ref="U203:V203"/>
    <mergeCell ref="W203:AC203"/>
    <mergeCell ref="U201:V201"/>
    <mergeCell ref="W201:AC201"/>
    <mergeCell ref="D202:E202"/>
    <mergeCell ref="F202:G202"/>
    <mergeCell ref="I202:J202"/>
    <mergeCell ref="L202:M202"/>
    <mergeCell ref="O202:P202"/>
    <mergeCell ref="Q202:R202"/>
    <mergeCell ref="S202:T202"/>
    <mergeCell ref="U202:V202"/>
    <mergeCell ref="S200:T200"/>
    <mergeCell ref="U200:V200"/>
    <mergeCell ref="W200:AC200"/>
    <mergeCell ref="D201:E201"/>
    <mergeCell ref="F201:G201"/>
    <mergeCell ref="I201:J201"/>
    <mergeCell ref="L201:M201"/>
    <mergeCell ref="O201:P201"/>
    <mergeCell ref="Q201:R201"/>
    <mergeCell ref="S201:T201"/>
    <mergeCell ref="A200:B200"/>
    <mergeCell ref="D200:E200"/>
    <mergeCell ref="F200:K200"/>
    <mergeCell ref="L200:N200"/>
    <mergeCell ref="O200:P200"/>
    <mergeCell ref="Q200:R200"/>
    <mergeCell ref="V198:W198"/>
    <mergeCell ref="X198:AB198"/>
    <mergeCell ref="B199:D199"/>
    <mergeCell ref="E199:H199"/>
    <mergeCell ref="J199:N199"/>
    <mergeCell ref="O199:S199"/>
    <mergeCell ref="U199:V199"/>
    <mergeCell ref="W199:AB199"/>
    <mergeCell ref="A198:C198"/>
    <mergeCell ref="F198:G198"/>
    <mergeCell ref="J198:K198"/>
    <mergeCell ref="M198:N198"/>
    <mergeCell ref="P198:R198"/>
    <mergeCell ref="S198:U198"/>
    <mergeCell ref="O194:R194"/>
    <mergeCell ref="U194:V194"/>
    <mergeCell ref="A196:AC196"/>
    <mergeCell ref="A197:C197"/>
    <mergeCell ref="D197:I197"/>
    <mergeCell ref="J197:L197"/>
    <mergeCell ref="W197:AB197"/>
    <mergeCell ref="A193:C193"/>
    <mergeCell ref="E193:H193"/>
    <mergeCell ref="K193:M193"/>
    <mergeCell ref="Q193:R193"/>
    <mergeCell ref="X193:Z194"/>
    <mergeCell ref="AC193:AC194"/>
    <mergeCell ref="A194:B194"/>
    <mergeCell ref="D194:E194"/>
    <mergeCell ref="F194:H194"/>
    <mergeCell ref="K194:M194"/>
    <mergeCell ref="W191:AC191"/>
    <mergeCell ref="D192:E192"/>
    <mergeCell ref="F192:G192"/>
    <mergeCell ref="I192:J192"/>
    <mergeCell ref="L192:M192"/>
    <mergeCell ref="O192:P192"/>
    <mergeCell ref="Q192:R192"/>
    <mergeCell ref="S192:T192"/>
    <mergeCell ref="U192:V192"/>
    <mergeCell ref="W192:AC192"/>
    <mergeCell ref="U190:V190"/>
    <mergeCell ref="W190:AC190"/>
    <mergeCell ref="D191:E191"/>
    <mergeCell ref="F191:G191"/>
    <mergeCell ref="I191:J191"/>
    <mergeCell ref="L191:M191"/>
    <mergeCell ref="O191:P191"/>
    <mergeCell ref="Q191:R191"/>
    <mergeCell ref="S191:T191"/>
    <mergeCell ref="U191:V191"/>
    <mergeCell ref="S189:T189"/>
    <mergeCell ref="U189:V189"/>
    <mergeCell ref="W189:AC189"/>
    <mergeCell ref="D190:E190"/>
    <mergeCell ref="F190:G190"/>
    <mergeCell ref="I190:J190"/>
    <mergeCell ref="L190:M190"/>
    <mergeCell ref="O190:P190"/>
    <mergeCell ref="Q190:R190"/>
    <mergeCell ref="S190:T190"/>
    <mergeCell ref="D189:E189"/>
    <mergeCell ref="F189:G189"/>
    <mergeCell ref="I189:J189"/>
    <mergeCell ref="L189:M189"/>
    <mergeCell ref="O189:P189"/>
    <mergeCell ref="Q189:R189"/>
    <mergeCell ref="W187:AC187"/>
    <mergeCell ref="D188:E188"/>
    <mergeCell ref="F188:G188"/>
    <mergeCell ref="I188:J188"/>
    <mergeCell ref="L188:M188"/>
    <mergeCell ref="O188:P188"/>
    <mergeCell ref="Q188:R188"/>
    <mergeCell ref="S188:T188"/>
    <mergeCell ref="U188:V188"/>
    <mergeCell ref="W188:AC188"/>
    <mergeCell ref="U186:V186"/>
    <mergeCell ref="W186:AC186"/>
    <mergeCell ref="D187:E187"/>
    <mergeCell ref="F187:G187"/>
    <mergeCell ref="I187:J187"/>
    <mergeCell ref="L187:M187"/>
    <mergeCell ref="O187:P187"/>
    <mergeCell ref="Q187:R187"/>
    <mergeCell ref="S187:T187"/>
    <mergeCell ref="U187:V187"/>
    <mergeCell ref="S185:T185"/>
    <mergeCell ref="U185:V185"/>
    <mergeCell ref="W185:AC185"/>
    <mergeCell ref="D186:E186"/>
    <mergeCell ref="F186:G186"/>
    <mergeCell ref="I186:J186"/>
    <mergeCell ref="L186:M186"/>
    <mergeCell ref="O186:P186"/>
    <mergeCell ref="Q186:R186"/>
    <mergeCell ref="S186:T186"/>
    <mergeCell ref="D185:E185"/>
    <mergeCell ref="F185:G185"/>
    <mergeCell ref="I185:J185"/>
    <mergeCell ref="L185:M185"/>
    <mergeCell ref="O185:P185"/>
    <mergeCell ref="Q185:R185"/>
    <mergeCell ref="W183:AC183"/>
    <mergeCell ref="D184:E184"/>
    <mergeCell ref="F184:G184"/>
    <mergeCell ref="I184:J184"/>
    <mergeCell ref="L184:M184"/>
    <mergeCell ref="O184:P184"/>
    <mergeCell ref="Q184:R184"/>
    <mergeCell ref="S184:T184"/>
    <mergeCell ref="U184:V184"/>
    <mergeCell ref="W184:AC184"/>
    <mergeCell ref="U182:V182"/>
    <mergeCell ref="W182:AC182"/>
    <mergeCell ref="D183:E183"/>
    <mergeCell ref="F183:G183"/>
    <mergeCell ref="I183:J183"/>
    <mergeCell ref="L183:M183"/>
    <mergeCell ref="O183:P183"/>
    <mergeCell ref="Q183:R183"/>
    <mergeCell ref="S183:T183"/>
    <mergeCell ref="U183:V183"/>
    <mergeCell ref="S181:T181"/>
    <mergeCell ref="U181:V181"/>
    <mergeCell ref="W181:AC181"/>
    <mergeCell ref="D182:E182"/>
    <mergeCell ref="F182:G182"/>
    <mergeCell ref="I182:J182"/>
    <mergeCell ref="L182:M182"/>
    <mergeCell ref="O182:P182"/>
    <mergeCell ref="Q182:R182"/>
    <mergeCell ref="S182:T182"/>
    <mergeCell ref="D181:E181"/>
    <mergeCell ref="F181:G181"/>
    <mergeCell ref="I181:J181"/>
    <mergeCell ref="L181:M181"/>
    <mergeCell ref="O181:P181"/>
    <mergeCell ref="Q181:R181"/>
    <mergeCell ref="W179:AC179"/>
    <mergeCell ref="D180:E180"/>
    <mergeCell ref="F180:G180"/>
    <mergeCell ref="I180:J180"/>
    <mergeCell ref="L180:M180"/>
    <mergeCell ref="O180:P180"/>
    <mergeCell ref="Q180:R180"/>
    <mergeCell ref="S180:T180"/>
    <mergeCell ref="U180:V180"/>
    <mergeCell ref="W180:AC180"/>
    <mergeCell ref="U178:V178"/>
    <mergeCell ref="W178:AC178"/>
    <mergeCell ref="D179:E179"/>
    <mergeCell ref="F179:G179"/>
    <mergeCell ref="I179:J179"/>
    <mergeCell ref="L179:M179"/>
    <mergeCell ref="O179:P179"/>
    <mergeCell ref="Q179:R179"/>
    <mergeCell ref="S179:T179"/>
    <mergeCell ref="U179:V179"/>
    <mergeCell ref="S177:T177"/>
    <mergeCell ref="U177:V177"/>
    <mergeCell ref="W177:AC177"/>
    <mergeCell ref="D178:E178"/>
    <mergeCell ref="F178:G178"/>
    <mergeCell ref="I178:J178"/>
    <mergeCell ref="L178:M178"/>
    <mergeCell ref="O178:P178"/>
    <mergeCell ref="Q178:R178"/>
    <mergeCell ref="S178:T178"/>
    <mergeCell ref="D177:E177"/>
    <mergeCell ref="F177:G177"/>
    <mergeCell ref="I177:J177"/>
    <mergeCell ref="L177:M177"/>
    <mergeCell ref="O177:P177"/>
    <mergeCell ref="Q177:R177"/>
    <mergeCell ref="W175:AC175"/>
    <mergeCell ref="D176:E176"/>
    <mergeCell ref="F176:G176"/>
    <mergeCell ref="I176:J176"/>
    <mergeCell ref="L176:M176"/>
    <mergeCell ref="O176:P176"/>
    <mergeCell ref="Q176:R176"/>
    <mergeCell ref="S176:T176"/>
    <mergeCell ref="U176:V176"/>
    <mergeCell ref="W176:AC176"/>
    <mergeCell ref="U174:V174"/>
    <mergeCell ref="W174:AC174"/>
    <mergeCell ref="D175:E175"/>
    <mergeCell ref="F175:G175"/>
    <mergeCell ref="I175:J175"/>
    <mergeCell ref="L175:M175"/>
    <mergeCell ref="O175:P175"/>
    <mergeCell ref="Q175:R175"/>
    <mergeCell ref="S175:T175"/>
    <mergeCell ref="U175:V175"/>
    <mergeCell ref="S173:T173"/>
    <mergeCell ref="U173:V173"/>
    <mergeCell ref="W173:AC173"/>
    <mergeCell ref="D174:E174"/>
    <mergeCell ref="F174:G174"/>
    <mergeCell ref="I174:J174"/>
    <mergeCell ref="L174:M174"/>
    <mergeCell ref="O174:P174"/>
    <mergeCell ref="Q174:R174"/>
    <mergeCell ref="S174:T174"/>
    <mergeCell ref="D173:E173"/>
    <mergeCell ref="F173:G173"/>
    <mergeCell ref="I173:J173"/>
    <mergeCell ref="L173:M173"/>
    <mergeCell ref="O173:P173"/>
    <mergeCell ref="Q173:R173"/>
    <mergeCell ref="W171:AC171"/>
    <mergeCell ref="D172:E172"/>
    <mergeCell ref="F172:G172"/>
    <mergeCell ref="I172:J172"/>
    <mergeCell ref="L172:M172"/>
    <mergeCell ref="O172:P172"/>
    <mergeCell ref="Q172:R172"/>
    <mergeCell ref="S172:T172"/>
    <mergeCell ref="U172:V172"/>
    <mergeCell ref="W172:AC172"/>
    <mergeCell ref="U170:V170"/>
    <mergeCell ref="W170:AC170"/>
    <mergeCell ref="D171:E171"/>
    <mergeCell ref="F171:G171"/>
    <mergeCell ref="I171:J171"/>
    <mergeCell ref="L171:M171"/>
    <mergeCell ref="O171:P171"/>
    <mergeCell ref="Q171:R171"/>
    <mergeCell ref="S171:T171"/>
    <mergeCell ref="U171:V171"/>
    <mergeCell ref="S169:T169"/>
    <mergeCell ref="U169:V169"/>
    <mergeCell ref="W169:AC169"/>
    <mergeCell ref="D170:E170"/>
    <mergeCell ref="F170:G170"/>
    <mergeCell ref="I170:J170"/>
    <mergeCell ref="L170:M170"/>
    <mergeCell ref="O170:P170"/>
    <mergeCell ref="Q170:R170"/>
    <mergeCell ref="S170:T170"/>
    <mergeCell ref="D169:E169"/>
    <mergeCell ref="F169:G169"/>
    <mergeCell ref="I169:J169"/>
    <mergeCell ref="L169:M169"/>
    <mergeCell ref="O169:P169"/>
    <mergeCell ref="Q169:R169"/>
    <mergeCell ref="W167:AC167"/>
    <mergeCell ref="D168:E168"/>
    <mergeCell ref="F168:G168"/>
    <mergeCell ref="I168:J168"/>
    <mergeCell ref="L168:M168"/>
    <mergeCell ref="O168:P168"/>
    <mergeCell ref="Q168:R168"/>
    <mergeCell ref="S168:T168"/>
    <mergeCell ref="U168:V168"/>
    <mergeCell ref="W168:AC168"/>
    <mergeCell ref="U166:V166"/>
    <mergeCell ref="W166:AC166"/>
    <mergeCell ref="D167:E167"/>
    <mergeCell ref="F167:G167"/>
    <mergeCell ref="I167:J167"/>
    <mergeCell ref="L167:M167"/>
    <mergeCell ref="O167:P167"/>
    <mergeCell ref="Q167:R167"/>
    <mergeCell ref="S167:T167"/>
    <mergeCell ref="U167:V167"/>
    <mergeCell ref="S165:T165"/>
    <mergeCell ref="U165:V165"/>
    <mergeCell ref="W165:AC165"/>
    <mergeCell ref="D166:E166"/>
    <mergeCell ref="F166:G166"/>
    <mergeCell ref="I166:J166"/>
    <mergeCell ref="L166:M166"/>
    <mergeCell ref="O166:P166"/>
    <mergeCell ref="Q166:R166"/>
    <mergeCell ref="S166:T166"/>
    <mergeCell ref="D165:E165"/>
    <mergeCell ref="F165:G165"/>
    <mergeCell ref="I165:J165"/>
    <mergeCell ref="L165:M165"/>
    <mergeCell ref="O165:P165"/>
    <mergeCell ref="Q165:R165"/>
    <mergeCell ref="W163:AC163"/>
    <mergeCell ref="D164:E164"/>
    <mergeCell ref="F164:G164"/>
    <mergeCell ref="I164:J164"/>
    <mergeCell ref="L164:M164"/>
    <mergeCell ref="O164:P164"/>
    <mergeCell ref="Q164:R164"/>
    <mergeCell ref="S164:T164"/>
    <mergeCell ref="U164:V164"/>
    <mergeCell ref="W164:AC164"/>
    <mergeCell ref="U162:V162"/>
    <mergeCell ref="W162:AC162"/>
    <mergeCell ref="D163:E163"/>
    <mergeCell ref="F163:G163"/>
    <mergeCell ref="I163:J163"/>
    <mergeCell ref="L163:M163"/>
    <mergeCell ref="O163:P163"/>
    <mergeCell ref="Q163:R163"/>
    <mergeCell ref="S163:T163"/>
    <mergeCell ref="U163:V163"/>
    <mergeCell ref="S161:T161"/>
    <mergeCell ref="U161:V161"/>
    <mergeCell ref="W161:AC161"/>
    <mergeCell ref="D162:E162"/>
    <mergeCell ref="F162:G162"/>
    <mergeCell ref="I162:J162"/>
    <mergeCell ref="L162:M162"/>
    <mergeCell ref="O162:P162"/>
    <mergeCell ref="Q162:R162"/>
    <mergeCell ref="S162:T162"/>
    <mergeCell ref="A161:B161"/>
    <mergeCell ref="D161:E161"/>
    <mergeCell ref="F161:K161"/>
    <mergeCell ref="L161:N161"/>
    <mergeCell ref="O161:P161"/>
    <mergeCell ref="Q161:R161"/>
    <mergeCell ref="V159:W159"/>
    <mergeCell ref="X159:AB159"/>
    <mergeCell ref="B160:D160"/>
    <mergeCell ref="E160:H160"/>
    <mergeCell ref="J160:N160"/>
    <mergeCell ref="O160:S160"/>
    <mergeCell ref="U160:V160"/>
    <mergeCell ref="W160:AB160"/>
    <mergeCell ref="A159:C159"/>
    <mergeCell ref="F159:G159"/>
    <mergeCell ref="J159:K159"/>
    <mergeCell ref="M159:N159"/>
    <mergeCell ref="P159:R159"/>
    <mergeCell ref="S159:U159"/>
    <mergeCell ref="O155:R155"/>
    <mergeCell ref="U155:V155"/>
    <mergeCell ref="A157:AC157"/>
    <mergeCell ref="A158:C158"/>
    <mergeCell ref="D158:I158"/>
    <mergeCell ref="J158:L158"/>
    <mergeCell ref="W158:AB158"/>
    <mergeCell ref="A154:C154"/>
    <mergeCell ref="E154:H154"/>
    <mergeCell ref="K154:M154"/>
    <mergeCell ref="Q154:R154"/>
    <mergeCell ref="X154:Z155"/>
    <mergeCell ref="AC154:AC155"/>
    <mergeCell ref="A155:B155"/>
    <mergeCell ref="D155:E155"/>
    <mergeCell ref="F155:H155"/>
    <mergeCell ref="K155:M155"/>
    <mergeCell ref="W152:AC152"/>
    <mergeCell ref="D153:E153"/>
    <mergeCell ref="F153:G153"/>
    <mergeCell ref="I153:J153"/>
    <mergeCell ref="L153:M153"/>
    <mergeCell ref="O153:P153"/>
    <mergeCell ref="Q153:R153"/>
    <mergeCell ref="S153:T153"/>
    <mergeCell ref="U153:V153"/>
    <mergeCell ref="W153:AC153"/>
    <mergeCell ref="U151:V151"/>
    <mergeCell ref="W151:AC151"/>
    <mergeCell ref="D152:E152"/>
    <mergeCell ref="F152:G152"/>
    <mergeCell ref="I152:J152"/>
    <mergeCell ref="L152:M152"/>
    <mergeCell ref="O152:P152"/>
    <mergeCell ref="Q152:R152"/>
    <mergeCell ref="S152:T152"/>
    <mergeCell ref="U152:V152"/>
    <mergeCell ref="S150:T150"/>
    <mergeCell ref="U150:V150"/>
    <mergeCell ref="W150:AC150"/>
    <mergeCell ref="D151:E151"/>
    <mergeCell ref="F151:G151"/>
    <mergeCell ref="I151:J151"/>
    <mergeCell ref="L151:M151"/>
    <mergeCell ref="O151:P151"/>
    <mergeCell ref="Q151:R151"/>
    <mergeCell ref="S151:T151"/>
    <mergeCell ref="D150:E150"/>
    <mergeCell ref="F150:G150"/>
    <mergeCell ref="I150:J150"/>
    <mergeCell ref="L150:M150"/>
    <mergeCell ref="O150:P150"/>
    <mergeCell ref="Q150:R150"/>
    <mergeCell ref="W148:AC148"/>
    <mergeCell ref="D149:E149"/>
    <mergeCell ref="F149:G149"/>
    <mergeCell ref="I149:J149"/>
    <mergeCell ref="L149:M149"/>
    <mergeCell ref="O149:P149"/>
    <mergeCell ref="Q149:R149"/>
    <mergeCell ref="S149:T149"/>
    <mergeCell ref="U149:V149"/>
    <mergeCell ref="W149:AC149"/>
    <mergeCell ref="U147:V147"/>
    <mergeCell ref="W147:AC147"/>
    <mergeCell ref="D148:E148"/>
    <mergeCell ref="F148:G148"/>
    <mergeCell ref="I148:J148"/>
    <mergeCell ref="L148:M148"/>
    <mergeCell ref="O148:P148"/>
    <mergeCell ref="Q148:R148"/>
    <mergeCell ref="S148:T148"/>
    <mergeCell ref="U148:V148"/>
    <mergeCell ref="S146:T146"/>
    <mergeCell ref="U146:V146"/>
    <mergeCell ref="W146:AC146"/>
    <mergeCell ref="D147:E147"/>
    <mergeCell ref="F147:G147"/>
    <mergeCell ref="I147:J147"/>
    <mergeCell ref="L147:M147"/>
    <mergeCell ref="O147:P147"/>
    <mergeCell ref="Q147:R147"/>
    <mergeCell ref="S147:T147"/>
    <mergeCell ref="D146:E146"/>
    <mergeCell ref="F146:G146"/>
    <mergeCell ref="I146:J146"/>
    <mergeCell ref="L146:M146"/>
    <mergeCell ref="O146:P146"/>
    <mergeCell ref="Q146:R146"/>
    <mergeCell ref="W144:AC144"/>
    <mergeCell ref="D145:E145"/>
    <mergeCell ref="F145:G145"/>
    <mergeCell ref="I145:J145"/>
    <mergeCell ref="L145:M145"/>
    <mergeCell ref="O145:P145"/>
    <mergeCell ref="Q145:R145"/>
    <mergeCell ref="S145:T145"/>
    <mergeCell ref="U145:V145"/>
    <mergeCell ref="W145:AC145"/>
    <mergeCell ref="U143:V143"/>
    <mergeCell ref="W143:AC143"/>
    <mergeCell ref="D144:E144"/>
    <mergeCell ref="F144:G144"/>
    <mergeCell ref="I144:J144"/>
    <mergeCell ref="L144:M144"/>
    <mergeCell ref="O144:P144"/>
    <mergeCell ref="Q144:R144"/>
    <mergeCell ref="S144:T144"/>
    <mergeCell ref="U144:V144"/>
    <mergeCell ref="S142:T142"/>
    <mergeCell ref="U142:V142"/>
    <mergeCell ref="W142:AC142"/>
    <mergeCell ref="D143:E143"/>
    <mergeCell ref="F143:G143"/>
    <mergeCell ref="I143:J143"/>
    <mergeCell ref="L143:M143"/>
    <mergeCell ref="O143:P143"/>
    <mergeCell ref="Q143:R143"/>
    <mergeCell ref="S143:T143"/>
    <mergeCell ref="D142:E142"/>
    <mergeCell ref="F142:G142"/>
    <mergeCell ref="I142:J142"/>
    <mergeCell ref="L142:M142"/>
    <mergeCell ref="O142:P142"/>
    <mergeCell ref="Q142:R142"/>
    <mergeCell ref="W140:AC140"/>
    <mergeCell ref="D141:E141"/>
    <mergeCell ref="F141:G141"/>
    <mergeCell ref="I141:J141"/>
    <mergeCell ref="L141:M141"/>
    <mergeCell ref="O141:P141"/>
    <mergeCell ref="Q141:R141"/>
    <mergeCell ref="S141:T141"/>
    <mergeCell ref="U141:V141"/>
    <mergeCell ref="W141:AC141"/>
    <mergeCell ref="U139:V139"/>
    <mergeCell ref="W139:AC139"/>
    <mergeCell ref="D140:E140"/>
    <mergeCell ref="F140:G140"/>
    <mergeCell ref="I140:J140"/>
    <mergeCell ref="L140:M140"/>
    <mergeCell ref="O140:P140"/>
    <mergeCell ref="Q140:R140"/>
    <mergeCell ref="S140:T140"/>
    <mergeCell ref="U140:V140"/>
    <mergeCell ref="S138:T138"/>
    <mergeCell ref="U138:V138"/>
    <mergeCell ref="W138:AC138"/>
    <mergeCell ref="D139:E139"/>
    <mergeCell ref="F139:G139"/>
    <mergeCell ref="I139:J139"/>
    <mergeCell ref="L139:M139"/>
    <mergeCell ref="O139:P139"/>
    <mergeCell ref="Q139:R139"/>
    <mergeCell ref="S139:T139"/>
    <mergeCell ref="D138:E138"/>
    <mergeCell ref="F138:G138"/>
    <mergeCell ref="I138:J138"/>
    <mergeCell ref="L138:M138"/>
    <mergeCell ref="O138:P138"/>
    <mergeCell ref="Q138:R138"/>
    <mergeCell ref="W136:AC136"/>
    <mergeCell ref="D137:E137"/>
    <mergeCell ref="F137:G137"/>
    <mergeCell ref="I137:J137"/>
    <mergeCell ref="L137:M137"/>
    <mergeCell ref="O137:P137"/>
    <mergeCell ref="Q137:R137"/>
    <mergeCell ref="S137:T137"/>
    <mergeCell ref="U137:V137"/>
    <mergeCell ref="W137:AC137"/>
    <mergeCell ref="U135:V135"/>
    <mergeCell ref="W135:AC135"/>
    <mergeCell ref="D136:E136"/>
    <mergeCell ref="F136:G136"/>
    <mergeCell ref="I136:J136"/>
    <mergeCell ref="L136:M136"/>
    <mergeCell ref="O136:P136"/>
    <mergeCell ref="Q136:R136"/>
    <mergeCell ref="S136:T136"/>
    <mergeCell ref="U136:V136"/>
    <mergeCell ref="S134:T134"/>
    <mergeCell ref="U134:V134"/>
    <mergeCell ref="W134:AC134"/>
    <mergeCell ref="D135:E135"/>
    <mergeCell ref="F135:G135"/>
    <mergeCell ref="I135:J135"/>
    <mergeCell ref="L135:M135"/>
    <mergeCell ref="O135:P135"/>
    <mergeCell ref="Q135:R135"/>
    <mergeCell ref="S135:T135"/>
    <mergeCell ref="D134:E134"/>
    <mergeCell ref="F134:G134"/>
    <mergeCell ref="I134:J134"/>
    <mergeCell ref="L134:M134"/>
    <mergeCell ref="O134:P134"/>
    <mergeCell ref="Q134:R134"/>
    <mergeCell ref="W132:AC132"/>
    <mergeCell ref="D133:E133"/>
    <mergeCell ref="F133:G133"/>
    <mergeCell ref="I133:J133"/>
    <mergeCell ref="L133:M133"/>
    <mergeCell ref="O133:P133"/>
    <mergeCell ref="Q133:R133"/>
    <mergeCell ref="S133:T133"/>
    <mergeCell ref="U133:V133"/>
    <mergeCell ref="W133:AC133"/>
    <mergeCell ref="U131:V131"/>
    <mergeCell ref="W131:AC131"/>
    <mergeCell ref="D132:E132"/>
    <mergeCell ref="F132:G132"/>
    <mergeCell ref="I132:J132"/>
    <mergeCell ref="L132:M132"/>
    <mergeCell ref="O132:P132"/>
    <mergeCell ref="Q132:R132"/>
    <mergeCell ref="S132:T132"/>
    <mergeCell ref="U132:V132"/>
    <mergeCell ref="S130:T130"/>
    <mergeCell ref="U130:V130"/>
    <mergeCell ref="W130:AC130"/>
    <mergeCell ref="D131:E131"/>
    <mergeCell ref="F131:G131"/>
    <mergeCell ref="I131:J131"/>
    <mergeCell ref="L131:M131"/>
    <mergeCell ref="O131:P131"/>
    <mergeCell ref="Q131:R131"/>
    <mergeCell ref="S131:T131"/>
    <mergeCell ref="D130:E130"/>
    <mergeCell ref="F130:G130"/>
    <mergeCell ref="I130:J130"/>
    <mergeCell ref="L130:M130"/>
    <mergeCell ref="O130:P130"/>
    <mergeCell ref="Q130:R130"/>
    <mergeCell ref="W128:AC128"/>
    <mergeCell ref="D129:E129"/>
    <mergeCell ref="F129:G129"/>
    <mergeCell ref="I129:J129"/>
    <mergeCell ref="L129:M129"/>
    <mergeCell ref="O129:P129"/>
    <mergeCell ref="Q129:R129"/>
    <mergeCell ref="S129:T129"/>
    <mergeCell ref="U129:V129"/>
    <mergeCell ref="W129:AC129"/>
    <mergeCell ref="U127:V127"/>
    <mergeCell ref="W127:AC127"/>
    <mergeCell ref="D128:E128"/>
    <mergeCell ref="F128:G128"/>
    <mergeCell ref="I128:J128"/>
    <mergeCell ref="L128:M128"/>
    <mergeCell ref="O128:P128"/>
    <mergeCell ref="Q128:R128"/>
    <mergeCell ref="S128:T128"/>
    <mergeCell ref="U128:V128"/>
    <mergeCell ref="S126:T126"/>
    <mergeCell ref="U126:V126"/>
    <mergeCell ref="W126:AC126"/>
    <mergeCell ref="D127:E127"/>
    <mergeCell ref="F127:G127"/>
    <mergeCell ref="I127:J127"/>
    <mergeCell ref="L127:M127"/>
    <mergeCell ref="O127:P127"/>
    <mergeCell ref="Q127:R127"/>
    <mergeCell ref="S127:T127"/>
    <mergeCell ref="D126:E126"/>
    <mergeCell ref="F126:G126"/>
    <mergeCell ref="I126:J126"/>
    <mergeCell ref="L126:M126"/>
    <mergeCell ref="O126:P126"/>
    <mergeCell ref="Q126:R126"/>
    <mergeCell ref="W124:AC124"/>
    <mergeCell ref="D125:E125"/>
    <mergeCell ref="F125:G125"/>
    <mergeCell ref="I125:J125"/>
    <mergeCell ref="L125:M125"/>
    <mergeCell ref="O125:P125"/>
    <mergeCell ref="Q125:R125"/>
    <mergeCell ref="S125:T125"/>
    <mergeCell ref="U125:V125"/>
    <mergeCell ref="W125:AC125"/>
    <mergeCell ref="U123:V123"/>
    <mergeCell ref="W123:AC123"/>
    <mergeCell ref="D124:E124"/>
    <mergeCell ref="F124:G124"/>
    <mergeCell ref="I124:J124"/>
    <mergeCell ref="L124:M124"/>
    <mergeCell ref="O124:P124"/>
    <mergeCell ref="Q124:R124"/>
    <mergeCell ref="S124:T124"/>
    <mergeCell ref="U124:V124"/>
    <mergeCell ref="S122:T122"/>
    <mergeCell ref="U122:V122"/>
    <mergeCell ref="W122:AC122"/>
    <mergeCell ref="D123:E123"/>
    <mergeCell ref="F123:G123"/>
    <mergeCell ref="I123:J123"/>
    <mergeCell ref="L123:M123"/>
    <mergeCell ref="O123:P123"/>
    <mergeCell ref="Q123:R123"/>
    <mergeCell ref="S123:T123"/>
    <mergeCell ref="A122:B122"/>
    <mergeCell ref="D122:E122"/>
    <mergeCell ref="F122:K122"/>
    <mergeCell ref="L122:N122"/>
    <mergeCell ref="O122:P122"/>
    <mergeCell ref="Q122:R122"/>
    <mergeCell ref="V120:W120"/>
    <mergeCell ref="X120:AB120"/>
    <mergeCell ref="B121:D121"/>
    <mergeCell ref="E121:H121"/>
    <mergeCell ref="J121:N121"/>
    <mergeCell ref="O121:S121"/>
    <mergeCell ref="U121:V121"/>
    <mergeCell ref="W121:AB121"/>
    <mergeCell ref="A120:C120"/>
    <mergeCell ref="F120:G120"/>
    <mergeCell ref="J120:K120"/>
    <mergeCell ref="M120:N120"/>
    <mergeCell ref="P120:R120"/>
    <mergeCell ref="S120:U120"/>
    <mergeCell ref="O116:R116"/>
    <mergeCell ref="U116:V116"/>
    <mergeCell ref="A118:AC118"/>
    <mergeCell ref="A119:C119"/>
    <mergeCell ref="D119:I119"/>
    <mergeCell ref="J119:L119"/>
    <mergeCell ref="W119:AB119"/>
    <mergeCell ref="A115:C115"/>
    <mergeCell ref="E115:H115"/>
    <mergeCell ref="K115:M115"/>
    <mergeCell ref="Q115:R115"/>
    <mergeCell ref="X115:Z116"/>
    <mergeCell ref="AC115:AC116"/>
    <mergeCell ref="A116:B116"/>
    <mergeCell ref="D116:E116"/>
    <mergeCell ref="F116:H116"/>
    <mergeCell ref="K116:M116"/>
    <mergeCell ref="W113:AC113"/>
    <mergeCell ref="D114:E114"/>
    <mergeCell ref="F114:G114"/>
    <mergeCell ref="I114:J114"/>
    <mergeCell ref="L114:M114"/>
    <mergeCell ref="O114:P114"/>
    <mergeCell ref="Q114:R114"/>
    <mergeCell ref="S114:T114"/>
    <mergeCell ref="U114:V114"/>
    <mergeCell ref="W114:AC114"/>
    <mergeCell ref="U112:V112"/>
    <mergeCell ref="W112:AC112"/>
    <mergeCell ref="D113:E113"/>
    <mergeCell ref="F113:G113"/>
    <mergeCell ref="I113:J113"/>
    <mergeCell ref="L113:M113"/>
    <mergeCell ref="O113:P113"/>
    <mergeCell ref="Q113:R113"/>
    <mergeCell ref="S113:T113"/>
    <mergeCell ref="U113:V113"/>
    <mergeCell ref="S111:T111"/>
    <mergeCell ref="U111:V111"/>
    <mergeCell ref="W111:AC111"/>
    <mergeCell ref="D112:E112"/>
    <mergeCell ref="F112:G112"/>
    <mergeCell ref="I112:J112"/>
    <mergeCell ref="L112:M112"/>
    <mergeCell ref="O112:P112"/>
    <mergeCell ref="Q112:R112"/>
    <mergeCell ref="S112:T112"/>
    <mergeCell ref="D111:E111"/>
    <mergeCell ref="F111:G111"/>
    <mergeCell ref="I111:J111"/>
    <mergeCell ref="L111:M111"/>
    <mergeCell ref="O111:P111"/>
    <mergeCell ref="Q111:R111"/>
    <mergeCell ref="W109:AC109"/>
    <mergeCell ref="D110:E110"/>
    <mergeCell ref="F110:G110"/>
    <mergeCell ref="I110:J110"/>
    <mergeCell ref="L110:M110"/>
    <mergeCell ref="O110:P110"/>
    <mergeCell ref="Q110:R110"/>
    <mergeCell ref="S110:T110"/>
    <mergeCell ref="U110:V110"/>
    <mergeCell ref="W110:AC110"/>
    <mergeCell ref="U108:V108"/>
    <mergeCell ref="W108:AC108"/>
    <mergeCell ref="D109:E109"/>
    <mergeCell ref="F109:G109"/>
    <mergeCell ref="I109:J109"/>
    <mergeCell ref="L109:M109"/>
    <mergeCell ref="O109:P109"/>
    <mergeCell ref="Q109:R109"/>
    <mergeCell ref="S109:T109"/>
    <mergeCell ref="U109:V109"/>
    <mergeCell ref="S107:T107"/>
    <mergeCell ref="U107:V107"/>
    <mergeCell ref="W107:AC107"/>
    <mergeCell ref="D108:E108"/>
    <mergeCell ref="F108:G108"/>
    <mergeCell ref="I108:J108"/>
    <mergeCell ref="L108:M108"/>
    <mergeCell ref="O108:P108"/>
    <mergeCell ref="Q108:R108"/>
    <mergeCell ref="S108:T108"/>
    <mergeCell ref="D107:E107"/>
    <mergeCell ref="F107:G107"/>
    <mergeCell ref="I107:J107"/>
    <mergeCell ref="L107:M107"/>
    <mergeCell ref="O107:P107"/>
    <mergeCell ref="Q107:R107"/>
    <mergeCell ref="W105:AC105"/>
    <mergeCell ref="D106:E106"/>
    <mergeCell ref="F106:G106"/>
    <mergeCell ref="I106:J106"/>
    <mergeCell ref="L106:M106"/>
    <mergeCell ref="O106:P106"/>
    <mergeCell ref="Q106:R106"/>
    <mergeCell ref="S106:T106"/>
    <mergeCell ref="U106:V106"/>
    <mergeCell ref="W106:AC106"/>
    <mergeCell ref="U104:V104"/>
    <mergeCell ref="W104:AC104"/>
    <mergeCell ref="D105:E105"/>
    <mergeCell ref="F105:G105"/>
    <mergeCell ref="I105:J105"/>
    <mergeCell ref="L105:M105"/>
    <mergeCell ref="O105:P105"/>
    <mergeCell ref="Q105:R105"/>
    <mergeCell ref="S105:T105"/>
    <mergeCell ref="U105:V105"/>
    <mergeCell ref="S103:T103"/>
    <mergeCell ref="U103:V103"/>
    <mergeCell ref="W103:AC103"/>
    <mergeCell ref="D104:E104"/>
    <mergeCell ref="F104:G104"/>
    <mergeCell ref="I104:J104"/>
    <mergeCell ref="L104:M104"/>
    <mergeCell ref="O104:P104"/>
    <mergeCell ref="Q104:R104"/>
    <mergeCell ref="S104:T104"/>
    <mergeCell ref="D103:E103"/>
    <mergeCell ref="F103:G103"/>
    <mergeCell ref="I103:J103"/>
    <mergeCell ref="L103:M103"/>
    <mergeCell ref="O103:P103"/>
    <mergeCell ref="Q103:R103"/>
    <mergeCell ref="W101:AC101"/>
    <mergeCell ref="D102:E102"/>
    <mergeCell ref="F102:G102"/>
    <mergeCell ref="I102:J102"/>
    <mergeCell ref="L102:M102"/>
    <mergeCell ref="O102:P102"/>
    <mergeCell ref="Q102:R102"/>
    <mergeCell ref="S102:T102"/>
    <mergeCell ref="U102:V102"/>
    <mergeCell ref="W102:AC102"/>
    <mergeCell ref="U100:V100"/>
    <mergeCell ref="W100:AC100"/>
    <mergeCell ref="D101:E101"/>
    <mergeCell ref="F101:G101"/>
    <mergeCell ref="I101:J101"/>
    <mergeCell ref="L101:M101"/>
    <mergeCell ref="O101:P101"/>
    <mergeCell ref="Q101:R101"/>
    <mergeCell ref="S101:T101"/>
    <mergeCell ref="U101:V101"/>
    <mergeCell ref="S99:T99"/>
    <mergeCell ref="U99:V99"/>
    <mergeCell ref="W99:AC99"/>
    <mergeCell ref="D100:E100"/>
    <mergeCell ref="F100:G100"/>
    <mergeCell ref="I100:J100"/>
    <mergeCell ref="L100:M100"/>
    <mergeCell ref="O100:P100"/>
    <mergeCell ref="Q100:R100"/>
    <mergeCell ref="S100:T100"/>
    <mergeCell ref="D99:E99"/>
    <mergeCell ref="F99:G99"/>
    <mergeCell ref="I99:J99"/>
    <mergeCell ref="L99:M99"/>
    <mergeCell ref="O99:P99"/>
    <mergeCell ref="Q99:R99"/>
    <mergeCell ref="W97:AC97"/>
    <mergeCell ref="D98:E98"/>
    <mergeCell ref="F98:G98"/>
    <mergeCell ref="I98:J98"/>
    <mergeCell ref="L98:M98"/>
    <mergeCell ref="O98:P98"/>
    <mergeCell ref="Q98:R98"/>
    <mergeCell ref="S98:T98"/>
    <mergeCell ref="U98:V98"/>
    <mergeCell ref="W98:AC98"/>
    <mergeCell ref="U96:V96"/>
    <mergeCell ref="W96:AC96"/>
    <mergeCell ref="D97:E97"/>
    <mergeCell ref="F97:G97"/>
    <mergeCell ref="I97:J97"/>
    <mergeCell ref="L97:M97"/>
    <mergeCell ref="O97:P97"/>
    <mergeCell ref="Q97:R97"/>
    <mergeCell ref="S97:T97"/>
    <mergeCell ref="U97:V97"/>
    <mergeCell ref="S95:T95"/>
    <mergeCell ref="U95:V95"/>
    <mergeCell ref="W95:AC95"/>
    <mergeCell ref="D96:E96"/>
    <mergeCell ref="F96:G96"/>
    <mergeCell ref="I96:J96"/>
    <mergeCell ref="L96:M96"/>
    <mergeCell ref="O96:P96"/>
    <mergeCell ref="Q96:R96"/>
    <mergeCell ref="S96:T96"/>
    <mergeCell ref="D95:E95"/>
    <mergeCell ref="F95:G95"/>
    <mergeCell ref="I95:J95"/>
    <mergeCell ref="L95:M95"/>
    <mergeCell ref="O95:P95"/>
    <mergeCell ref="Q95:R95"/>
    <mergeCell ref="W93:AC93"/>
    <mergeCell ref="D94:E94"/>
    <mergeCell ref="F94:G94"/>
    <mergeCell ref="I94:J94"/>
    <mergeCell ref="L94:M94"/>
    <mergeCell ref="O94:P94"/>
    <mergeCell ref="Q94:R94"/>
    <mergeCell ref="S94:T94"/>
    <mergeCell ref="U94:V94"/>
    <mergeCell ref="W94:AC94"/>
    <mergeCell ref="U92:V92"/>
    <mergeCell ref="W92:AC92"/>
    <mergeCell ref="D93:E93"/>
    <mergeCell ref="F93:G93"/>
    <mergeCell ref="I93:J93"/>
    <mergeCell ref="L93:M93"/>
    <mergeCell ref="O93:P93"/>
    <mergeCell ref="Q93:R93"/>
    <mergeCell ref="S93:T93"/>
    <mergeCell ref="U93:V93"/>
    <mergeCell ref="S91:T91"/>
    <mergeCell ref="U91:V91"/>
    <mergeCell ref="W91:AC91"/>
    <mergeCell ref="D92:E92"/>
    <mergeCell ref="F92:G92"/>
    <mergeCell ref="I92:J92"/>
    <mergeCell ref="L92:M92"/>
    <mergeCell ref="O92:P92"/>
    <mergeCell ref="Q92:R92"/>
    <mergeCell ref="S92:T92"/>
    <mergeCell ref="D91:E91"/>
    <mergeCell ref="F91:G91"/>
    <mergeCell ref="I91:J91"/>
    <mergeCell ref="L91:M91"/>
    <mergeCell ref="O91:P91"/>
    <mergeCell ref="Q91:R91"/>
    <mergeCell ref="W89:AC89"/>
    <mergeCell ref="D90:E90"/>
    <mergeCell ref="F90:G90"/>
    <mergeCell ref="I90:J90"/>
    <mergeCell ref="L90:M90"/>
    <mergeCell ref="O90:P90"/>
    <mergeCell ref="Q90:R90"/>
    <mergeCell ref="S90:T90"/>
    <mergeCell ref="U90:V90"/>
    <mergeCell ref="W90:AC90"/>
    <mergeCell ref="U88:V88"/>
    <mergeCell ref="W88:AC88"/>
    <mergeCell ref="D89:E89"/>
    <mergeCell ref="F89:G89"/>
    <mergeCell ref="I89:J89"/>
    <mergeCell ref="L89:M89"/>
    <mergeCell ref="O89:P89"/>
    <mergeCell ref="Q89:R89"/>
    <mergeCell ref="S89:T89"/>
    <mergeCell ref="U89:V89"/>
    <mergeCell ref="S87:T87"/>
    <mergeCell ref="U87:V87"/>
    <mergeCell ref="W87:AC87"/>
    <mergeCell ref="D88:E88"/>
    <mergeCell ref="F88:G88"/>
    <mergeCell ref="I88:J88"/>
    <mergeCell ref="L88:M88"/>
    <mergeCell ref="O88:P88"/>
    <mergeCell ref="Q88:R88"/>
    <mergeCell ref="S88:T88"/>
    <mergeCell ref="D87:E87"/>
    <mergeCell ref="F87:G87"/>
    <mergeCell ref="I87:J87"/>
    <mergeCell ref="L87:M87"/>
    <mergeCell ref="O87:P87"/>
    <mergeCell ref="Q87:R87"/>
    <mergeCell ref="W85:AC85"/>
    <mergeCell ref="D86:E86"/>
    <mergeCell ref="F86:G86"/>
    <mergeCell ref="I86:J86"/>
    <mergeCell ref="L86:M86"/>
    <mergeCell ref="O86:P86"/>
    <mergeCell ref="Q86:R86"/>
    <mergeCell ref="S86:T86"/>
    <mergeCell ref="U86:V86"/>
    <mergeCell ref="W86:AC86"/>
    <mergeCell ref="U84:V84"/>
    <mergeCell ref="W84:AC84"/>
    <mergeCell ref="D85:E85"/>
    <mergeCell ref="F85:G85"/>
    <mergeCell ref="I85:J85"/>
    <mergeCell ref="L85:M85"/>
    <mergeCell ref="O85:P85"/>
    <mergeCell ref="Q85:R85"/>
    <mergeCell ref="S85:T85"/>
    <mergeCell ref="U85:V85"/>
    <mergeCell ref="S83:T83"/>
    <mergeCell ref="U83:V83"/>
    <mergeCell ref="W83:AC83"/>
    <mergeCell ref="D84:E84"/>
    <mergeCell ref="F84:G84"/>
    <mergeCell ref="I84:J84"/>
    <mergeCell ref="L84:M84"/>
    <mergeCell ref="O84:P84"/>
    <mergeCell ref="Q84:R84"/>
    <mergeCell ref="S84:T84"/>
    <mergeCell ref="A83:B83"/>
    <mergeCell ref="D83:E83"/>
    <mergeCell ref="F83:K83"/>
    <mergeCell ref="L83:N83"/>
    <mergeCell ref="O83:P83"/>
    <mergeCell ref="Q83:R83"/>
    <mergeCell ref="V81:W81"/>
    <mergeCell ref="X81:AB81"/>
    <mergeCell ref="B82:D82"/>
    <mergeCell ref="E82:H82"/>
    <mergeCell ref="J82:N82"/>
    <mergeCell ref="O82:S82"/>
    <mergeCell ref="U82:V82"/>
    <mergeCell ref="W82:AB82"/>
    <mergeCell ref="A81:C81"/>
    <mergeCell ref="F81:G81"/>
    <mergeCell ref="J81:K81"/>
    <mergeCell ref="M81:N81"/>
    <mergeCell ref="P81:R81"/>
    <mergeCell ref="S81:U81"/>
    <mergeCell ref="O77:R77"/>
    <mergeCell ref="U77:V77"/>
    <mergeCell ref="A79:AC79"/>
    <mergeCell ref="A80:C80"/>
    <mergeCell ref="D80:I80"/>
    <mergeCell ref="J80:L80"/>
    <mergeCell ref="W80:AB80"/>
    <mergeCell ref="A76:C76"/>
    <mergeCell ref="E76:H76"/>
    <mergeCell ref="K76:M76"/>
    <mergeCell ref="Q76:R76"/>
    <mergeCell ref="X76:Z77"/>
    <mergeCell ref="AC76:AC77"/>
    <mergeCell ref="A77:B77"/>
    <mergeCell ref="D77:E77"/>
    <mergeCell ref="F77:H77"/>
    <mergeCell ref="K77:M77"/>
    <mergeCell ref="W74:AC74"/>
    <mergeCell ref="D75:E75"/>
    <mergeCell ref="F75:G75"/>
    <mergeCell ref="I75:J75"/>
    <mergeCell ref="L75:M75"/>
    <mergeCell ref="O75:P75"/>
    <mergeCell ref="Q75:R75"/>
    <mergeCell ref="S75:T75"/>
    <mergeCell ref="U75:V75"/>
    <mergeCell ref="W75:AC75"/>
    <mergeCell ref="U73:V73"/>
    <mergeCell ref="W73:AC73"/>
    <mergeCell ref="D74:E74"/>
    <mergeCell ref="F74:G74"/>
    <mergeCell ref="I74:J74"/>
    <mergeCell ref="L74:M74"/>
    <mergeCell ref="O74:P74"/>
    <mergeCell ref="Q74:R74"/>
    <mergeCell ref="S74:T74"/>
    <mergeCell ref="U74:V74"/>
    <mergeCell ref="S72:T72"/>
    <mergeCell ref="U72:V72"/>
    <mergeCell ref="W72:AC72"/>
    <mergeCell ref="D73:E73"/>
    <mergeCell ref="F73:G73"/>
    <mergeCell ref="I73:J73"/>
    <mergeCell ref="L73:M73"/>
    <mergeCell ref="O73:P73"/>
    <mergeCell ref="Q73:R73"/>
    <mergeCell ref="S73:T73"/>
    <mergeCell ref="D72:E72"/>
    <mergeCell ref="F72:G72"/>
    <mergeCell ref="I72:J72"/>
    <mergeCell ref="L72:M72"/>
    <mergeCell ref="O72:P72"/>
    <mergeCell ref="Q72:R72"/>
    <mergeCell ref="W70:AC70"/>
    <mergeCell ref="D71:E71"/>
    <mergeCell ref="F71:G71"/>
    <mergeCell ref="I71:J71"/>
    <mergeCell ref="L71:M71"/>
    <mergeCell ref="O71:P71"/>
    <mergeCell ref="Q71:R71"/>
    <mergeCell ref="S71:T71"/>
    <mergeCell ref="U71:V71"/>
    <mergeCell ref="W71:AC71"/>
    <mergeCell ref="U69:V69"/>
    <mergeCell ref="W69:AC69"/>
    <mergeCell ref="D70:E70"/>
    <mergeCell ref="F70:G70"/>
    <mergeCell ref="I70:J70"/>
    <mergeCell ref="L70:M70"/>
    <mergeCell ref="O70:P70"/>
    <mergeCell ref="Q70:R70"/>
    <mergeCell ref="S70:T70"/>
    <mergeCell ref="U70:V70"/>
    <mergeCell ref="S68:T68"/>
    <mergeCell ref="U68:V68"/>
    <mergeCell ref="W68:AC68"/>
    <mergeCell ref="D69:E69"/>
    <mergeCell ref="F69:G69"/>
    <mergeCell ref="I69:J69"/>
    <mergeCell ref="L69:M69"/>
    <mergeCell ref="O69:P69"/>
    <mergeCell ref="Q69:R69"/>
    <mergeCell ref="S69:T69"/>
    <mergeCell ref="D68:E68"/>
    <mergeCell ref="F68:G68"/>
    <mergeCell ref="I68:J68"/>
    <mergeCell ref="L68:M68"/>
    <mergeCell ref="O68:P68"/>
    <mergeCell ref="Q68:R68"/>
    <mergeCell ref="W66:AC66"/>
    <mergeCell ref="D67:E67"/>
    <mergeCell ref="F67:G67"/>
    <mergeCell ref="I67:J67"/>
    <mergeCell ref="L67:M67"/>
    <mergeCell ref="O67:P67"/>
    <mergeCell ref="Q67:R67"/>
    <mergeCell ref="S67:T67"/>
    <mergeCell ref="U67:V67"/>
    <mergeCell ref="W67:AC67"/>
    <mergeCell ref="U65:V65"/>
    <mergeCell ref="W65:AC65"/>
    <mergeCell ref="D66:E66"/>
    <mergeCell ref="F66:G66"/>
    <mergeCell ref="I66:J66"/>
    <mergeCell ref="L66:M66"/>
    <mergeCell ref="O66:P66"/>
    <mergeCell ref="Q66:R66"/>
    <mergeCell ref="S66:T66"/>
    <mergeCell ref="U66:V66"/>
    <mergeCell ref="S64:T64"/>
    <mergeCell ref="U64:V64"/>
    <mergeCell ref="W64:AC64"/>
    <mergeCell ref="D65:E65"/>
    <mergeCell ref="F65:G65"/>
    <mergeCell ref="I65:J65"/>
    <mergeCell ref="L65:M65"/>
    <mergeCell ref="O65:P65"/>
    <mergeCell ref="Q65:R65"/>
    <mergeCell ref="S65:T65"/>
    <mergeCell ref="D64:E64"/>
    <mergeCell ref="F64:G64"/>
    <mergeCell ref="I64:J64"/>
    <mergeCell ref="L64:M64"/>
    <mergeCell ref="O64:P64"/>
    <mergeCell ref="Q64:R64"/>
    <mergeCell ref="W62:AC62"/>
    <mergeCell ref="D63:E63"/>
    <mergeCell ref="F63:G63"/>
    <mergeCell ref="I63:J63"/>
    <mergeCell ref="L63:M63"/>
    <mergeCell ref="O63:P63"/>
    <mergeCell ref="Q63:R63"/>
    <mergeCell ref="S63:T63"/>
    <mergeCell ref="U63:V63"/>
    <mergeCell ref="W63:AC63"/>
    <mergeCell ref="U61:V61"/>
    <mergeCell ref="W61:AC61"/>
    <mergeCell ref="D62:E62"/>
    <mergeCell ref="F62:G62"/>
    <mergeCell ref="I62:J62"/>
    <mergeCell ref="L62:M62"/>
    <mergeCell ref="O62:P62"/>
    <mergeCell ref="Q62:R62"/>
    <mergeCell ref="S62:T62"/>
    <mergeCell ref="U62:V62"/>
    <mergeCell ref="S60:T60"/>
    <mergeCell ref="U60:V60"/>
    <mergeCell ref="W60:AC60"/>
    <mergeCell ref="D61:E61"/>
    <mergeCell ref="F61:G61"/>
    <mergeCell ref="I61:J61"/>
    <mergeCell ref="L61:M61"/>
    <mergeCell ref="O61:P61"/>
    <mergeCell ref="Q61:R61"/>
    <mergeCell ref="S61:T61"/>
    <mergeCell ref="D60:E60"/>
    <mergeCell ref="F60:G60"/>
    <mergeCell ref="I60:J60"/>
    <mergeCell ref="L60:M60"/>
    <mergeCell ref="O60:P60"/>
    <mergeCell ref="Q60:R60"/>
    <mergeCell ref="W58:AC58"/>
    <mergeCell ref="D59:E59"/>
    <mergeCell ref="F59:G59"/>
    <mergeCell ref="I59:J59"/>
    <mergeCell ref="L59:M59"/>
    <mergeCell ref="O59:P59"/>
    <mergeCell ref="Q59:R59"/>
    <mergeCell ref="S59:T59"/>
    <mergeCell ref="U59:V59"/>
    <mergeCell ref="W59:AC59"/>
    <mergeCell ref="U57:V57"/>
    <mergeCell ref="W57:AC57"/>
    <mergeCell ref="D58:E58"/>
    <mergeCell ref="F58:G58"/>
    <mergeCell ref="I58:J58"/>
    <mergeCell ref="L58:M58"/>
    <mergeCell ref="O58:P58"/>
    <mergeCell ref="Q58:R58"/>
    <mergeCell ref="S58:T58"/>
    <mergeCell ref="U58:V58"/>
    <mergeCell ref="S56:T56"/>
    <mergeCell ref="U56:V56"/>
    <mergeCell ref="W56:AC56"/>
    <mergeCell ref="D57:E57"/>
    <mergeCell ref="F57:G57"/>
    <mergeCell ref="I57:J57"/>
    <mergeCell ref="L57:M57"/>
    <mergeCell ref="O57:P57"/>
    <mergeCell ref="Q57:R57"/>
    <mergeCell ref="S57:T57"/>
    <mergeCell ref="D56:E56"/>
    <mergeCell ref="F56:G56"/>
    <mergeCell ref="I56:J56"/>
    <mergeCell ref="L56:M56"/>
    <mergeCell ref="O56:P56"/>
    <mergeCell ref="Q56:R56"/>
    <mergeCell ref="W54:AC54"/>
    <mergeCell ref="D55:E55"/>
    <mergeCell ref="F55:G55"/>
    <mergeCell ref="I55:J55"/>
    <mergeCell ref="L55:M55"/>
    <mergeCell ref="O55:P55"/>
    <mergeCell ref="Q55:R55"/>
    <mergeCell ref="S55:T55"/>
    <mergeCell ref="U55:V55"/>
    <mergeCell ref="W55:AC55"/>
    <mergeCell ref="U53:V53"/>
    <mergeCell ref="W53:AC53"/>
    <mergeCell ref="D54:E54"/>
    <mergeCell ref="F54:G54"/>
    <mergeCell ref="I54:J54"/>
    <mergeCell ref="L54:M54"/>
    <mergeCell ref="O54:P54"/>
    <mergeCell ref="Q54:R54"/>
    <mergeCell ref="S54:T54"/>
    <mergeCell ref="U54:V54"/>
    <mergeCell ref="S52:T52"/>
    <mergeCell ref="U52:V52"/>
    <mergeCell ref="W52:AC52"/>
    <mergeCell ref="D53:E53"/>
    <mergeCell ref="F53:G53"/>
    <mergeCell ref="I53:J53"/>
    <mergeCell ref="L53:M53"/>
    <mergeCell ref="O53:P53"/>
    <mergeCell ref="Q53:R53"/>
    <mergeCell ref="S53:T53"/>
    <mergeCell ref="D52:E52"/>
    <mergeCell ref="F52:G52"/>
    <mergeCell ref="I52:J52"/>
    <mergeCell ref="L52:M52"/>
    <mergeCell ref="O52:P52"/>
    <mergeCell ref="Q52:R52"/>
    <mergeCell ref="W50:AC50"/>
    <mergeCell ref="D51:E51"/>
    <mergeCell ref="F51:G51"/>
    <mergeCell ref="I51:J51"/>
    <mergeCell ref="L51:M51"/>
    <mergeCell ref="O51:P51"/>
    <mergeCell ref="Q51:R51"/>
    <mergeCell ref="S51:T51"/>
    <mergeCell ref="U51:V51"/>
    <mergeCell ref="W51:AC51"/>
    <mergeCell ref="U49:V49"/>
    <mergeCell ref="W49:AC49"/>
    <mergeCell ref="D50:E50"/>
    <mergeCell ref="F50:G50"/>
    <mergeCell ref="I50:J50"/>
    <mergeCell ref="L50:M50"/>
    <mergeCell ref="O50:P50"/>
    <mergeCell ref="Q50:R50"/>
    <mergeCell ref="S50:T50"/>
    <mergeCell ref="U50:V50"/>
    <mergeCell ref="S48:T48"/>
    <mergeCell ref="U48:V48"/>
    <mergeCell ref="W48:AC48"/>
    <mergeCell ref="D49:E49"/>
    <mergeCell ref="F49:G49"/>
    <mergeCell ref="I49:J49"/>
    <mergeCell ref="L49:M49"/>
    <mergeCell ref="O49:P49"/>
    <mergeCell ref="Q49:R49"/>
    <mergeCell ref="S49:T49"/>
    <mergeCell ref="D48:E48"/>
    <mergeCell ref="F48:G48"/>
    <mergeCell ref="I48:J48"/>
    <mergeCell ref="L48:M48"/>
    <mergeCell ref="O48:P48"/>
    <mergeCell ref="Q48:R48"/>
    <mergeCell ref="W46:AC46"/>
    <mergeCell ref="D47:E47"/>
    <mergeCell ref="F47:G47"/>
    <mergeCell ref="I47:J47"/>
    <mergeCell ref="L47:M47"/>
    <mergeCell ref="O47:P47"/>
    <mergeCell ref="Q47:R47"/>
    <mergeCell ref="S47:T47"/>
    <mergeCell ref="U47:V47"/>
    <mergeCell ref="W47:AC47"/>
    <mergeCell ref="U45:V45"/>
    <mergeCell ref="W45:AC45"/>
    <mergeCell ref="D46:E46"/>
    <mergeCell ref="F46:G46"/>
    <mergeCell ref="I46:J46"/>
    <mergeCell ref="L46:M46"/>
    <mergeCell ref="O46:P46"/>
    <mergeCell ref="Q46:R46"/>
    <mergeCell ref="S46:T46"/>
    <mergeCell ref="U46:V46"/>
    <mergeCell ref="S44:T44"/>
    <mergeCell ref="U44:V44"/>
    <mergeCell ref="W44:AC44"/>
    <mergeCell ref="D45:E45"/>
    <mergeCell ref="F45:G45"/>
    <mergeCell ref="I45:J45"/>
    <mergeCell ref="L45:M45"/>
    <mergeCell ref="O45:P45"/>
    <mergeCell ref="Q45:R45"/>
    <mergeCell ref="S45:T45"/>
    <mergeCell ref="A44:B44"/>
    <mergeCell ref="D44:E44"/>
    <mergeCell ref="F44:K44"/>
    <mergeCell ref="L44:N44"/>
    <mergeCell ref="O44:P44"/>
    <mergeCell ref="Q44:R44"/>
    <mergeCell ref="V42:W42"/>
    <mergeCell ref="X42:AB42"/>
    <mergeCell ref="B43:D43"/>
    <mergeCell ref="E43:H43"/>
    <mergeCell ref="J43:N43"/>
    <mergeCell ref="O43:S43"/>
    <mergeCell ref="U43:V43"/>
    <mergeCell ref="W43:AB43"/>
    <mergeCell ref="A41:C41"/>
    <mergeCell ref="D41:I41"/>
    <mergeCell ref="J41:L41"/>
    <mergeCell ref="W41:AB41"/>
    <mergeCell ref="A42:C42"/>
    <mergeCell ref="F42:G42"/>
    <mergeCell ref="J42:K42"/>
    <mergeCell ref="M42:N42"/>
    <mergeCell ref="P42:R42"/>
    <mergeCell ref="S42:U42"/>
    <mergeCell ref="A32:D32"/>
    <mergeCell ref="F32:H32"/>
    <mergeCell ref="K32:AC32"/>
    <mergeCell ref="A34:AC34"/>
    <mergeCell ref="A35:AC37"/>
    <mergeCell ref="A40:AC40"/>
    <mergeCell ref="A30:D30"/>
    <mergeCell ref="F30:H30"/>
    <mergeCell ref="K30:AC30"/>
    <mergeCell ref="A31:D31"/>
    <mergeCell ref="F31:H31"/>
    <mergeCell ref="K31:AC31"/>
    <mergeCell ref="O26:Q26"/>
    <mergeCell ref="R26:S26"/>
    <mergeCell ref="U26:W26"/>
    <mergeCell ref="X26:Y26"/>
    <mergeCell ref="A29:D29"/>
    <mergeCell ref="F29:H29"/>
    <mergeCell ref="K29:AC29"/>
    <mergeCell ref="A25:D26"/>
    <mergeCell ref="E25:I25"/>
    <mergeCell ref="J25:K25"/>
    <mergeCell ref="E26:H26"/>
    <mergeCell ref="I26:K26"/>
    <mergeCell ref="L26:M26"/>
    <mergeCell ref="A20:AC21"/>
    <mergeCell ref="A22:D22"/>
    <mergeCell ref="E22:F22"/>
    <mergeCell ref="A23:D24"/>
    <mergeCell ref="E23:F23"/>
    <mergeCell ref="H23:J23"/>
    <mergeCell ref="K23:L23"/>
    <mergeCell ref="N23:Q23"/>
    <mergeCell ref="E24:F24"/>
    <mergeCell ref="G24:AB24"/>
    <mergeCell ref="A15:D17"/>
    <mergeCell ref="E15:H15"/>
    <mergeCell ref="E16:H16"/>
    <mergeCell ref="E17:H17"/>
    <mergeCell ref="M17:N17"/>
    <mergeCell ref="R17:T17"/>
    <mergeCell ref="A12:B14"/>
    <mergeCell ref="C12:D12"/>
    <mergeCell ref="E12:K12"/>
    <mergeCell ref="C13:D13"/>
    <mergeCell ref="E13:K13"/>
    <mergeCell ref="C14:D14"/>
    <mergeCell ref="E14:K14"/>
    <mergeCell ref="A10:D10"/>
    <mergeCell ref="F10:H10"/>
    <mergeCell ref="J10:L10"/>
    <mergeCell ref="N10:O10"/>
    <mergeCell ref="A11:D11"/>
    <mergeCell ref="F11:H11"/>
    <mergeCell ref="J11:L11"/>
    <mergeCell ref="N11:O11"/>
    <mergeCell ref="A7:D7"/>
    <mergeCell ref="E7:AC7"/>
    <mergeCell ref="A8:D8"/>
    <mergeCell ref="E8:AC8"/>
    <mergeCell ref="A9:D9"/>
    <mergeCell ref="H9:I9"/>
    <mergeCell ref="M9:N9"/>
    <mergeCell ref="A1:AC1"/>
    <mergeCell ref="J2:M2"/>
    <mergeCell ref="Q2:R2"/>
    <mergeCell ref="T4:W4"/>
    <mergeCell ref="A5:AC5"/>
    <mergeCell ref="A6:D6"/>
    <mergeCell ref="E6:AC6"/>
  </mergeCells>
  <phoneticPr fontId="1"/>
  <conditionalFormatting sqref="D45:G75 I45:J75">
    <cfRule type="expression" dxfId="846" priority="63">
      <formula>D45=""</formula>
    </cfRule>
  </conditionalFormatting>
  <conditionalFormatting sqref="D84:G114 I84:J114">
    <cfRule type="expression" dxfId="845" priority="53">
      <formula>D84=""</formula>
    </cfRule>
  </conditionalFormatting>
  <conditionalFormatting sqref="D123:G153 I123:J153">
    <cfRule type="expression" dxfId="844" priority="43">
      <formula>D123=""</formula>
    </cfRule>
  </conditionalFormatting>
  <conditionalFormatting sqref="D162:G192 I162:J192">
    <cfRule type="expression" dxfId="843" priority="33">
      <formula>D162=""</formula>
    </cfRule>
  </conditionalFormatting>
  <conditionalFormatting sqref="D201:G231 I201:J231">
    <cfRule type="expression" dxfId="842" priority="23">
      <formula>D201=""</formula>
    </cfRule>
  </conditionalFormatting>
  <conditionalFormatting sqref="D240:G270 I240:J270">
    <cfRule type="expression" dxfId="841" priority="13">
      <formula>D240=""</formula>
    </cfRule>
  </conditionalFormatting>
  <conditionalFormatting sqref="E6:E8 E22:E23">
    <cfRule type="expression" dxfId="840" priority="73">
      <formula>E6=""</formula>
    </cfRule>
  </conditionalFormatting>
  <conditionalFormatting sqref="E10:E11">
    <cfRule type="expression" dxfId="839" priority="76">
      <formula>E10=""</formula>
    </cfRule>
  </conditionalFormatting>
  <conditionalFormatting sqref="E43">
    <cfRule type="expression" dxfId="838" priority="59">
      <formula>E43=""</formula>
    </cfRule>
  </conditionalFormatting>
  <conditionalFormatting sqref="E82">
    <cfRule type="expression" dxfId="837" priority="49">
      <formula>E82=""</formula>
    </cfRule>
  </conditionalFormatting>
  <conditionalFormatting sqref="E121">
    <cfRule type="expression" dxfId="836" priority="39">
      <formula>E121=""</formula>
    </cfRule>
  </conditionalFormatting>
  <conditionalFormatting sqref="E160">
    <cfRule type="expression" dxfId="835" priority="29">
      <formula>E160=""</formula>
    </cfRule>
  </conditionalFormatting>
  <conditionalFormatting sqref="E199">
    <cfRule type="expression" dxfId="834" priority="19">
      <formula>E199=""</formula>
    </cfRule>
  </conditionalFormatting>
  <conditionalFormatting sqref="E238">
    <cfRule type="expression" dxfId="833" priority="9">
      <formula>E238=""</formula>
    </cfRule>
  </conditionalFormatting>
  <conditionalFormatting sqref="G24">
    <cfRule type="expression" dxfId="832" priority="65">
      <formula>G24=""</formula>
    </cfRule>
  </conditionalFormatting>
  <conditionalFormatting sqref="I10:I11">
    <cfRule type="expression" dxfId="831" priority="75">
      <formula>I10=""</formula>
    </cfRule>
  </conditionalFormatting>
  <conditionalFormatting sqref="J25">
    <cfRule type="expression" dxfId="830" priority="4">
      <formula>J25=""</formula>
    </cfRule>
  </conditionalFormatting>
  <conditionalFormatting sqref="K23">
    <cfRule type="containsBlanks" dxfId="829" priority="67">
      <formula>LEN(TRIM(K23))=0</formula>
    </cfRule>
  </conditionalFormatting>
  <conditionalFormatting sqref="L26">
    <cfRule type="expression" dxfId="828" priority="3">
      <formula>L26=""</formula>
    </cfRule>
  </conditionalFormatting>
  <conditionalFormatting sqref="M10:M11">
    <cfRule type="expression" dxfId="827" priority="74">
      <formula>M10=""</formula>
    </cfRule>
  </conditionalFormatting>
  <conditionalFormatting sqref="M23">
    <cfRule type="expression" dxfId="826" priority="69">
      <formula>M23=""</formula>
    </cfRule>
  </conditionalFormatting>
  <conditionalFormatting sqref="M41:N41 P41 R41">
    <cfRule type="containsBlanks" dxfId="825" priority="62">
      <formula>LEN(TRIM(M41))=0</formula>
    </cfRule>
  </conditionalFormatting>
  <conditionalFormatting sqref="M80:N80 P80 R80">
    <cfRule type="containsBlanks" dxfId="824" priority="52">
      <formula>LEN(TRIM(M80))=0</formula>
    </cfRule>
  </conditionalFormatting>
  <conditionalFormatting sqref="M119:N119 P119 R119">
    <cfRule type="containsBlanks" dxfId="823" priority="42">
      <formula>LEN(TRIM(M119))=0</formula>
    </cfRule>
  </conditionalFormatting>
  <conditionalFormatting sqref="M158:N158 P158 R158">
    <cfRule type="containsBlanks" dxfId="822" priority="32">
      <formula>LEN(TRIM(M158))=0</formula>
    </cfRule>
  </conditionalFormatting>
  <conditionalFormatting sqref="M197:N197 P197 R197">
    <cfRule type="containsBlanks" dxfId="821" priority="22">
      <formula>LEN(TRIM(M197))=0</formula>
    </cfRule>
  </conditionalFormatting>
  <conditionalFormatting sqref="M236:N236 P236 R236">
    <cfRule type="containsBlanks" dxfId="820" priority="12">
      <formula>LEN(TRIM(M236))=0</formula>
    </cfRule>
  </conditionalFormatting>
  <conditionalFormatting sqref="N2">
    <cfRule type="expression" dxfId="819" priority="72">
      <formula>N2=""</formula>
    </cfRule>
  </conditionalFormatting>
  <conditionalFormatting sqref="N23">
    <cfRule type="containsBlanks" dxfId="818" priority="66">
      <formula>LEN(TRIM(N23))=0</formula>
    </cfRule>
  </conditionalFormatting>
  <conditionalFormatting sqref="O43">
    <cfRule type="expression" dxfId="817" priority="56">
      <formula>O43=""</formula>
    </cfRule>
  </conditionalFormatting>
  <conditionalFormatting sqref="O82">
    <cfRule type="expression" dxfId="816" priority="46">
      <formula>O82=""</formula>
    </cfRule>
  </conditionalFormatting>
  <conditionalFormatting sqref="O121">
    <cfRule type="expression" dxfId="815" priority="36">
      <formula>O121=""</formula>
    </cfRule>
  </conditionalFormatting>
  <conditionalFormatting sqref="O160">
    <cfRule type="expression" dxfId="814" priority="26">
      <formula>O160=""</formula>
    </cfRule>
  </conditionalFormatting>
  <conditionalFormatting sqref="O199">
    <cfRule type="expression" dxfId="813" priority="16">
      <formula>O199=""</formula>
    </cfRule>
  </conditionalFormatting>
  <conditionalFormatting sqref="O238">
    <cfRule type="expression" dxfId="812" priority="6">
      <formula>O238=""</formula>
    </cfRule>
  </conditionalFormatting>
  <conditionalFormatting sqref="O45:Q75 D41 S45:V75">
    <cfRule type="expression" dxfId="811" priority="64">
      <formula>D41=""</formula>
    </cfRule>
  </conditionalFormatting>
  <conditionalFormatting sqref="O84:Q114 D80 S84:V114">
    <cfRule type="expression" dxfId="810" priority="54">
      <formula>D80=""</formula>
    </cfRule>
  </conditionalFormatting>
  <conditionalFormatting sqref="O123:Q153 D119 S123:V153">
    <cfRule type="expression" dxfId="809" priority="44">
      <formula>D119=""</formula>
    </cfRule>
  </conditionalFormatting>
  <conditionalFormatting sqref="O162:Q192 D158 S162:V192">
    <cfRule type="expression" dxfId="808" priority="34">
      <formula>D158=""</formula>
    </cfRule>
  </conditionalFormatting>
  <conditionalFormatting sqref="O201:Q231 D197 S201:V231">
    <cfRule type="expression" dxfId="807" priority="24">
      <formula>D197=""</formula>
    </cfRule>
  </conditionalFormatting>
  <conditionalFormatting sqref="O240:Q270 D236 S240:V270">
    <cfRule type="expression" dxfId="806" priority="14">
      <formula>D236=""</formula>
    </cfRule>
  </conditionalFormatting>
  <conditionalFormatting sqref="P2">
    <cfRule type="expression" dxfId="805" priority="70">
      <formula>P2=""</formula>
    </cfRule>
  </conditionalFormatting>
  <conditionalFormatting sqref="P10:P11">
    <cfRule type="expression" dxfId="804" priority="71">
      <formula>P10=""</formula>
    </cfRule>
  </conditionalFormatting>
  <conditionalFormatting sqref="Q45:Q75">
    <cfRule type="expression" dxfId="803" priority="61">
      <formula>Q45=""</formula>
    </cfRule>
  </conditionalFormatting>
  <conditionalFormatting sqref="Q84:Q114">
    <cfRule type="expression" dxfId="802" priority="51">
      <formula>Q84=""</formula>
    </cfRule>
  </conditionalFormatting>
  <conditionalFormatting sqref="Q123:Q153">
    <cfRule type="expression" dxfId="801" priority="41">
      <formula>Q123=""</formula>
    </cfRule>
  </conditionalFormatting>
  <conditionalFormatting sqref="Q162:Q192">
    <cfRule type="expression" dxfId="800" priority="31">
      <formula>Q162=""</formula>
    </cfRule>
  </conditionalFormatting>
  <conditionalFormatting sqref="Q201:Q231">
    <cfRule type="expression" dxfId="799" priority="21">
      <formula>Q201=""</formula>
    </cfRule>
  </conditionalFormatting>
  <conditionalFormatting sqref="Q240:Q270">
    <cfRule type="expression" dxfId="798" priority="11">
      <formula>Q240=""</formula>
    </cfRule>
  </conditionalFormatting>
  <conditionalFormatting sqref="R23">
    <cfRule type="expression" dxfId="797" priority="68">
      <formula>R23=""</formula>
    </cfRule>
  </conditionalFormatting>
  <conditionalFormatting sqref="R26">
    <cfRule type="expression" dxfId="796" priority="2">
      <formula>R26=""</formula>
    </cfRule>
  </conditionalFormatting>
  <conditionalFormatting sqref="S42">
    <cfRule type="expression" dxfId="795" priority="58">
      <formula>S42=""</formula>
    </cfRule>
  </conditionalFormatting>
  <conditionalFormatting sqref="S81">
    <cfRule type="expression" dxfId="794" priority="48">
      <formula>S81=""</formula>
    </cfRule>
  </conditionalFormatting>
  <conditionalFormatting sqref="S120">
    <cfRule type="expression" dxfId="793" priority="38">
      <formula>S120=""</formula>
    </cfRule>
  </conditionalFormatting>
  <conditionalFormatting sqref="S159">
    <cfRule type="expression" dxfId="792" priority="28">
      <formula>S159=""</formula>
    </cfRule>
  </conditionalFormatting>
  <conditionalFormatting sqref="S198">
    <cfRule type="expression" dxfId="791" priority="18">
      <formula>S198=""</formula>
    </cfRule>
  </conditionalFormatting>
  <conditionalFormatting sqref="S237">
    <cfRule type="expression" dxfId="790" priority="8">
      <formula>S237=""</formula>
    </cfRule>
  </conditionalFormatting>
  <conditionalFormatting sqref="W41">
    <cfRule type="expression" dxfId="789" priority="60">
      <formula>W41=""</formula>
    </cfRule>
  </conditionalFormatting>
  <conditionalFormatting sqref="W43">
    <cfRule type="expression" dxfId="788" priority="55">
      <formula>W43=""</formula>
    </cfRule>
  </conditionalFormatting>
  <conditionalFormatting sqref="W80">
    <cfRule type="expression" dxfId="787" priority="50">
      <formula>W80=""</formula>
    </cfRule>
  </conditionalFormatting>
  <conditionalFormatting sqref="W82">
    <cfRule type="expression" dxfId="786" priority="45">
      <formula>W82=""</formula>
    </cfRule>
  </conditionalFormatting>
  <conditionalFormatting sqref="W119">
    <cfRule type="expression" dxfId="785" priority="40">
      <formula>W119=""</formula>
    </cfRule>
  </conditionalFormatting>
  <conditionalFormatting sqref="W121">
    <cfRule type="expression" dxfId="784" priority="35">
      <formula>W121=""</formula>
    </cfRule>
  </conditionalFormatting>
  <conditionalFormatting sqref="W158">
    <cfRule type="expression" dxfId="783" priority="30">
      <formula>W158=""</formula>
    </cfRule>
  </conditionalFormatting>
  <conditionalFormatting sqref="W160">
    <cfRule type="expression" dxfId="782" priority="25">
      <formula>W160=""</formula>
    </cfRule>
  </conditionalFormatting>
  <conditionalFormatting sqref="W197">
    <cfRule type="expression" dxfId="781" priority="20">
      <formula>W197=""</formula>
    </cfRule>
  </conditionalFormatting>
  <conditionalFormatting sqref="W199">
    <cfRule type="expression" dxfId="780" priority="15">
      <formula>W199=""</formula>
    </cfRule>
  </conditionalFormatting>
  <conditionalFormatting sqref="W236">
    <cfRule type="expression" dxfId="779" priority="10">
      <formula>W236=""</formula>
    </cfRule>
  </conditionalFormatting>
  <conditionalFormatting sqref="W238">
    <cfRule type="expression" dxfId="778" priority="5">
      <formula>W238=""</formula>
    </cfRule>
  </conditionalFormatting>
  <conditionalFormatting sqref="X4 Z4 AB4 G9 L9 L12:L14">
    <cfRule type="expression" dxfId="777" priority="77">
      <formula>G4=""</formula>
    </cfRule>
  </conditionalFormatting>
  <conditionalFormatting sqref="X26">
    <cfRule type="expression" dxfId="776" priority="1">
      <formula>X26=""</formula>
    </cfRule>
  </conditionalFormatting>
  <conditionalFormatting sqref="X42">
    <cfRule type="containsBlanks" dxfId="775" priority="57">
      <formula>LEN(TRIM(X42))=0</formula>
    </cfRule>
  </conditionalFormatting>
  <conditionalFormatting sqref="X81">
    <cfRule type="containsBlanks" dxfId="774" priority="47">
      <formula>LEN(TRIM(X81))=0</formula>
    </cfRule>
  </conditionalFormatting>
  <conditionalFormatting sqref="X120">
    <cfRule type="containsBlanks" dxfId="773" priority="37">
      <formula>LEN(TRIM(X120))=0</formula>
    </cfRule>
  </conditionalFormatting>
  <conditionalFormatting sqref="X159">
    <cfRule type="containsBlanks" dxfId="772" priority="27">
      <formula>LEN(TRIM(X159))=0</formula>
    </cfRule>
  </conditionalFormatting>
  <conditionalFormatting sqref="X198">
    <cfRule type="containsBlanks" dxfId="771" priority="17">
      <formula>LEN(TRIM(X198))=0</formula>
    </cfRule>
  </conditionalFormatting>
  <conditionalFormatting sqref="X237">
    <cfRule type="containsBlanks" dxfId="770" priority="7">
      <formula>LEN(TRIM(X237))=0</formula>
    </cfRule>
  </conditionalFormatting>
  <dataValidations count="14">
    <dataValidation type="custom" operator="lessThanOrEqual" allowBlank="1" showInputMessage="1" showErrorMessage="1" sqref="R26:S26" xr:uid="{B732D21B-58A0-478E-91B8-FB9568118E9D}">
      <formula1>AND(ISNUMBER(VALUE(R26)),VALUE(R26)&lt;=IF($J$25="",0,MIN($J$25,200)),VALUE(R26)&gt;=0)</formula1>
    </dataValidation>
    <dataValidation type="custom" operator="lessThanOrEqual" allowBlank="1" showInputMessage="1" showErrorMessage="1" sqref="X26:Y26" xr:uid="{E04F15F2-FEB9-4E7D-AE4B-C590121820C5}">
      <formula1>AND(ISNUMBER(VALUE(W26)),VALUE(W26)&lt;=IF($J$25="",0,MIN($J$25,200)),VALUE(W26)&gt;=0)</formula1>
    </dataValidation>
    <dataValidation type="custom" operator="lessThanOrEqual" allowBlank="1" showInputMessage="1" showErrorMessage="1" sqref="L26:M26" xr:uid="{5D571B9A-2532-4BC9-A677-0D38CF8DC2BA}">
      <formula1>AND(ISNUMBER(VALUE(L26)),VALUE(L26)&lt;=IF($J$25="",0,MIN($J$25,300)),VALUE(L26)&gt;=0)</formula1>
    </dataValidation>
    <dataValidation type="list" allowBlank="1" showInputMessage="1" showErrorMessage="1" sqref="O45:Q75 S45:V75 D45:E75 O84:Q114 S84:V114 D84:E114 O123:Q153 S123:V153 D123:E153 O162:Q192 S162:V192 D162:E192 O201:Q231 S201:V231 D201:E231 O240:Q270 S240:V270 D240:E270" xr:uid="{4C5CB4D7-4798-496A-A13B-4F349DC39D69}">
      <formula1>"○"</formula1>
    </dataValidation>
    <dataValidation type="list" allowBlank="1" showInputMessage="1" showErrorMessage="1" sqref="E7:AC7" xr:uid="{FD6CA60A-D26A-49B1-AE2B-23FD3EE2FD0C}">
      <formula1>"自己所有,借用"</formula1>
    </dataValidation>
    <dataValidation type="list" allowBlank="1" showInputMessage="1" showErrorMessage="1" sqref="W43 W82 W121 W160 W199 W238" xr:uid="{E13F32E5-E807-4989-BC62-32A11C757AF4}">
      <formula1>"０．該当なし,１．障害児加算,２．医療的ケア児加算,３．要支援家庭のこども加算"</formula1>
    </dataValidation>
    <dataValidation type="list" allowBlank="1" showInputMessage="1" showErrorMessage="1" sqref="M41 M80 M119 M158 M197 M236" xr:uid="{426C5745-5EEF-47E0-A826-BDBFF97E2F86}">
      <formula1>"西暦,令和"</formula1>
    </dataValidation>
    <dataValidation type="list" allowBlank="1" showInputMessage="1" showErrorMessage="1" sqref="O43:S43 AC43 O82:S82 AC82 O121:S121 AC121 O160:S160 AC160 O199:S199 AC199 O238:S238 AC238" xr:uid="{94F50318-96EB-4E59-9892-0C7A00674148}">
      <formula1>"０．該当なし,１．生活保護世帯,２．非課税世帯,３．低所得世帯,４．要支援家庭"</formula1>
    </dataValidation>
    <dataValidation type="list" allowBlank="1" showInputMessage="1" showErrorMessage="1" sqref="M23" xr:uid="{CAABC78B-25A9-42FF-9C7B-B41DEFF55FDC}">
      <formula1>"都,道,府,県"</formula1>
    </dataValidation>
    <dataValidation type="list" allowBlank="1" showInputMessage="1" showErrorMessage="1" sqref="R23" xr:uid="{CD2895F8-BB91-478B-BC97-3E3B3A3F77D3}">
      <formula1>"区,市,町,村"</formula1>
    </dataValidation>
    <dataValidation type="list" allowBlank="1" showInputMessage="1" showErrorMessage="1" sqref="S42:U42 S81:U81 S120:U120 S159:U159 S198:U198 S237:U237" xr:uid="{ED81C3D6-20A8-448B-8D2A-1A819EF31CC1}">
      <formula1>"有り（中野区内）,有り（中野区外）,無し"</formula1>
    </dataValidation>
    <dataValidation type="list" allowBlank="1" showInputMessage="1" showErrorMessage="1" sqref="E22:F23" xr:uid="{0A1DE19F-9C5D-468A-85DA-183A91AD4205}">
      <formula1>"有り,無し"</formula1>
    </dataValidation>
    <dataValidation type="list" allowBlank="1" showInputMessage="1" showErrorMessage="1" sqref="W41:AB41 W80:AB80 W119:AB119 W158:AB158 W197:AB197 W236:AB236" xr:uid="{F5CD98A8-3B71-466D-B6C8-69E3AF607B00}">
      <formula1>"０歳児クラス相当,１歳児クラス相当,２歳児クラス相当（３歳未満）,２歳児クラス相当（３歳誕生月）"</formula1>
    </dataValidation>
    <dataValidation type="whole" operator="lessThanOrEqual" allowBlank="1" showInputMessage="1" showErrorMessage="1" sqref="L12:L14" xr:uid="{EAFA40B3-B123-4984-BF94-983600443192}">
      <formula1>10</formula1>
    </dataValidation>
  </dataValidations>
  <printOptions horizontalCentered="1" verticalCentered="1"/>
  <pageMargins left="0.19685039370078741" right="0.19685039370078741" top="0.19685039370078741" bottom="0.19685039370078741" header="0" footer="0"/>
  <pageSetup paperSize="9" scale="58" orientation="portrait" r:id="rId1"/>
  <rowBreaks count="6" manualBreakCount="6">
    <brk id="39" max="28" man="1"/>
    <brk id="78" max="28" man="1"/>
    <brk id="117" max="28" man="1"/>
    <brk id="156" max="28" man="1"/>
    <brk id="195" max="28" man="1"/>
    <brk id="234" max="28"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337CFC1D-D124-4ACE-885A-3C347C0A80A1}">
          <x14:formula1>
            <xm:f>データ入力!$B$2:$B$12</xm:f>
          </x14:formula1>
          <xm:sqref>G24:AB24</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C6D8EB-7311-467A-89A7-B8C640414A26}">
  <sheetPr codeName="Sheet5"/>
  <dimension ref="A1:AT273"/>
  <sheetViews>
    <sheetView showGridLines="0" view="pageBreakPreview" zoomScale="85" zoomScaleNormal="100" zoomScaleSheetLayoutView="85" workbookViewId="0">
      <selection activeCell="AI1" sqref="AI1"/>
    </sheetView>
  </sheetViews>
  <sheetFormatPr defaultColWidth="4.33203125" defaultRowHeight="26.25" customHeight="1" x14ac:dyDescent="0.55000000000000004"/>
  <cols>
    <col min="1" max="2" width="4.33203125" style="12"/>
    <col min="3" max="3" width="5.83203125" style="12" bestFit="1" customWidth="1"/>
    <col min="4" max="4" width="4.33203125" style="12"/>
    <col min="5" max="5" width="5" style="12" bestFit="1" customWidth="1"/>
    <col min="6" max="8" width="4.33203125" style="12"/>
    <col min="9" max="9" width="4.33203125" style="12" customWidth="1"/>
    <col min="10" max="11" width="4.33203125" style="12"/>
    <col min="12" max="12" width="5" style="12" bestFit="1" customWidth="1"/>
    <col min="13" max="13" width="4.33203125" style="12"/>
    <col min="14" max="14" width="8.08203125" style="12" bestFit="1" customWidth="1"/>
    <col min="15" max="17" width="4.33203125" style="12"/>
    <col min="18" max="18" width="4.33203125" style="12" customWidth="1"/>
    <col min="19" max="29" width="4.33203125" style="12"/>
    <col min="30" max="30" width="6.5" style="32" bestFit="1" customWidth="1"/>
    <col min="31" max="34" width="4.33203125" style="32"/>
    <col min="35" max="45" width="4.33203125" style="12"/>
    <col min="46" max="46" width="5" style="12" bestFit="1" customWidth="1"/>
    <col min="47" max="16384" width="4.33203125" style="12"/>
  </cols>
  <sheetData>
    <row r="1" spans="1:34" s="8" customFormat="1" ht="26.25" customHeight="1" x14ac:dyDescent="0.55000000000000004">
      <c r="A1" s="179" t="s">
        <v>41</v>
      </c>
      <c r="B1" s="179"/>
      <c r="C1" s="179"/>
      <c r="D1" s="179"/>
      <c r="E1" s="179"/>
      <c r="F1" s="179"/>
      <c r="G1" s="179"/>
      <c r="H1" s="179"/>
      <c r="I1" s="179"/>
      <c r="J1" s="179"/>
      <c r="K1" s="179"/>
      <c r="L1" s="179"/>
      <c r="M1" s="179"/>
      <c r="N1" s="179"/>
      <c r="O1" s="179"/>
      <c r="P1" s="179"/>
      <c r="Q1" s="179"/>
      <c r="R1" s="179"/>
      <c r="S1" s="179"/>
      <c r="T1" s="179"/>
      <c r="U1" s="179"/>
      <c r="V1" s="179"/>
      <c r="W1" s="179"/>
      <c r="X1" s="179"/>
      <c r="Y1" s="179"/>
      <c r="Z1" s="179"/>
      <c r="AA1" s="179"/>
      <c r="AB1" s="179"/>
      <c r="AC1" s="179"/>
      <c r="AD1" s="1"/>
      <c r="AE1" s="1"/>
      <c r="AF1" s="1"/>
      <c r="AG1" s="1"/>
      <c r="AH1" s="1"/>
    </row>
    <row r="2" spans="1:34" s="8" customFormat="1" ht="26.25" customHeight="1" x14ac:dyDescent="0.55000000000000004">
      <c r="A2" s="1"/>
      <c r="B2" s="1"/>
      <c r="C2" s="1"/>
      <c r="D2" s="1"/>
      <c r="E2" s="1"/>
      <c r="F2" s="1"/>
      <c r="G2" s="1"/>
      <c r="H2" s="48"/>
      <c r="I2" s="48"/>
      <c r="J2" s="179" t="s">
        <v>39</v>
      </c>
      <c r="K2" s="179"/>
      <c r="L2" s="179"/>
      <c r="M2" s="179"/>
      <c r="N2" s="54">
        <v>2026</v>
      </c>
      <c r="O2" s="62" t="s">
        <v>0</v>
      </c>
      <c r="P2" s="55">
        <v>6</v>
      </c>
      <c r="Q2" s="179" t="s">
        <v>1</v>
      </c>
      <c r="R2" s="179"/>
      <c r="V2" s="1"/>
      <c r="W2" s="1"/>
      <c r="X2" s="1"/>
      <c r="Y2" s="1"/>
      <c r="Z2" s="1"/>
      <c r="AA2" s="1"/>
      <c r="AB2" s="1"/>
      <c r="AC2" s="1"/>
      <c r="AD2" s="1"/>
      <c r="AE2" s="1"/>
      <c r="AF2" s="1"/>
      <c r="AG2" s="1"/>
      <c r="AH2" s="1"/>
    </row>
    <row r="3" spans="1:34" s="11" customFormat="1" ht="26.25" customHeight="1" x14ac:dyDescent="0.55000000000000004">
      <c r="A3" s="2"/>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row>
    <row r="4" spans="1:34" s="11" customFormat="1" ht="26.25" customHeight="1" x14ac:dyDescent="0.55000000000000004">
      <c r="A4" s="2"/>
      <c r="B4" s="2"/>
      <c r="C4" s="2"/>
      <c r="D4" s="2"/>
      <c r="E4" s="2"/>
      <c r="F4" s="2"/>
      <c r="G4" s="2"/>
      <c r="H4" s="2"/>
      <c r="I4" s="2"/>
      <c r="J4" s="2"/>
      <c r="K4" s="2"/>
      <c r="L4" s="2"/>
      <c r="M4" s="2"/>
      <c r="N4" s="2"/>
      <c r="O4" s="2"/>
      <c r="P4" s="2"/>
      <c r="Q4" s="2"/>
      <c r="T4" s="220" t="s">
        <v>2</v>
      </c>
      <c r="U4" s="220"/>
      <c r="V4" s="220"/>
      <c r="W4" s="220"/>
      <c r="X4" s="9">
        <v>8</v>
      </c>
      <c r="Y4" s="3" t="s">
        <v>0</v>
      </c>
      <c r="Z4" s="9"/>
      <c r="AA4" s="3" t="s">
        <v>3</v>
      </c>
      <c r="AB4" s="9"/>
      <c r="AC4" s="3" t="s">
        <v>4</v>
      </c>
      <c r="AD4" s="2"/>
      <c r="AE4" s="2"/>
      <c r="AF4" s="2"/>
      <c r="AG4" s="2"/>
      <c r="AH4" s="2"/>
    </row>
    <row r="5" spans="1:34" s="11" customFormat="1" ht="26.25" customHeight="1" x14ac:dyDescent="0.55000000000000004">
      <c r="A5" s="180" t="s">
        <v>5</v>
      </c>
      <c r="B5" s="180"/>
      <c r="C5" s="180"/>
      <c r="D5" s="180"/>
      <c r="E5" s="180"/>
      <c r="F5" s="180"/>
      <c r="G5" s="180"/>
      <c r="H5" s="180"/>
      <c r="I5" s="180"/>
      <c r="J5" s="180"/>
      <c r="K5" s="180"/>
      <c r="L5" s="180"/>
      <c r="M5" s="180"/>
      <c r="N5" s="180"/>
      <c r="O5" s="180"/>
      <c r="P5" s="180"/>
      <c r="Q5" s="180"/>
      <c r="R5" s="180"/>
      <c r="S5" s="180"/>
      <c r="T5" s="180"/>
      <c r="U5" s="180"/>
      <c r="V5" s="180"/>
      <c r="W5" s="180"/>
      <c r="X5" s="180"/>
      <c r="Y5" s="180"/>
      <c r="Z5" s="180"/>
      <c r="AA5" s="180"/>
      <c r="AB5" s="180"/>
      <c r="AC5" s="180"/>
      <c r="AD5" s="2"/>
      <c r="AE5" s="2"/>
      <c r="AF5" s="2"/>
      <c r="AG5" s="2"/>
      <c r="AH5" s="2"/>
    </row>
    <row r="6" spans="1:34" s="11" customFormat="1" ht="26.25" customHeight="1" x14ac:dyDescent="0.55000000000000004">
      <c r="A6" s="136" t="s">
        <v>6</v>
      </c>
      <c r="B6" s="136"/>
      <c r="C6" s="136"/>
      <c r="D6" s="136"/>
      <c r="E6" s="135"/>
      <c r="F6" s="135"/>
      <c r="G6" s="135"/>
      <c r="H6" s="135"/>
      <c r="I6" s="135"/>
      <c r="J6" s="135"/>
      <c r="K6" s="135"/>
      <c r="L6" s="135"/>
      <c r="M6" s="135"/>
      <c r="N6" s="135"/>
      <c r="O6" s="135"/>
      <c r="P6" s="135"/>
      <c r="Q6" s="135"/>
      <c r="R6" s="135"/>
      <c r="S6" s="135"/>
      <c r="T6" s="135"/>
      <c r="U6" s="135"/>
      <c r="V6" s="135"/>
      <c r="W6" s="135"/>
      <c r="X6" s="135"/>
      <c r="Y6" s="135"/>
      <c r="Z6" s="135"/>
      <c r="AA6" s="135"/>
      <c r="AB6" s="135"/>
      <c r="AC6" s="135"/>
      <c r="AD6" s="2"/>
      <c r="AE6" s="2"/>
      <c r="AF6" s="2"/>
      <c r="AG6" s="2"/>
      <c r="AH6" s="2"/>
    </row>
    <row r="7" spans="1:34" s="11" customFormat="1" ht="26.25" customHeight="1" x14ac:dyDescent="0.55000000000000004">
      <c r="A7" s="145" t="s">
        <v>56</v>
      </c>
      <c r="B7" s="146"/>
      <c r="C7" s="146"/>
      <c r="D7" s="147"/>
      <c r="E7" s="148"/>
      <c r="F7" s="149"/>
      <c r="G7" s="149"/>
      <c r="H7" s="149"/>
      <c r="I7" s="149"/>
      <c r="J7" s="149"/>
      <c r="K7" s="149"/>
      <c r="L7" s="149"/>
      <c r="M7" s="149"/>
      <c r="N7" s="149"/>
      <c r="O7" s="149"/>
      <c r="P7" s="149"/>
      <c r="Q7" s="149"/>
      <c r="R7" s="149"/>
      <c r="S7" s="149"/>
      <c r="T7" s="149"/>
      <c r="U7" s="149"/>
      <c r="V7" s="149"/>
      <c r="W7" s="149"/>
      <c r="X7" s="149"/>
      <c r="Y7" s="149"/>
      <c r="Z7" s="149"/>
      <c r="AA7" s="149"/>
      <c r="AB7" s="149"/>
      <c r="AC7" s="150"/>
      <c r="AD7" s="2"/>
      <c r="AE7" s="2"/>
      <c r="AF7" s="2"/>
      <c r="AG7" s="2"/>
      <c r="AH7" s="2"/>
    </row>
    <row r="8" spans="1:34" s="11" customFormat="1" ht="26.25" customHeight="1" x14ac:dyDescent="0.55000000000000004">
      <c r="A8" s="124" t="s">
        <v>57</v>
      </c>
      <c r="B8" s="127"/>
      <c r="C8" s="127"/>
      <c r="D8" s="128"/>
      <c r="E8" s="202"/>
      <c r="F8" s="203"/>
      <c r="G8" s="203"/>
      <c r="H8" s="203"/>
      <c r="I8" s="203"/>
      <c r="J8" s="203"/>
      <c r="K8" s="203"/>
      <c r="L8" s="203"/>
      <c r="M8" s="203"/>
      <c r="N8" s="203"/>
      <c r="O8" s="203"/>
      <c r="P8" s="203"/>
      <c r="Q8" s="203"/>
      <c r="R8" s="203"/>
      <c r="S8" s="203"/>
      <c r="T8" s="203"/>
      <c r="U8" s="203"/>
      <c r="V8" s="203"/>
      <c r="W8" s="203"/>
      <c r="X8" s="203"/>
      <c r="Y8" s="203"/>
      <c r="Z8" s="203"/>
      <c r="AA8" s="203"/>
      <c r="AB8" s="203"/>
      <c r="AC8" s="204"/>
      <c r="AD8" s="2"/>
      <c r="AE8" s="2"/>
      <c r="AF8" s="2"/>
      <c r="AG8" s="2"/>
      <c r="AH8" s="2"/>
    </row>
    <row r="9" spans="1:34" s="11" customFormat="1" ht="26.25" customHeight="1" x14ac:dyDescent="0.55000000000000004">
      <c r="A9" s="136" t="s">
        <v>7</v>
      </c>
      <c r="B9" s="136"/>
      <c r="C9" s="136"/>
      <c r="D9" s="136"/>
      <c r="E9" s="6">
        <f>$P$2</f>
        <v>6</v>
      </c>
      <c r="F9" s="4" t="s">
        <v>3</v>
      </c>
      <c r="G9" s="10"/>
      <c r="H9" s="137" t="s">
        <v>8</v>
      </c>
      <c r="I9" s="137"/>
      <c r="J9" s="4">
        <f>$P$2</f>
        <v>6</v>
      </c>
      <c r="K9" s="4" t="s">
        <v>3</v>
      </c>
      <c r="L9" s="10"/>
      <c r="M9" s="137" t="s">
        <v>9</v>
      </c>
      <c r="N9" s="137"/>
      <c r="O9" s="4"/>
      <c r="P9" s="4"/>
      <c r="Q9" s="4"/>
      <c r="R9" s="4"/>
      <c r="S9" s="4"/>
      <c r="T9" s="4"/>
      <c r="U9" s="4"/>
      <c r="V9" s="4"/>
      <c r="W9" s="4"/>
      <c r="X9" s="4"/>
      <c r="Y9" s="4"/>
      <c r="Z9" s="4"/>
      <c r="AA9" s="4"/>
      <c r="AB9" s="4"/>
      <c r="AC9" s="5"/>
      <c r="AD9" s="2"/>
      <c r="AE9" s="2"/>
      <c r="AF9" s="2"/>
      <c r="AG9" s="2"/>
      <c r="AH9" s="2"/>
    </row>
    <row r="10" spans="1:34" s="11" customFormat="1" ht="26.25" customHeight="1" x14ac:dyDescent="0.55000000000000004">
      <c r="A10" s="138" t="s">
        <v>46</v>
      </c>
      <c r="B10" s="138"/>
      <c r="C10" s="138"/>
      <c r="D10" s="138"/>
      <c r="E10" s="4">
        <f>SUM(I10,M10,S10)</f>
        <v>0</v>
      </c>
      <c r="F10" s="137" t="s">
        <v>48</v>
      </c>
      <c r="G10" s="137"/>
      <c r="H10" s="137"/>
      <c r="I10" s="10"/>
      <c r="J10" s="137" t="s">
        <v>49</v>
      </c>
      <c r="K10" s="137"/>
      <c r="L10" s="137"/>
      <c r="M10" s="10"/>
      <c r="N10" s="156" t="s">
        <v>50</v>
      </c>
      <c r="O10" s="156"/>
      <c r="P10" s="10"/>
      <c r="Q10" s="4" t="s">
        <v>51</v>
      </c>
      <c r="R10" s="4"/>
      <c r="S10" s="4"/>
      <c r="T10" s="4"/>
      <c r="U10" s="4"/>
      <c r="V10" s="4"/>
      <c r="W10" s="4"/>
      <c r="X10" s="4"/>
      <c r="Y10" s="4"/>
      <c r="Z10" s="4"/>
      <c r="AA10" s="4"/>
      <c r="AB10" s="4"/>
      <c r="AC10" s="5"/>
      <c r="AD10" s="2"/>
      <c r="AE10" s="2"/>
      <c r="AF10" s="2"/>
      <c r="AG10" s="2"/>
      <c r="AH10" s="2"/>
    </row>
    <row r="11" spans="1:34" s="11" customFormat="1" ht="26.25" customHeight="1" x14ac:dyDescent="0.55000000000000004">
      <c r="A11" s="138" t="s">
        <v>47</v>
      </c>
      <c r="B11" s="138"/>
      <c r="C11" s="138"/>
      <c r="D11" s="138"/>
      <c r="E11" s="4">
        <f>SUM(I11,M11,P11)</f>
        <v>0</v>
      </c>
      <c r="F11" s="137" t="s">
        <v>48</v>
      </c>
      <c r="G11" s="137"/>
      <c r="H11" s="137"/>
      <c r="I11" s="10"/>
      <c r="J11" s="156" t="s">
        <v>49</v>
      </c>
      <c r="K11" s="156"/>
      <c r="L11" s="156"/>
      <c r="M11" s="10"/>
      <c r="N11" s="156" t="s">
        <v>50</v>
      </c>
      <c r="O11" s="156"/>
      <c r="P11" s="10"/>
      <c r="Q11" s="4" t="s">
        <v>51</v>
      </c>
      <c r="R11" s="4"/>
      <c r="U11" s="4"/>
      <c r="V11" s="4"/>
      <c r="W11" s="4"/>
      <c r="X11" s="4"/>
      <c r="Y11" s="4"/>
      <c r="Z11" s="4"/>
      <c r="AA11" s="4"/>
      <c r="AB11" s="4"/>
      <c r="AC11" s="5"/>
      <c r="AD11" s="2"/>
      <c r="AE11" s="2"/>
      <c r="AF11" s="2"/>
      <c r="AG11" s="2"/>
      <c r="AH11" s="2"/>
    </row>
    <row r="12" spans="1:34" s="11" customFormat="1" ht="26.25" customHeight="1" x14ac:dyDescent="0.55000000000000004">
      <c r="A12" s="181" t="s">
        <v>10</v>
      </c>
      <c r="B12" s="182"/>
      <c r="C12" s="187" t="s">
        <v>52</v>
      </c>
      <c r="D12" s="188"/>
      <c r="E12" s="151" t="s">
        <v>95</v>
      </c>
      <c r="F12" s="152"/>
      <c r="G12" s="152"/>
      <c r="H12" s="152"/>
      <c r="I12" s="152"/>
      <c r="J12" s="152"/>
      <c r="K12" s="152"/>
      <c r="L12" s="35"/>
      <c r="M12" s="34" t="s">
        <v>11</v>
      </c>
      <c r="N12" s="34"/>
      <c r="O12" s="34"/>
      <c r="P12" s="34"/>
      <c r="Q12" s="34"/>
      <c r="R12" s="34"/>
      <c r="S12" s="34"/>
      <c r="T12" s="34"/>
      <c r="U12" s="34"/>
      <c r="V12" s="34"/>
      <c r="W12" s="34"/>
      <c r="X12" s="34"/>
      <c r="Y12" s="34"/>
      <c r="Z12" s="34"/>
      <c r="AA12" s="34"/>
      <c r="AB12" s="34"/>
      <c r="AC12" s="39"/>
      <c r="AD12" s="31" t="str">
        <f>IF(OR(ISBLANK($L$12),), "←利用児童１人あたりの利用上限時間が入力されていません。", "")</f>
        <v>←利用児童１人あたりの利用上限時間が入力されていません。</v>
      </c>
      <c r="AE12" s="2"/>
      <c r="AF12" s="2"/>
      <c r="AG12" s="2"/>
      <c r="AH12" s="2"/>
    </row>
    <row r="13" spans="1:34" s="11" customFormat="1" ht="26.25" customHeight="1" x14ac:dyDescent="0.55000000000000004">
      <c r="A13" s="183"/>
      <c r="B13" s="184"/>
      <c r="C13" s="189" t="s">
        <v>53</v>
      </c>
      <c r="D13" s="190"/>
      <c r="E13" s="153" t="s">
        <v>97</v>
      </c>
      <c r="F13" s="154"/>
      <c r="G13" s="154"/>
      <c r="H13" s="154"/>
      <c r="I13" s="154"/>
      <c r="J13" s="154"/>
      <c r="K13" s="154"/>
      <c r="L13" s="37"/>
      <c r="M13" s="36" t="s">
        <v>11</v>
      </c>
      <c r="N13" s="36"/>
      <c r="O13" s="36"/>
      <c r="P13" s="36"/>
      <c r="Q13" s="36"/>
      <c r="R13" s="36"/>
      <c r="S13" s="36"/>
      <c r="T13" s="36"/>
      <c r="U13" s="36"/>
      <c r="V13" s="36"/>
      <c r="W13" s="36"/>
      <c r="X13" s="36"/>
      <c r="Y13" s="36"/>
      <c r="Z13" s="36"/>
      <c r="AA13" s="36"/>
      <c r="AB13" s="36"/>
      <c r="AC13" s="40"/>
      <c r="AD13" s="31" t="str">
        <f>IF(OR(ISBLANK($L$13),), "←利用児童１人あたりの利用上限時間が入力されていません。", "")</f>
        <v>←利用児童１人あたりの利用上限時間が入力されていません。</v>
      </c>
      <c r="AE13" s="2"/>
      <c r="AF13" s="2"/>
      <c r="AG13" s="2"/>
      <c r="AH13" s="2"/>
    </row>
    <row r="14" spans="1:34" s="11" customFormat="1" ht="26.25" customHeight="1" x14ac:dyDescent="0.55000000000000004">
      <c r="A14" s="185"/>
      <c r="B14" s="186"/>
      <c r="C14" s="191" t="s">
        <v>54</v>
      </c>
      <c r="D14" s="192"/>
      <c r="E14" s="155" t="s">
        <v>97</v>
      </c>
      <c r="F14" s="129"/>
      <c r="G14" s="129"/>
      <c r="H14" s="129"/>
      <c r="I14" s="129"/>
      <c r="J14" s="129"/>
      <c r="K14" s="129"/>
      <c r="L14" s="47"/>
      <c r="M14" s="56" t="s">
        <v>11</v>
      </c>
      <c r="N14" s="56"/>
      <c r="O14" s="56"/>
      <c r="P14" s="56"/>
      <c r="Q14" s="56"/>
      <c r="R14" s="56"/>
      <c r="S14" s="56"/>
      <c r="T14" s="56"/>
      <c r="U14" s="56"/>
      <c r="V14" s="56"/>
      <c r="W14" s="56"/>
      <c r="X14" s="56"/>
      <c r="Y14" s="56"/>
      <c r="Z14" s="56"/>
      <c r="AA14" s="56"/>
      <c r="AB14" s="56"/>
      <c r="AC14" s="57"/>
      <c r="AD14" s="31" t="str">
        <f>IF(OR(ISBLANK($L$14),), "←利用児童１人あたりの利用上限時間が入力されていません。", "")</f>
        <v>←利用児童１人あたりの利用上限時間が入力されていません。</v>
      </c>
      <c r="AE14" s="2"/>
      <c r="AF14" s="2"/>
      <c r="AG14" s="2"/>
      <c r="AH14" s="2"/>
    </row>
    <row r="15" spans="1:34" s="11" customFormat="1" ht="26.25" customHeight="1" x14ac:dyDescent="0.55000000000000004">
      <c r="A15" s="136" t="s">
        <v>12</v>
      </c>
      <c r="B15" s="136"/>
      <c r="C15" s="136"/>
      <c r="D15" s="136"/>
      <c r="E15" s="199" t="s">
        <v>13</v>
      </c>
      <c r="F15" s="200"/>
      <c r="G15" s="200"/>
      <c r="H15" s="201"/>
      <c r="I15" s="65">
        <f>COUNTIFS(A:A,"児童氏名：",D:D,"&lt;&gt;")</f>
        <v>0</v>
      </c>
      <c r="J15" s="34" t="s">
        <v>18</v>
      </c>
      <c r="K15" s="34"/>
      <c r="L15" s="34"/>
      <c r="M15" s="34"/>
      <c r="N15" s="34"/>
      <c r="O15" s="34"/>
      <c r="P15" s="34"/>
      <c r="Q15" s="34"/>
      <c r="R15" s="34"/>
      <c r="S15" s="34"/>
      <c r="T15" s="34"/>
      <c r="U15" s="34"/>
      <c r="V15" s="34"/>
      <c r="W15" s="34"/>
      <c r="X15" s="34"/>
      <c r="Y15" s="34"/>
      <c r="Z15" s="34"/>
      <c r="AA15" s="34"/>
      <c r="AB15" s="34"/>
      <c r="AC15" s="39"/>
      <c r="AD15" s="31"/>
      <c r="AE15" s="2"/>
      <c r="AF15" s="2"/>
      <c r="AG15" s="2"/>
      <c r="AH15" s="2"/>
    </row>
    <row r="16" spans="1:34" s="11" customFormat="1" ht="26.25" customHeight="1" x14ac:dyDescent="0.55000000000000004">
      <c r="A16" s="136"/>
      <c r="B16" s="136"/>
      <c r="C16" s="136"/>
      <c r="D16" s="136"/>
      <c r="E16" s="139" t="s">
        <v>15</v>
      </c>
      <c r="F16" s="140"/>
      <c r="G16" s="140"/>
      <c r="H16" s="141"/>
      <c r="I16" s="64">
        <f>SUMIFS(D:D,A:A,"合計利用回数")</f>
        <v>0</v>
      </c>
      <c r="J16" s="36" t="s">
        <v>38</v>
      </c>
      <c r="K16" s="36"/>
      <c r="L16" s="36"/>
      <c r="M16" s="36"/>
      <c r="N16" s="36"/>
      <c r="O16" s="36"/>
      <c r="P16" s="46"/>
      <c r="Q16" s="36"/>
      <c r="R16" s="36"/>
      <c r="S16" s="36"/>
      <c r="T16" s="36"/>
      <c r="U16" s="36"/>
      <c r="V16" s="36"/>
      <c r="W16" s="36"/>
      <c r="X16" s="36"/>
      <c r="Y16" s="36"/>
      <c r="Z16" s="36"/>
      <c r="AA16" s="36"/>
      <c r="AB16" s="36"/>
      <c r="AC16" s="40"/>
      <c r="AD16" s="2"/>
      <c r="AE16" s="2"/>
      <c r="AF16" s="2"/>
      <c r="AG16" s="2"/>
      <c r="AH16" s="2"/>
    </row>
    <row r="17" spans="1:34" s="11" customFormat="1" ht="26.25" customHeight="1" x14ac:dyDescent="0.55000000000000004">
      <c r="A17" s="136"/>
      <c r="B17" s="136"/>
      <c r="C17" s="136"/>
      <c r="D17" s="136"/>
      <c r="E17" s="142" t="s">
        <v>17</v>
      </c>
      <c r="F17" s="143"/>
      <c r="G17" s="143"/>
      <c r="H17" s="144"/>
      <c r="I17" s="63" t="str">
        <f>IFERROR(TEXT(SUMIFS(N:N, K:K, "合計利用時間"),"0;-0;;@"),"")</f>
        <v/>
      </c>
      <c r="J17" s="38" t="s">
        <v>33</v>
      </c>
      <c r="K17" s="38"/>
      <c r="L17" s="38"/>
      <c r="M17" s="129"/>
      <c r="N17" s="129"/>
      <c r="O17" s="38"/>
      <c r="P17" s="38"/>
      <c r="Q17" s="38"/>
      <c r="R17" s="129"/>
      <c r="S17" s="129"/>
      <c r="T17" s="129"/>
      <c r="U17" s="38"/>
      <c r="V17" s="38"/>
      <c r="W17" s="38"/>
      <c r="X17" s="38"/>
      <c r="Y17" s="38"/>
      <c r="Z17" s="38"/>
      <c r="AA17" s="38"/>
      <c r="AB17" s="38"/>
      <c r="AC17" s="41"/>
      <c r="AD17" s="2"/>
      <c r="AE17" s="2"/>
      <c r="AF17" s="2"/>
      <c r="AG17" s="2"/>
      <c r="AH17" s="2"/>
    </row>
    <row r="18" spans="1:34" s="11" customFormat="1" ht="26.25" customHeight="1" x14ac:dyDescent="0.55000000000000004">
      <c r="A18" s="1"/>
      <c r="B18" s="1"/>
      <c r="C18" s="1"/>
      <c r="D18" s="1"/>
      <c r="E18" s="2"/>
      <c r="F18" s="2"/>
      <c r="G18" s="2"/>
      <c r="H18" s="2"/>
      <c r="I18" s="2"/>
      <c r="J18" s="2"/>
      <c r="K18" s="2"/>
      <c r="L18" s="2"/>
      <c r="M18" s="2"/>
      <c r="N18" s="1"/>
      <c r="O18" s="2"/>
      <c r="P18" s="2"/>
      <c r="Q18" s="2"/>
      <c r="R18" s="1"/>
      <c r="S18" s="1"/>
      <c r="T18" s="1"/>
      <c r="V18" s="2"/>
      <c r="W18" s="2"/>
      <c r="X18" s="2"/>
      <c r="Y18" s="2"/>
      <c r="Z18" s="2"/>
      <c r="AA18" s="2"/>
      <c r="AB18" s="2"/>
      <c r="AC18" s="2"/>
      <c r="AD18" s="2"/>
      <c r="AE18" s="2"/>
      <c r="AF18" s="2"/>
      <c r="AG18" s="2"/>
      <c r="AH18" s="2"/>
    </row>
    <row r="19" spans="1:34" s="11" customFormat="1" ht="26.25" customHeight="1" x14ac:dyDescent="0.55000000000000004">
      <c r="A19" s="33" t="s">
        <v>88</v>
      </c>
      <c r="B19" s="1"/>
      <c r="C19" s="1"/>
      <c r="D19" s="1"/>
      <c r="E19" s="2"/>
      <c r="F19" s="2"/>
      <c r="G19" s="2"/>
      <c r="H19" s="2"/>
      <c r="I19" s="2"/>
      <c r="J19" s="2"/>
      <c r="K19" s="2"/>
      <c r="L19" s="2"/>
      <c r="M19" s="2"/>
      <c r="N19" s="1"/>
      <c r="O19" s="2"/>
      <c r="P19" s="2"/>
      <c r="Q19" s="2"/>
      <c r="R19" s="1"/>
      <c r="S19" s="1"/>
      <c r="T19" s="1"/>
      <c r="V19" s="2"/>
      <c r="W19" s="2"/>
      <c r="X19" s="2"/>
      <c r="Y19" s="2"/>
      <c r="Z19" s="2"/>
      <c r="AA19" s="2"/>
      <c r="AB19" s="2"/>
      <c r="AC19" s="2"/>
      <c r="AD19" s="2"/>
      <c r="AE19" s="2"/>
      <c r="AF19" s="2"/>
      <c r="AG19" s="2"/>
      <c r="AH19" s="2"/>
    </row>
    <row r="20" spans="1:34" s="11" customFormat="1" ht="26.25" customHeight="1" x14ac:dyDescent="0.55000000000000004">
      <c r="A20" s="158" t="s">
        <v>89</v>
      </c>
      <c r="B20" s="158"/>
      <c r="C20" s="158"/>
      <c r="D20" s="158"/>
      <c r="E20" s="158"/>
      <c r="F20" s="158"/>
      <c r="G20" s="158"/>
      <c r="H20" s="158"/>
      <c r="I20" s="158"/>
      <c r="J20" s="158"/>
      <c r="K20" s="158"/>
      <c r="L20" s="158"/>
      <c r="M20" s="158"/>
      <c r="N20" s="158"/>
      <c r="O20" s="158"/>
      <c r="P20" s="158"/>
      <c r="Q20" s="158"/>
      <c r="R20" s="158"/>
      <c r="S20" s="158"/>
      <c r="T20" s="158"/>
      <c r="U20" s="158"/>
      <c r="V20" s="158"/>
      <c r="W20" s="158"/>
      <c r="X20" s="158"/>
      <c r="Y20" s="158"/>
      <c r="Z20" s="158"/>
      <c r="AA20" s="158"/>
      <c r="AB20" s="158"/>
      <c r="AC20" s="158"/>
      <c r="AD20" s="2"/>
      <c r="AE20" s="2"/>
      <c r="AF20" s="2"/>
      <c r="AG20" s="2"/>
      <c r="AH20" s="2"/>
    </row>
    <row r="21" spans="1:34" s="11" customFormat="1" ht="26.25" customHeight="1" x14ac:dyDescent="0.55000000000000004">
      <c r="A21" s="158"/>
      <c r="B21" s="158"/>
      <c r="C21" s="158"/>
      <c r="D21" s="158"/>
      <c r="E21" s="158"/>
      <c r="F21" s="158"/>
      <c r="G21" s="158"/>
      <c r="H21" s="158"/>
      <c r="I21" s="158"/>
      <c r="J21" s="158"/>
      <c r="K21" s="158"/>
      <c r="L21" s="158"/>
      <c r="M21" s="158"/>
      <c r="N21" s="158"/>
      <c r="O21" s="158"/>
      <c r="P21" s="158"/>
      <c r="Q21" s="158"/>
      <c r="R21" s="158"/>
      <c r="S21" s="158"/>
      <c r="T21" s="158"/>
      <c r="U21" s="158"/>
      <c r="V21" s="158"/>
      <c r="W21" s="158"/>
      <c r="X21" s="158"/>
      <c r="Y21" s="158"/>
      <c r="Z21" s="158"/>
      <c r="AA21" s="158"/>
      <c r="AB21" s="158"/>
      <c r="AC21" s="158"/>
      <c r="AD21" s="2"/>
      <c r="AE21" s="2"/>
      <c r="AF21" s="2"/>
      <c r="AG21" s="2"/>
      <c r="AH21" s="2"/>
    </row>
    <row r="22" spans="1:34" s="11" customFormat="1" ht="26.25" customHeight="1" x14ac:dyDescent="0.55000000000000004">
      <c r="A22" s="170" t="s">
        <v>67</v>
      </c>
      <c r="B22" s="171"/>
      <c r="C22" s="171"/>
      <c r="D22" s="172"/>
      <c r="E22" s="247"/>
      <c r="F22" s="248"/>
      <c r="G22" s="58"/>
      <c r="H22" s="58"/>
      <c r="I22" s="58"/>
      <c r="J22" s="58"/>
      <c r="K22" s="58"/>
      <c r="L22" s="58"/>
      <c r="M22" s="58"/>
      <c r="N22" s="58"/>
      <c r="O22" s="58"/>
      <c r="P22" s="58"/>
      <c r="Q22" s="58"/>
      <c r="R22" s="58"/>
      <c r="S22" s="58"/>
      <c r="T22" s="58"/>
      <c r="U22" s="58"/>
      <c r="V22" s="58"/>
      <c r="W22" s="58"/>
      <c r="X22" s="58"/>
      <c r="Y22" s="58"/>
      <c r="Z22" s="58"/>
      <c r="AA22" s="58"/>
      <c r="AB22" s="58"/>
      <c r="AC22" s="59"/>
      <c r="AD22" s="2"/>
      <c r="AE22" s="2"/>
      <c r="AF22" s="2"/>
      <c r="AG22" s="2"/>
      <c r="AH22" s="2"/>
    </row>
    <row r="23" spans="1:34" s="11" customFormat="1" ht="26.25" customHeight="1" x14ac:dyDescent="0.55000000000000004">
      <c r="A23" s="164" t="s">
        <v>68</v>
      </c>
      <c r="B23" s="165"/>
      <c r="C23" s="165"/>
      <c r="D23" s="166"/>
      <c r="E23" s="249"/>
      <c r="F23" s="250"/>
      <c r="G23" s="60"/>
      <c r="H23" s="175" t="s">
        <v>83</v>
      </c>
      <c r="I23" s="175"/>
      <c r="J23" s="175"/>
      <c r="K23" s="176"/>
      <c r="L23" s="176"/>
      <c r="M23" s="50"/>
      <c r="N23" s="176"/>
      <c r="O23" s="176"/>
      <c r="P23" s="176"/>
      <c r="Q23" s="176"/>
      <c r="R23" s="50"/>
      <c r="S23" s="60" t="s">
        <v>19</v>
      </c>
      <c r="T23" s="60"/>
      <c r="U23" s="60"/>
      <c r="V23" s="60"/>
      <c r="W23" s="60"/>
      <c r="X23" s="60"/>
      <c r="Y23" s="60"/>
      <c r="Z23" s="60"/>
      <c r="AA23" s="60"/>
      <c r="AB23" s="60"/>
      <c r="AC23" s="61"/>
      <c r="AD23" s="2"/>
      <c r="AE23" s="2"/>
      <c r="AF23" s="2"/>
      <c r="AG23" s="2"/>
      <c r="AH23" s="2"/>
    </row>
    <row r="24" spans="1:34" s="11" customFormat="1" ht="26" customHeight="1" x14ac:dyDescent="0.55000000000000004">
      <c r="A24" s="167"/>
      <c r="B24" s="168"/>
      <c r="C24" s="168"/>
      <c r="D24" s="169"/>
      <c r="E24" s="161" t="s">
        <v>69</v>
      </c>
      <c r="F24" s="162"/>
      <c r="G24" s="251"/>
      <c r="H24" s="251"/>
      <c r="I24" s="251"/>
      <c r="J24" s="251"/>
      <c r="K24" s="251"/>
      <c r="L24" s="251"/>
      <c r="M24" s="251"/>
      <c r="N24" s="251"/>
      <c r="O24" s="251"/>
      <c r="P24" s="251"/>
      <c r="Q24" s="251"/>
      <c r="R24" s="251"/>
      <c r="S24" s="251"/>
      <c r="T24" s="251"/>
      <c r="U24" s="251"/>
      <c r="V24" s="251"/>
      <c r="W24" s="251"/>
      <c r="X24" s="251"/>
      <c r="Y24" s="251"/>
      <c r="Z24" s="251"/>
      <c r="AA24" s="251"/>
      <c r="AB24" s="251"/>
      <c r="AC24" s="38" t="s">
        <v>19</v>
      </c>
      <c r="AD24" s="2"/>
      <c r="AE24" s="2"/>
      <c r="AF24" s="2"/>
      <c r="AG24" s="2"/>
      <c r="AH24" s="2"/>
    </row>
    <row r="25" spans="1:34" s="11" customFormat="1" ht="26" customHeight="1" x14ac:dyDescent="0.55000000000000004">
      <c r="A25" s="164" t="s">
        <v>111</v>
      </c>
      <c r="B25" s="165"/>
      <c r="C25" s="165"/>
      <c r="D25" s="166"/>
      <c r="E25" s="237" t="s">
        <v>112</v>
      </c>
      <c r="F25" s="175"/>
      <c r="G25" s="175"/>
      <c r="H25" s="175"/>
      <c r="I25" s="175"/>
      <c r="J25" s="238"/>
      <c r="K25" s="238"/>
      <c r="L25" s="73" t="s">
        <v>113</v>
      </c>
      <c r="M25" s="73"/>
      <c r="N25" s="73"/>
      <c r="O25" s="73"/>
      <c r="P25" s="73"/>
      <c r="Q25" s="73"/>
      <c r="R25" s="73"/>
      <c r="S25" s="73"/>
      <c r="T25" s="73"/>
      <c r="U25" s="73"/>
      <c r="V25" s="73"/>
      <c r="W25" s="73"/>
      <c r="X25" s="73"/>
      <c r="Y25" s="73"/>
      <c r="Z25" s="73"/>
      <c r="AA25" s="73"/>
      <c r="AB25" s="73"/>
      <c r="AC25" s="39"/>
      <c r="AD25" s="2"/>
      <c r="AE25" s="2"/>
      <c r="AF25" s="2"/>
      <c r="AG25" s="2"/>
      <c r="AH25" s="2"/>
    </row>
    <row r="26" spans="1:34" s="11" customFormat="1" ht="26" customHeight="1" x14ac:dyDescent="0.55000000000000004">
      <c r="A26" s="167"/>
      <c r="B26" s="168"/>
      <c r="C26" s="168"/>
      <c r="D26" s="169"/>
      <c r="E26" s="239" t="s">
        <v>119</v>
      </c>
      <c r="F26" s="240"/>
      <c r="G26" s="240"/>
      <c r="H26" s="240"/>
      <c r="I26" s="240" t="s">
        <v>115</v>
      </c>
      <c r="J26" s="240"/>
      <c r="K26" s="240"/>
      <c r="L26" s="134"/>
      <c r="M26" s="134"/>
      <c r="N26" s="74" t="s">
        <v>113</v>
      </c>
      <c r="O26" s="132" t="s">
        <v>117</v>
      </c>
      <c r="P26" s="133"/>
      <c r="Q26" s="133"/>
      <c r="R26" s="134"/>
      <c r="S26" s="134"/>
      <c r="T26" s="74" t="s">
        <v>113</v>
      </c>
      <c r="U26" s="133" t="s">
        <v>116</v>
      </c>
      <c r="V26" s="133"/>
      <c r="W26" s="133"/>
      <c r="X26" s="134"/>
      <c r="Y26" s="134"/>
      <c r="Z26" s="74" t="s">
        <v>113</v>
      </c>
      <c r="AA26" s="74"/>
      <c r="AB26" s="74"/>
      <c r="AC26" s="41"/>
      <c r="AD26" s="2"/>
      <c r="AE26" s="2"/>
      <c r="AF26" s="2"/>
      <c r="AG26" s="2"/>
      <c r="AH26" s="2"/>
    </row>
    <row r="27" spans="1:34" s="11" customFormat="1" ht="26.25" customHeight="1" x14ac:dyDescent="0.55000000000000004">
      <c r="A27" s="1"/>
      <c r="B27" s="1"/>
      <c r="C27" s="1"/>
      <c r="D27" s="1"/>
      <c r="E27" s="2"/>
      <c r="F27" s="2"/>
      <c r="G27" s="2"/>
      <c r="H27" s="2"/>
      <c r="I27" s="2"/>
      <c r="J27" s="2"/>
      <c r="K27" s="2"/>
      <c r="L27" s="2"/>
      <c r="M27" s="2"/>
      <c r="N27" s="2"/>
      <c r="O27" s="2"/>
      <c r="P27" s="2"/>
      <c r="Q27" s="2"/>
      <c r="R27" s="2"/>
      <c r="S27" s="2"/>
      <c r="T27" s="2"/>
      <c r="U27" s="2"/>
      <c r="V27" s="2"/>
      <c r="W27" s="2"/>
      <c r="X27" s="2"/>
      <c r="Y27" s="2"/>
      <c r="Z27" s="2"/>
      <c r="AA27" s="2"/>
      <c r="AB27" s="2"/>
      <c r="AC27" s="2"/>
      <c r="AD27" s="2"/>
      <c r="AE27" s="2"/>
      <c r="AF27" s="2"/>
      <c r="AG27" s="2"/>
      <c r="AH27" s="2"/>
    </row>
    <row r="28" spans="1:34" s="11" customFormat="1" ht="26.25" customHeight="1" x14ac:dyDescent="0.55000000000000004">
      <c r="A28" s="33" t="s">
        <v>71</v>
      </c>
      <c r="B28" s="2"/>
      <c r="C28" s="2"/>
      <c r="D28" s="2"/>
      <c r="E28" s="2"/>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2"/>
      <c r="AH28" s="2"/>
    </row>
    <row r="29" spans="1:34" s="11" customFormat="1" ht="26.25" customHeight="1" x14ac:dyDescent="0.55000000000000004">
      <c r="A29" s="136" t="s">
        <v>21</v>
      </c>
      <c r="B29" s="136"/>
      <c r="C29" s="136"/>
      <c r="D29" s="136"/>
      <c r="E29" s="4">
        <f>SUMIFS(C:C,A:A,"親子通園")</f>
        <v>0</v>
      </c>
      <c r="F29" s="137" t="s">
        <v>20</v>
      </c>
      <c r="G29" s="137"/>
      <c r="H29" s="137"/>
      <c r="I29" s="4">
        <f>COUNTIFS(A:A,"親子通園",C:C,"&gt;0")</f>
        <v>0</v>
      </c>
      <c r="J29" s="4" t="s">
        <v>14</v>
      </c>
      <c r="K29" s="197" t="s">
        <v>63</v>
      </c>
      <c r="L29" s="197"/>
      <c r="M29" s="197"/>
      <c r="N29" s="197"/>
      <c r="O29" s="197"/>
      <c r="P29" s="197"/>
      <c r="Q29" s="197"/>
      <c r="R29" s="197"/>
      <c r="S29" s="197"/>
      <c r="T29" s="197"/>
      <c r="U29" s="197"/>
      <c r="V29" s="197"/>
      <c r="W29" s="197"/>
      <c r="X29" s="197"/>
      <c r="Y29" s="197"/>
      <c r="Z29" s="197"/>
      <c r="AA29" s="197"/>
      <c r="AB29" s="197"/>
      <c r="AC29" s="198"/>
      <c r="AD29" s="2"/>
      <c r="AE29" s="2"/>
      <c r="AF29" s="2"/>
      <c r="AG29" s="2"/>
      <c r="AH29" s="2"/>
    </row>
    <row r="30" spans="1:34" s="11" customFormat="1" ht="26.25" customHeight="1" x14ac:dyDescent="0.55000000000000004">
      <c r="A30" s="193" t="s">
        <v>102</v>
      </c>
      <c r="B30" s="136"/>
      <c r="C30" s="136"/>
      <c r="D30" s="136"/>
      <c r="E30" s="7">
        <f>SUMIFS(O:O,N:N,"事前面談")</f>
        <v>0</v>
      </c>
      <c r="F30" s="194" t="s">
        <v>20</v>
      </c>
      <c r="G30" s="194"/>
      <c r="H30" s="194"/>
      <c r="I30" s="7">
        <f>COUNTIFS(N:N,"事前面談",O:O,"&gt;0")</f>
        <v>0</v>
      </c>
      <c r="J30" s="7" t="s">
        <v>14</v>
      </c>
      <c r="K30" s="195" t="s">
        <v>104</v>
      </c>
      <c r="L30" s="195"/>
      <c r="M30" s="195"/>
      <c r="N30" s="195"/>
      <c r="O30" s="195"/>
      <c r="P30" s="195"/>
      <c r="Q30" s="195"/>
      <c r="R30" s="195"/>
      <c r="S30" s="195"/>
      <c r="T30" s="195"/>
      <c r="U30" s="195"/>
      <c r="V30" s="195"/>
      <c r="W30" s="195"/>
      <c r="X30" s="195"/>
      <c r="Y30" s="195"/>
      <c r="Z30" s="195"/>
      <c r="AA30" s="195"/>
      <c r="AB30" s="195"/>
      <c r="AC30" s="196"/>
      <c r="AD30" s="2"/>
      <c r="AE30" s="2"/>
      <c r="AF30" s="2"/>
      <c r="AG30" s="2"/>
      <c r="AH30" s="2"/>
    </row>
    <row r="31" spans="1:34" s="11" customFormat="1" ht="26.25" customHeight="1" x14ac:dyDescent="0.55000000000000004">
      <c r="A31" s="193" t="s">
        <v>103</v>
      </c>
      <c r="B31" s="136"/>
      <c r="C31" s="136"/>
      <c r="D31" s="136"/>
      <c r="E31" s="7">
        <f>SUMIFS(S:S,Q:Q,"事後面談")</f>
        <v>0</v>
      </c>
      <c r="F31" s="194" t="s">
        <v>20</v>
      </c>
      <c r="G31" s="194"/>
      <c r="H31" s="194"/>
      <c r="I31" s="7">
        <f>COUNTIFS(Q:Q,"事後面談",S:S,"&gt;0")</f>
        <v>0</v>
      </c>
      <c r="J31" s="7" t="s">
        <v>14</v>
      </c>
      <c r="K31" s="195" t="s">
        <v>105</v>
      </c>
      <c r="L31" s="195"/>
      <c r="M31" s="195"/>
      <c r="N31" s="195"/>
      <c r="O31" s="195"/>
      <c r="P31" s="195"/>
      <c r="Q31" s="195"/>
      <c r="R31" s="195"/>
      <c r="S31" s="195"/>
      <c r="T31" s="195"/>
      <c r="U31" s="195"/>
      <c r="V31" s="195"/>
      <c r="W31" s="195"/>
      <c r="X31" s="195"/>
      <c r="Y31" s="195"/>
      <c r="Z31" s="195"/>
      <c r="AA31" s="195"/>
      <c r="AB31" s="195"/>
      <c r="AC31" s="196"/>
      <c r="AD31" s="2"/>
      <c r="AE31" s="2"/>
      <c r="AF31" s="2"/>
      <c r="AG31" s="2"/>
      <c r="AH31" s="2"/>
    </row>
    <row r="32" spans="1:34" s="11" customFormat="1" ht="26.25" customHeight="1" x14ac:dyDescent="0.55000000000000004">
      <c r="A32" s="136" t="s">
        <v>42</v>
      </c>
      <c r="B32" s="136"/>
      <c r="C32" s="136"/>
      <c r="D32" s="136"/>
      <c r="E32" s="6">
        <f>SUMIFS(I:I,F:F,"保護者支援面談実施")</f>
        <v>0</v>
      </c>
      <c r="F32" s="137" t="s">
        <v>20</v>
      </c>
      <c r="G32" s="137"/>
      <c r="H32" s="137"/>
      <c r="I32" s="4">
        <f>COUNTIFS(F:F,"保護者支援面談実施",I:I,"&gt;0")</f>
        <v>0</v>
      </c>
      <c r="J32" s="4" t="s">
        <v>14</v>
      </c>
      <c r="K32" s="195" t="s">
        <v>106</v>
      </c>
      <c r="L32" s="195"/>
      <c r="M32" s="195"/>
      <c r="N32" s="195"/>
      <c r="O32" s="195"/>
      <c r="P32" s="195"/>
      <c r="Q32" s="195"/>
      <c r="R32" s="195"/>
      <c r="S32" s="195"/>
      <c r="T32" s="195"/>
      <c r="U32" s="195"/>
      <c r="V32" s="195"/>
      <c r="W32" s="195"/>
      <c r="X32" s="195"/>
      <c r="Y32" s="195"/>
      <c r="Z32" s="195"/>
      <c r="AA32" s="195"/>
      <c r="AB32" s="195"/>
      <c r="AC32" s="196"/>
      <c r="AD32" s="2"/>
      <c r="AE32" s="2"/>
      <c r="AF32" s="2"/>
      <c r="AG32" s="2"/>
      <c r="AH32" s="2"/>
    </row>
    <row r="33" spans="1:46" s="11" customFormat="1" ht="26.25" customHeight="1" x14ac:dyDescent="0.55000000000000004">
      <c r="A33" s="1"/>
      <c r="B33" s="1"/>
      <c r="C33" s="1"/>
      <c r="D33" s="1"/>
      <c r="E33" s="2"/>
      <c r="F33" s="2"/>
      <c r="G33" s="2"/>
      <c r="H33" s="2"/>
      <c r="I33" s="2"/>
      <c r="J33" s="2"/>
      <c r="K33" s="1"/>
      <c r="L33" s="1"/>
      <c r="M33" s="1"/>
      <c r="N33" s="1"/>
      <c r="O33" s="1"/>
      <c r="P33" s="1"/>
      <c r="Q33" s="1"/>
      <c r="R33" s="1"/>
      <c r="S33" s="1"/>
      <c r="T33" s="1"/>
      <c r="U33" s="1"/>
      <c r="V33" s="1"/>
      <c r="W33" s="1"/>
      <c r="X33" s="1"/>
      <c r="Y33" s="1"/>
      <c r="Z33" s="1"/>
      <c r="AA33" s="1"/>
      <c r="AB33" s="1"/>
      <c r="AC33" s="1"/>
      <c r="AD33" s="2"/>
      <c r="AE33" s="2"/>
      <c r="AF33" s="2"/>
      <c r="AG33" s="2"/>
      <c r="AH33" s="2"/>
    </row>
    <row r="34" spans="1:46" s="11" customFormat="1" ht="26.25" customHeight="1" x14ac:dyDescent="0.55000000000000004">
      <c r="A34" s="180" t="s">
        <v>72</v>
      </c>
      <c r="B34" s="180"/>
      <c r="C34" s="180"/>
      <c r="D34" s="180"/>
      <c r="E34" s="180"/>
      <c r="F34" s="180"/>
      <c r="G34" s="180"/>
      <c r="H34" s="180"/>
      <c r="I34" s="180"/>
      <c r="J34" s="180"/>
      <c r="K34" s="180"/>
      <c r="L34" s="180"/>
      <c r="M34" s="180"/>
      <c r="N34" s="180"/>
      <c r="O34" s="180"/>
      <c r="P34" s="180"/>
      <c r="Q34" s="180"/>
      <c r="R34" s="180"/>
      <c r="S34" s="180"/>
      <c r="T34" s="180"/>
      <c r="U34" s="180"/>
      <c r="V34" s="180"/>
      <c r="W34" s="180"/>
      <c r="X34" s="180"/>
      <c r="Y34" s="180"/>
      <c r="Z34" s="180"/>
      <c r="AA34" s="180"/>
      <c r="AB34" s="180"/>
      <c r="AC34" s="180"/>
      <c r="AD34" s="2"/>
      <c r="AE34" s="2"/>
      <c r="AF34" s="2"/>
      <c r="AG34" s="2"/>
      <c r="AH34" s="2"/>
      <c r="AT34" s="12"/>
    </row>
    <row r="35" spans="1:46" s="11" customFormat="1" ht="26.25" customHeight="1" x14ac:dyDescent="0.55000000000000004">
      <c r="A35" s="91"/>
      <c r="B35" s="92"/>
      <c r="C35" s="92"/>
      <c r="D35" s="92"/>
      <c r="E35" s="92"/>
      <c r="F35" s="92"/>
      <c r="G35" s="92"/>
      <c r="H35" s="92"/>
      <c r="I35" s="92"/>
      <c r="J35" s="92"/>
      <c r="K35" s="92"/>
      <c r="L35" s="92"/>
      <c r="M35" s="92"/>
      <c r="N35" s="92"/>
      <c r="O35" s="92"/>
      <c r="P35" s="92"/>
      <c r="Q35" s="92"/>
      <c r="R35" s="92"/>
      <c r="S35" s="92"/>
      <c r="T35" s="92"/>
      <c r="U35" s="92"/>
      <c r="V35" s="92"/>
      <c r="W35" s="92"/>
      <c r="X35" s="92"/>
      <c r="Y35" s="92"/>
      <c r="Z35" s="92"/>
      <c r="AA35" s="92"/>
      <c r="AB35" s="92"/>
      <c r="AC35" s="93"/>
      <c r="AD35" s="2"/>
      <c r="AE35" s="2"/>
      <c r="AF35" s="2"/>
      <c r="AG35" s="2"/>
      <c r="AH35" s="2"/>
    </row>
    <row r="36" spans="1:46" s="11" customFormat="1" ht="26.25" customHeight="1" x14ac:dyDescent="0.55000000000000004">
      <c r="A36" s="94"/>
      <c r="B36" s="95"/>
      <c r="C36" s="95"/>
      <c r="D36" s="95"/>
      <c r="E36" s="95"/>
      <c r="F36" s="95"/>
      <c r="G36" s="95"/>
      <c r="H36" s="95"/>
      <c r="I36" s="95"/>
      <c r="J36" s="95"/>
      <c r="K36" s="95"/>
      <c r="L36" s="95"/>
      <c r="M36" s="95"/>
      <c r="N36" s="95"/>
      <c r="O36" s="95"/>
      <c r="P36" s="95"/>
      <c r="Q36" s="95"/>
      <c r="R36" s="95"/>
      <c r="S36" s="95"/>
      <c r="T36" s="95"/>
      <c r="U36" s="95"/>
      <c r="V36" s="95"/>
      <c r="W36" s="95"/>
      <c r="X36" s="95"/>
      <c r="Y36" s="95"/>
      <c r="Z36" s="95"/>
      <c r="AA36" s="95"/>
      <c r="AB36" s="95"/>
      <c r="AC36" s="96"/>
      <c r="AD36" s="2"/>
      <c r="AE36" s="2"/>
      <c r="AF36" s="2"/>
      <c r="AG36" s="2"/>
      <c r="AH36" s="2"/>
    </row>
    <row r="37" spans="1:46" s="11" customFormat="1" ht="26.25" customHeight="1" x14ac:dyDescent="0.55000000000000004">
      <c r="A37" s="97"/>
      <c r="B37" s="98"/>
      <c r="C37" s="98"/>
      <c r="D37" s="98"/>
      <c r="E37" s="98"/>
      <c r="F37" s="98"/>
      <c r="G37" s="98"/>
      <c r="H37" s="98"/>
      <c r="I37" s="98"/>
      <c r="J37" s="98"/>
      <c r="K37" s="98"/>
      <c r="L37" s="98"/>
      <c r="M37" s="98"/>
      <c r="N37" s="98"/>
      <c r="O37" s="98"/>
      <c r="P37" s="98"/>
      <c r="Q37" s="98"/>
      <c r="R37" s="98"/>
      <c r="S37" s="98"/>
      <c r="T37" s="98"/>
      <c r="U37" s="98"/>
      <c r="V37" s="98"/>
      <c r="W37" s="98"/>
      <c r="X37" s="98"/>
      <c r="Y37" s="98"/>
      <c r="Z37" s="98"/>
      <c r="AA37" s="98"/>
      <c r="AB37" s="98"/>
      <c r="AC37" s="99"/>
      <c r="AD37" s="2"/>
      <c r="AE37" s="2"/>
      <c r="AF37" s="2"/>
      <c r="AG37" s="2"/>
      <c r="AH37" s="2"/>
    </row>
    <row r="38" spans="1:46" s="11" customFormat="1" ht="26.25" customHeight="1" x14ac:dyDescent="0.55000000000000004">
      <c r="A38" s="2" t="s">
        <v>22</v>
      </c>
      <c r="B38" s="2"/>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row>
    <row r="39" spans="1:46" s="11" customFormat="1" ht="26.25" customHeight="1" x14ac:dyDescent="0.55000000000000004">
      <c r="A39" s="2"/>
      <c r="B39" s="2"/>
      <c r="C39" s="2"/>
      <c r="D39" s="2"/>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c r="AH39" s="2"/>
    </row>
    <row r="40" spans="1:46" s="11" customFormat="1" ht="26.25" customHeight="1" x14ac:dyDescent="0.55000000000000004">
      <c r="A40" s="100" t="str">
        <f>"（別紙）中野区乳児等通園支援事業　利用状況報告書（"&amp;$N$2&amp;"年"&amp;$P$2&amp;"月分）"</f>
        <v>（別紙）中野区乳児等通園支援事業　利用状況報告書（2026年6月分）</v>
      </c>
      <c r="B40" s="100"/>
      <c r="C40" s="100"/>
      <c r="D40" s="100"/>
      <c r="E40" s="100"/>
      <c r="F40" s="100"/>
      <c r="G40" s="100"/>
      <c r="H40" s="100"/>
      <c r="I40" s="100"/>
      <c r="J40" s="100"/>
      <c r="K40" s="100"/>
      <c r="L40" s="100"/>
      <c r="M40" s="100"/>
      <c r="N40" s="100"/>
      <c r="O40" s="100"/>
      <c r="P40" s="100"/>
      <c r="Q40" s="100"/>
      <c r="R40" s="100"/>
      <c r="S40" s="100"/>
      <c r="T40" s="100"/>
      <c r="U40" s="100"/>
      <c r="V40" s="100"/>
      <c r="W40" s="100"/>
      <c r="X40" s="100"/>
      <c r="Y40" s="100"/>
      <c r="Z40" s="100"/>
      <c r="AA40" s="100"/>
      <c r="AB40" s="100"/>
      <c r="AC40" s="100"/>
      <c r="AD40" s="2"/>
      <c r="AE40" s="2"/>
      <c r="AF40" s="2"/>
      <c r="AG40" s="2"/>
      <c r="AH40" s="2"/>
    </row>
    <row r="41" spans="1:46" ht="26.25" customHeight="1" x14ac:dyDescent="0.55000000000000004">
      <c r="A41" s="101" t="s">
        <v>23</v>
      </c>
      <c r="B41" s="101"/>
      <c r="C41" s="101"/>
      <c r="D41" s="110"/>
      <c r="E41" s="110"/>
      <c r="F41" s="110"/>
      <c r="G41" s="110"/>
      <c r="H41" s="110"/>
      <c r="I41" s="110"/>
      <c r="J41" s="114" t="s">
        <v>43</v>
      </c>
      <c r="K41" s="114"/>
      <c r="L41" s="114"/>
      <c r="O41" s="29" t="s">
        <v>0</v>
      </c>
      <c r="P41" s="13"/>
      <c r="Q41" s="29" t="s">
        <v>3</v>
      </c>
      <c r="S41" s="29" t="s">
        <v>4</v>
      </c>
      <c r="T41" s="29" t="s">
        <v>19</v>
      </c>
      <c r="U41" s="32" t="s">
        <v>40</v>
      </c>
      <c r="V41" s="32"/>
      <c r="W41" s="110"/>
      <c r="X41" s="110"/>
      <c r="Y41" s="110"/>
      <c r="Z41" s="110"/>
      <c r="AA41" s="110"/>
      <c r="AB41" s="110"/>
      <c r="AC41" s="32" t="s">
        <v>19</v>
      </c>
    </row>
    <row r="42" spans="1:46" ht="26.25" customHeight="1" x14ac:dyDescent="0.55000000000000004">
      <c r="A42" s="101" t="s">
        <v>24</v>
      </c>
      <c r="B42" s="101"/>
      <c r="C42" s="101"/>
      <c r="D42" s="32" t="s">
        <v>87</v>
      </c>
      <c r="E42" s="32" cm="1">
        <f t="array" ref="E42">_xlfn.IFS(W41="０歳児クラス相当",$L$12,W41="１歳児クラス相当",$L$13,W41="２歳児クラス相当（３歳未満）",$L$14,W41="２歳児クラス相当（３歳誕生月）",$L$14,W41="",0)</f>
        <v>0</v>
      </c>
      <c r="F42" s="114" t="s">
        <v>11</v>
      </c>
      <c r="G42" s="114"/>
      <c r="H42" s="29"/>
      <c r="I42" s="32"/>
      <c r="J42" s="114"/>
      <c r="K42" s="114"/>
      <c r="L42" s="32"/>
      <c r="M42" s="114"/>
      <c r="N42" s="114"/>
      <c r="O42" s="32"/>
      <c r="P42" s="157" t="s">
        <v>62</v>
      </c>
      <c r="Q42" s="157"/>
      <c r="R42" s="157"/>
      <c r="S42" s="110"/>
      <c r="T42" s="110"/>
      <c r="U42" s="110"/>
      <c r="V42" s="157" t="s">
        <v>65</v>
      </c>
      <c r="W42" s="157"/>
      <c r="X42" s="110"/>
      <c r="Y42" s="110"/>
      <c r="Z42" s="110"/>
      <c r="AA42" s="110"/>
      <c r="AB42" s="110"/>
      <c r="AC42" s="32" t="s">
        <v>19</v>
      </c>
    </row>
    <row r="43" spans="1:46" s="13" customFormat="1" ht="26.25" customHeight="1" x14ac:dyDescent="0.55000000000000004">
      <c r="A43" s="32"/>
      <c r="B43" s="114" t="s">
        <v>66</v>
      </c>
      <c r="C43" s="114"/>
      <c r="D43" s="114"/>
      <c r="E43" s="114" t="s">
        <v>94</v>
      </c>
      <c r="F43" s="114"/>
      <c r="G43" s="114"/>
      <c r="H43" s="114"/>
      <c r="I43" s="29" t="s">
        <v>19</v>
      </c>
      <c r="J43" s="113" t="s">
        <v>93</v>
      </c>
      <c r="K43" s="113"/>
      <c r="L43" s="113"/>
      <c r="M43" s="113"/>
      <c r="N43" s="113"/>
      <c r="O43" s="110"/>
      <c r="P43" s="110"/>
      <c r="Q43" s="110"/>
      <c r="R43" s="110"/>
      <c r="S43" s="110"/>
      <c r="T43" s="32"/>
      <c r="U43" s="111" t="s">
        <v>86</v>
      </c>
      <c r="V43" s="111"/>
      <c r="W43" s="228"/>
      <c r="X43" s="228"/>
      <c r="Y43" s="228"/>
      <c r="Z43" s="228"/>
      <c r="AA43" s="228"/>
      <c r="AB43" s="228"/>
      <c r="AC43" s="12"/>
      <c r="AD43" s="29"/>
      <c r="AE43" s="29"/>
      <c r="AF43" s="29"/>
      <c r="AG43" s="29"/>
      <c r="AH43" s="29"/>
    </row>
    <row r="44" spans="1:46" s="13" customFormat="1" ht="26.25" customHeight="1" x14ac:dyDescent="0.55000000000000004">
      <c r="A44" s="123" t="s">
        <v>25</v>
      </c>
      <c r="B44" s="123"/>
      <c r="C44" s="14" t="s">
        <v>26</v>
      </c>
      <c r="D44" s="123" t="s">
        <v>90</v>
      </c>
      <c r="E44" s="123"/>
      <c r="F44" s="123" t="s">
        <v>27</v>
      </c>
      <c r="G44" s="123"/>
      <c r="H44" s="123"/>
      <c r="I44" s="123"/>
      <c r="J44" s="123"/>
      <c r="K44" s="123"/>
      <c r="L44" s="177" t="s">
        <v>28</v>
      </c>
      <c r="M44" s="177"/>
      <c r="N44" s="177"/>
      <c r="O44" s="123" t="s">
        <v>29</v>
      </c>
      <c r="P44" s="123"/>
      <c r="Q44" s="116" t="s">
        <v>98</v>
      </c>
      <c r="R44" s="116"/>
      <c r="S44" s="116" t="s">
        <v>45</v>
      </c>
      <c r="T44" s="116"/>
      <c r="U44" s="124" t="s">
        <v>55</v>
      </c>
      <c r="V44" s="125"/>
      <c r="W44" s="126" t="s">
        <v>30</v>
      </c>
      <c r="X44" s="127"/>
      <c r="Y44" s="127"/>
      <c r="Z44" s="127"/>
      <c r="AA44" s="127"/>
      <c r="AB44" s="127"/>
      <c r="AC44" s="128"/>
      <c r="AD44" s="29"/>
      <c r="AE44" s="29"/>
      <c r="AF44" s="29"/>
      <c r="AG44" s="29"/>
      <c r="AH44" s="29"/>
    </row>
    <row r="45" spans="1:46" ht="26.25" customHeight="1" x14ac:dyDescent="0.55000000000000004">
      <c r="A45" s="15">
        <v>1</v>
      </c>
      <c r="B45" s="21" t="s">
        <v>4</v>
      </c>
      <c r="C45" s="24" t="str">
        <f>TEXT(DATE($N$2,$P$2,A45),"aaa")</f>
        <v>月</v>
      </c>
      <c r="D45" s="106"/>
      <c r="E45" s="107"/>
      <c r="F45" s="108"/>
      <c r="G45" s="109"/>
      <c r="H45" s="16" t="s">
        <v>31</v>
      </c>
      <c r="I45" s="109"/>
      <c r="J45" s="109"/>
      <c r="K45" s="21" t="s">
        <v>32</v>
      </c>
      <c r="L45" s="89" t="str">
        <f>IF(OR(F45="",I45=""),"",MIN(MAX(ROUNDDOWN((I45-F45)*24*2,0)/2,0),$E$42))</f>
        <v/>
      </c>
      <c r="M45" s="90"/>
      <c r="N45" s="43" t="s">
        <v>33</v>
      </c>
      <c r="O45" s="106"/>
      <c r="P45" s="107"/>
      <c r="Q45" s="106"/>
      <c r="R45" s="107"/>
      <c r="S45" s="106"/>
      <c r="T45" s="107"/>
      <c r="U45" s="106"/>
      <c r="V45" s="107"/>
      <c r="W45" s="231"/>
      <c r="X45" s="232"/>
      <c r="Y45" s="232"/>
      <c r="Z45" s="232"/>
      <c r="AA45" s="232"/>
      <c r="AB45" s="232"/>
      <c r="AC45" s="233"/>
    </row>
    <row r="46" spans="1:46" ht="26.25" customHeight="1" x14ac:dyDescent="0.55000000000000004">
      <c r="A46" s="17">
        <v>2</v>
      </c>
      <c r="B46" s="22" t="s">
        <v>4</v>
      </c>
      <c r="C46" s="25" t="str">
        <f>TEXT(DATE($N$2,$P$2,A46),"aaa")</f>
        <v>火</v>
      </c>
      <c r="D46" s="85"/>
      <c r="E46" s="86"/>
      <c r="F46" s="205"/>
      <c r="G46" s="178"/>
      <c r="H46" s="18" t="s">
        <v>31</v>
      </c>
      <c r="I46" s="178"/>
      <c r="J46" s="178"/>
      <c r="K46" s="22" t="s">
        <v>32</v>
      </c>
      <c r="L46" s="89" t="str">
        <f>IF(OR(F46="",I46=""),"",MIN(MAX(ROUNDDOWN((I46-F46)*24*2,0)/2,0),$E$42))</f>
        <v/>
      </c>
      <c r="M46" s="90"/>
      <c r="N46" s="22" t="s">
        <v>33</v>
      </c>
      <c r="O46" s="85"/>
      <c r="P46" s="86"/>
      <c r="Q46" s="85"/>
      <c r="R46" s="86"/>
      <c r="S46" s="85"/>
      <c r="T46" s="86"/>
      <c r="U46" s="85"/>
      <c r="V46" s="86"/>
      <c r="W46" s="120"/>
      <c r="X46" s="121"/>
      <c r="Y46" s="121"/>
      <c r="Z46" s="121"/>
      <c r="AA46" s="121"/>
      <c r="AB46" s="121"/>
      <c r="AC46" s="122"/>
    </row>
    <row r="47" spans="1:46" ht="26.25" customHeight="1" x14ac:dyDescent="0.55000000000000004">
      <c r="A47" s="17">
        <v>3</v>
      </c>
      <c r="B47" s="22" t="s">
        <v>34</v>
      </c>
      <c r="C47" s="25" t="str">
        <f t="shared" ref="C47:C74" si="0">TEXT(DATE($N$2,$P$2,A47),"aaa")</f>
        <v>水</v>
      </c>
      <c r="D47" s="85"/>
      <c r="E47" s="86"/>
      <c r="F47" s="205"/>
      <c r="G47" s="178"/>
      <c r="H47" s="18" t="s">
        <v>31</v>
      </c>
      <c r="I47" s="178"/>
      <c r="J47" s="178"/>
      <c r="K47" s="22" t="s">
        <v>32</v>
      </c>
      <c r="L47" s="89" t="str">
        <f t="shared" ref="L47:L74" si="1">IF(OR(F47="",I47=""),"",MIN(MAX(ROUNDDOWN((I47-F47)*24*2,0)/2,0),$E$42))</f>
        <v/>
      </c>
      <c r="M47" s="90"/>
      <c r="N47" s="22" t="s">
        <v>33</v>
      </c>
      <c r="O47" s="85"/>
      <c r="P47" s="86"/>
      <c r="Q47" s="85"/>
      <c r="R47" s="86"/>
      <c r="S47" s="85"/>
      <c r="T47" s="86"/>
      <c r="U47" s="85"/>
      <c r="V47" s="86"/>
      <c r="W47" s="234"/>
      <c r="X47" s="235"/>
      <c r="Y47" s="235"/>
      <c r="Z47" s="235"/>
      <c r="AA47" s="235"/>
      <c r="AB47" s="235"/>
      <c r="AC47" s="236"/>
    </row>
    <row r="48" spans="1:46" ht="26.25" customHeight="1" x14ac:dyDescent="0.55000000000000004">
      <c r="A48" s="17">
        <v>4</v>
      </c>
      <c r="B48" s="22" t="s">
        <v>34</v>
      </c>
      <c r="C48" s="25" t="str">
        <f t="shared" si="0"/>
        <v>木</v>
      </c>
      <c r="D48" s="85"/>
      <c r="E48" s="86"/>
      <c r="F48" s="205"/>
      <c r="G48" s="178"/>
      <c r="H48" s="18" t="s">
        <v>31</v>
      </c>
      <c r="I48" s="178"/>
      <c r="J48" s="178"/>
      <c r="K48" s="22" t="s">
        <v>32</v>
      </c>
      <c r="L48" s="89" t="str">
        <f t="shared" si="1"/>
        <v/>
      </c>
      <c r="M48" s="90"/>
      <c r="N48" s="22" t="s">
        <v>33</v>
      </c>
      <c r="O48" s="85"/>
      <c r="P48" s="86"/>
      <c r="Q48" s="85"/>
      <c r="R48" s="86"/>
      <c r="S48" s="85"/>
      <c r="T48" s="86"/>
      <c r="U48" s="85"/>
      <c r="V48" s="86"/>
      <c r="W48" s="120"/>
      <c r="X48" s="121"/>
      <c r="Y48" s="121"/>
      <c r="Z48" s="121"/>
      <c r="AA48" s="121"/>
      <c r="AB48" s="121"/>
      <c r="AC48" s="122"/>
    </row>
    <row r="49" spans="1:46" ht="26.25" customHeight="1" x14ac:dyDescent="0.55000000000000004">
      <c r="A49" s="17">
        <v>5</v>
      </c>
      <c r="B49" s="22" t="s">
        <v>34</v>
      </c>
      <c r="C49" s="25" t="str">
        <f t="shared" si="0"/>
        <v>金</v>
      </c>
      <c r="D49" s="85"/>
      <c r="E49" s="86"/>
      <c r="F49" s="205"/>
      <c r="G49" s="178"/>
      <c r="H49" s="18" t="s">
        <v>31</v>
      </c>
      <c r="I49" s="178"/>
      <c r="J49" s="178"/>
      <c r="K49" s="22" t="s">
        <v>32</v>
      </c>
      <c r="L49" s="89" t="str">
        <f t="shared" si="1"/>
        <v/>
      </c>
      <c r="M49" s="90"/>
      <c r="N49" s="22" t="s">
        <v>33</v>
      </c>
      <c r="O49" s="85"/>
      <c r="P49" s="86"/>
      <c r="Q49" s="85"/>
      <c r="R49" s="86"/>
      <c r="S49" s="85"/>
      <c r="T49" s="86"/>
      <c r="U49" s="85"/>
      <c r="V49" s="86"/>
      <c r="W49" s="120"/>
      <c r="X49" s="121"/>
      <c r="Y49" s="121"/>
      <c r="Z49" s="121"/>
      <c r="AA49" s="121"/>
      <c r="AB49" s="121"/>
      <c r="AC49" s="122"/>
    </row>
    <row r="50" spans="1:46" ht="26.25" customHeight="1" x14ac:dyDescent="0.55000000000000004">
      <c r="A50" s="17">
        <v>6</v>
      </c>
      <c r="B50" s="22" t="s">
        <v>34</v>
      </c>
      <c r="C50" s="25" t="str">
        <f t="shared" si="0"/>
        <v>土</v>
      </c>
      <c r="D50" s="85"/>
      <c r="E50" s="86"/>
      <c r="F50" s="205"/>
      <c r="G50" s="178"/>
      <c r="H50" s="18" t="s">
        <v>31</v>
      </c>
      <c r="I50" s="178"/>
      <c r="J50" s="178"/>
      <c r="K50" s="22" t="s">
        <v>32</v>
      </c>
      <c r="L50" s="89" t="str">
        <f t="shared" si="1"/>
        <v/>
      </c>
      <c r="M50" s="90"/>
      <c r="N50" s="22" t="s">
        <v>33</v>
      </c>
      <c r="O50" s="85"/>
      <c r="P50" s="86"/>
      <c r="Q50" s="85"/>
      <c r="R50" s="86"/>
      <c r="S50" s="85"/>
      <c r="T50" s="86"/>
      <c r="U50" s="85"/>
      <c r="V50" s="86"/>
      <c r="W50" s="120"/>
      <c r="X50" s="121"/>
      <c r="Y50" s="121"/>
      <c r="Z50" s="121"/>
      <c r="AA50" s="121"/>
      <c r="AB50" s="121"/>
      <c r="AC50" s="122"/>
    </row>
    <row r="51" spans="1:46" s="32" customFormat="1" ht="26.25" customHeight="1" x14ac:dyDescent="0.55000000000000004">
      <c r="A51" s="17">
        <v>7</v>
      </c>
      <c r="B51" s="22" t="s">
        <v>34</v>
      </c>
      <c r="C51" s="25" t="str">
        <f t="shared" si="0"/>
        <v>日</v>
      </c>
      <c r="D51" s="85"/>
      <c r="E51" s="86"/>
      <c r="F51" s="205"/>
      <c r="G51" s="178"/>
      <c r="H51" s="18" t="s">
        <v>31</v>
      </c>
      <c r="I51" s="178"/>
      <c r="J51" s="178"/>
      <c r="K51" s="22" t="s">
        <v>32</v>
      </c>
      <c r="L51" s="89" t="str">
        <f t="shared" si="1"/>
        <v/>
      </c>
      <c r="M51" s="90"/>
      <c r="N51" s="22" t="s">
        <v>33</v>
      </c>
      <c r="O51" s="85"/>
      <c r="P51" s="86"/>
      <c r="Q51" s="85"/>
      <c r="R51" s="86"/>
      <c r="S51" s="85"/>
      <c r="T51" s="86"/>
      <c r="U51" s="85"/>
      <c r="V51" s="86"/>
      <c r="W51" s="120"/>
      <c r="X51" s="121"/>
      <c r="Y51" s="121"/>
      <c r="Z51" s="121"/>
      <c r="AA51" s="121"/>
      <c r="AB51" s="121"/>
      <c r="AC51" s="122"/>
      <c r="AI51" s="12"/>
      <c r="AJ51" s="12"/>
      <c r="AK51" s="12"/>
      <c r="AL51" s="12"/>
      <c r="AM51" s="12"/>
      <c r="AN51" s="12"/>
      <c r="AO51" s="12"/>
      <c r="AP51" s="12"/>
      <c r="AQ51" s="12"/>
      <c r="AR51" s="12"/>
      <c r="AS51" s="12"/>
      <c r="AT51" s="12"/>
    </row>
    <row r="52" spans="1:46" s="32" customFormat="1" ht="26.25" customHeight="1" x14ac:dyDescent="0.55000000000000004">
      <c r="A52" s="17">
        <v>8</v>
      </c>
      <c r="B52" s="22" t="s">
        <v>34</v>
      </c>
      <c r="C52" s="25" t="str">
        <f t="shared" si="0"/>
        <v>月</v>
      </c>
      <c r="D52" s="85"/>
      <c r="E52" s="86"/>
      <c r="F52" s="205"/>
      <c r="G52" s="178"/>
      <c r="H52" s="18" t="s">
        <v>31</v>
      </c>
      <c r="I52" s="178"/>
      <c r="J52" s="178"/>
      <c r="K52" s="22" t="s">
        <v>32</v>
      </c>
      <c r="L52" s="89" t="str">
        <f t="shared" si="1"/>
        <v/>
      </c>
      <c r="M52" s="90"/>
      <c r="N52" s="22" t="s">
        <v>33</v>
      </c>
      <c r="O52" s="85"/>
      <c r="P52" s="86"/>
      <c r="Q52" s="85"/>
      <c r="R52" s="86"/>
      <c r="S52" s="85"/>
      <c r="T52" s="86"/>
      <c r="U52" s="85"/>
      <c r="V52" s="86"/>
      <c r="W52" s="120"/>
      <c r="X52" s="121"/>
      <c r="Y52" s="121"/>
      <c r="Z52" s="121"/>
      <c r="AA52" s="121"/>
      <c r="AB52" s="121"/>
      <c r="AC52" s="122"/>
      <c r="AI52" s="12"/>
      <c r="AJ52" s="12"/>
      <c r="AK52" s="12"/>
      <c r="AL52" s="12"/>
      <c r="AM52" s="12"/>
      <c r="AN52" s="12"/>
      <c r="AO52" s="12"/>
      <c r="AP52" s="12"/>
      <c r="AQ52" s="12"/>
      <c r="AR52" s="12"/>
      <c r="AS52" s="12"/>
      <c r="AT52" s="12"/>
    </row>
    <row r="53" spans="1:46" s="32" customFormat="1" ht="26.25" customHeight="1" x14ac:dyDescent="0.55000000000000004">
      <c r="A53" s="17">
        <v>9</v>
      </c>
      <c r="B53" s="22" t="s">
        <v>34</v>
      </c>
      <c r="C53" s="25" t="str">
        <f t="shared" si="0"/>
        <v>火</v>
      </c>
      <c r="D53" s="85"/>
      <c r="E53" s="86"/>
      <c r="F53" s="205"/>
      <c r="G53" s="178"/>
      <c r="H53" s="18" t="s">
        <v>31</v>
      </c>
      <c r="I53" s="178"/>
      <c r="J53" s="178"/>
      <c r="K53" s="22" t="s">
        <v>32</v>
      </c>
      <c r="L53" s="89" t="str">
        <f t="shared" si="1"/>
        <v/>
      </c>
      <c r="M53" s="90"/>
      <c r="N53" s="22" t="s">
        <v>33</v>
      </c>
      <c r="O53" s="85"/>
      <c r="P53" s="86"/>
      <c r="Q53" s="85"/>
      <c r="R53" s="86"/>
      <c r="S53" s="85"/>
      <c r="T53" s="86"/>
      <c r="U53" s="85"/>
      <c r="V53" s="86"/>
      <c r="W53" s="120"/>
      <c r="X53" s="121"/>
      <c r="Y53" s="121"/>
      <c r="Z53" s="121"/>
      <c r="AA53" s="121"/>
      <c r="AB53" s="121"/>
      <c r="AC53" s="122"/>
      <c r="AI53" s="12"/>
      <c r="AJ53" s="12"/>
      <c r="AK53" s="12"/>
      <c r="AL53" s="12"/>
      <c r="AM53" s="12"/>
      <c r="AN53" s="12"/>
      <c r="AO53" s="12"/>
      <c r="AP53" s="12"/>
      <c r="AQ53" s="12"/>
      <c r="AR53" s="12"/>
      <c r="AS53" s="12"/>
      <c r="AT53" s="12"/>
    </row>
    <row r="54" spans="1:46" s="32" customFormat="1" ht="26.25" customHeight="1" x14ac:dyDescent="0.55000000000000004">
      <c r="A54" s="17">
        <v>10</v>
      </c>
      <c r="B54" s="22" t="s">
        <v>34</v>
      </c>
      <c r="C54" s="25" t="str">
        <f t="shared" si="0"/>
        <v>水</v>
      </c>
      <c r="D54" s="85"/>
      <c r="E54" s="86"/>
      <c r="F54" s="205"/>
      <c r="G54" s="178"/>
      <c r="H54" s="18" t="s">
        <v>31</v>
      </c>
      <c r="I54" s="178"/>
      <c r="J54" s="178"/>
      <c r="K54" s="22" t="s">
        <v>32</v>
      </c>
      <c r="L54" s="89" t="str">
        <f t="shared" si="1"/>
        <v/>
      </c>
      <c r="M54" s="90"/>
      <c r="N54" s="22" t="s">
        <v>33</v>
      </c>
      <c r="O54" s="85"/>
      <c r="P54" s="86"/>
      <c r="Q54" s="85"/>
      <c r="R54" s="86"/>
      <c r="S54" s="85"/>
      <c r="T54" s="86"/>
      <c r="U54" s="85"/>
      <c r="V54" s="86"/>
      <c r="W54" s="120"/>
      <c r="X54" s="121"/>
      <c r="Y54" s="121"/>
      <c r="Z54" s="121"/>
      <c r="AA54" s="121"/>
      <c r="AB54" s="121"/>
      <c r="AC54" s="122"/>
      <c r="AI54" s="12"/>
      <c r="AJ54" s="12"/>
      <c r="AK54" s="12"/>
      <c r="AL54" s="12"/>
      <c r="AM54" s="12"/>
      <c r="AN54" s="12"/>
      <c r="AO54" s="12"/>
      <c r="AP54" s="12"/>
      <c r="AQ54" s="12"/>
      <c r="AR54" s="12"/>
      <c r="AS54" s="12"/>
      <c r="AT54" s="12"/>
    </row>
    <row r="55" spans="1:46" s="32" customFormat="1" ht="26.25" customHeight="1" x14ac:dyDescent="0.55000000000000004">
      <c r="A55" s="17">
        <v>11</v>
      </c>
      <c r="B55" s="22" t="s">
        <v>34</v>
      </c>
      <c r="C55" s="25" t="str">
        <f t="shared" si="0"/>
        <v>木</v>
      </c>
      <c r="D55" s="85"/>
      <c r="E55" s="86"/>
      <c r="F55" s="205"/>
      <c r="G55" s="178"/>
      <c r="H55" s="18" t="s">
        <v>31</v>
      </c>
      <c r="I55" s="178"/>
      <c r="J55" s="178"/>
      <c r="K55" s="22" t="s">
        <v>32</v>
      </c>
      <c r="L55" s="89" t="str">
        <f t="shared" si="1"/>
        <v/>
      </c>
      <c r="M55" s="90"/>
      <c r="N55" s="22" t="s">
        <v>33</v>
      </c>
      <c r="O55" s="85"/>
      <c r="P55" s="86"/>
      <c r="Q55" s="85"/>
      <c r="R55" s="86"/>
      <c r="S55" s="85"/>
      <c r="T55" s="86"/>
      <c r="U55" s="85"/>
      <c r="V55" s="86"/>
      <c r="W55" s="120"/>
      <c r="X55" s="121"/>
      <c r="Y55" s="121"/>
      <c r="Z55" s="121"/>
      <c r="AA55" s="121"/>
      <c r="AB55" s="121"/>
      <c r="AC55" s="122"/>
      <c r="AI55" s="12"/>
      <c r="AJ55" s="12"/>
      <c r="AK55" s="12"/>
      <c r="AL55" s="12"/>
      <c r="AM55" s="12"/>
      <c r="AN55" s="12"/>
      <c r="AO55" s="12"/>
      <c r="AP55" s="12"/>
      <c r="AQ55" s="12"/>
      <c r="AR55" s="12"/>
      <c r="AS55" s="12"/>
      <c r="AT55" s="12"/>
    </row>
    <row r="56" spans="1:46" s="32" customFormat="1" ht="26.25" customHeight="1" x14ac:dyDescent="0.55000000000000004">
      <c r="A56" s="17">
        <v>12</v>
      </c>
      <c r="B56" s="22" t="s">
        <v>34</v>
      </c>
      <c r="C56" s="25" t="str">
        <f t="shared" si="0"/>
        <v>金</v>
      </c>
      <c r="D56" s="85"/>
      <c r="E56" s="86"/>
      <c r="F56" s="205"/>
      <c r="G56" s="178"/>
      <c r="H56" s="18" t="s">
        <v>31</v>
      </c>
      <c r="I56" s="178"/>
      <c r="J56" s="178"/>
      <c r="K56" s="22" t="s">
        <v>32</v>
      </c>
      <c r="L56" s="89" t="str">
        <f t="shared" si="1"/>
        <v/>
      </c>
      <c r="M56" s="90"/>
      <c r="N56" s="22" t="s">
        <v>33</v>
      </c>
      <c r="O56" s="85"/>
      <c r="P56" s="86"/>
      <c r="Q56" s="85"/>
      <c r="R56" s="86"/>
      <c r="S56" s="85"/>
      <c r="T56" s="86"/>
      <c r="U56" s="85"/>
      <c r="V56" s="86"/>
      <c r="W56" s="120"/>
      <c r="X56" s="121"/>
      <c r="Y56" s="121"/>
      <c r="Z56" s="121"/>
      <c r="AA56" s="121"/>
      <c r="AB56" s="121"/>
      <c r="AC56" s="122"/>
      <c r="AI56" s="12"/>
      <c r="AJ56" s="12"/>
      <c r="AK56" s="12"/>
      <c r="AL56" s="12"/>
      <c r="AM56" s="12"/>
      <c r="AN56" s="12"/>
      <c r="AO56" s="12"/>
      <c r="AP56" s="12"/>
      <c r="AQ56" s="12"/>
      <c r="AR56" s="12"/>
      <c r="AS56" s="12"/>
      <c r="AT56" s="12"/>
    </row>
    <row r="57" spans="1:46" s="32" customFormat="1" ht="26.25" customHeight="1" x14ac:dyDescent="0.55000000000000004">
      <c r="A57" s="17">
        <v>13</v>
      </c>
      <c r="B57" s="22" t="s">
        <v>34</v>
      </c>
      <c r="C57" s="25" t="str">
        <f t="shared" si="0"/>
        <v>土</v>
      </c>
      <c r="D57" s="85"/>
      <c r="E57" s="86"/>
      <c r="F57" s="205"/>
      <c r="G57" s="178"/>
      <c r="H57" s="18" t="s">
        <v>31</v>
      </c>
      <c r="I57" s="178"/>
      <c r="J57" s="178"/>
      <c r="K57" s="22" t="s">
        <v>32</v>
      </c>
      <c r="L57" s="89" t="str">
        <f t="shared" si="1"/>
        <v/>
      </c>
      <c r="M57" s="90"/>
      <c r="N57" s="22" t="s">
        <v>33</v>
      </c>
      <c r="O57" s="85"/>
      <c r="P57" s="86"/>
      <c r="Q57" s="85"/>
      <c r="R57" s="86"/>
      <c r="S57" s="85"/>
      <c r="T57" s="86"/>
      <c r="U57" s="85"/>
      <c r="V57" s="86"/>
      <c r="W57" s="120"/>
      <c r="X57" s="121"/>
      <c r="Y57" s="121"/>
      <c r="Z57" s="121"/>
      <c r="AA57" s="121"/>
      <c r="AB57" s="121"/>
      <c r="AC57" s="122"/>
      <c r="AI57" s="12"/>
      <c r="AJ57" s="12"/>
      <c r="AK57" s="12"/>
      <c r="AL57" s="12"/>
      <c r="AM57" s="12"/>
      <c r="AN57" s="12"/>
      <c r="AO57" s="12"/>
      <c r="AP57" s="12"/>
      <c r="AQ57" s="12"/>
      <c r="AR57" s="12"/>
      <c r="AS57" s="12"/>
      <c r="AT57" s="12"/>
    </row>
    <row r="58" spans="1:46" s="32" customFormat="1" ht="26.25" customHeight="1" x14ac:dyDescent="0.55000000000000004">
      <c r="A58" s="17">
        <v>14</v>
      </c>
      <c r="B58" s="22" t="s">
        <v>34</v>
      </c>
      <c r="C58" s="25" t="str">
        <f t="shared" si="0"/>
        <v>日</v>
      </c>
      <c r="D58" s="85"/>
      <c r="E58" s="86"/>
      <c r="F58" s="205"/>
      <c r="G58" s="178"/>
      <c r="H58" s="18" t="s">
        <v>31</v>
      </c>
      <c r="I58" s="178"/>
      <c r="J58" s="178"/>
      <c r="K58" s="22" t="s">
        <v>32</v>
      </c>
      <c r="L58" s="89" t="str">
        <f t="shared" si="1"/>
        <v/>
      </c>
      <c r="M58" s="90"/>
      <c r="N58" s="22" t="s">
        <v>33</v>
      </c>
      <c r="O58" s="85"/>
      <c r="P58" s="86"/>
      <c r="Q58" s="85"/>
      <c r="R58" s="86"/>
      <c r="S58" s="85"/>
      <c r="T58" s="86"/>
      <c r="U58" s="85"/>
      <c r="V58" s="86"/>
      <c r="W58" s="120"/>
      <c r="X58" s="121"/>
      <c r="Y58" s="121"/>
      <c r="Z58" s="121"/>
      <c r="AA58" s="121"/>
      <c r="AB58" s="121"/>
      <c r="AC58" s="122"/>
      <c r="AI58" s="12"/>
      <c r="AJ58" s="12"/>
      <c r="AK58" s="12"/>
      <c r="AL58" s="12"/>
      <c r="AM58" s="12"/>
      <c r="AN58" s="12"/>
      <c r="AO58" s="12"/>
      <c r="AP58" s="12"/>
      <c r="AQ58" s="12"/>
      <c r="AR58" s="12"/>
      <c r="AS58" s="12"/>
      <c r="AT58" s="12"/>
    </row>
    <row r="59" spans="1:46" s="32" customFormat="1" ht="26.25" customHeight="1" x14ac:dyDescent="0.55000000000000004">
      <c r="A59" s="17">
        <v>15</v>
      </c>
      <c r="B59" s="22" t="s">
        <v>34</v>
      </c>
      <c r="C59" s="25" t="str">
        <f t="shared" si="0"/>
        <v>月</v>
      </c>
      <c r="D59" s="85"/>
      <c r="E59" s="86"/>
      <c r="F59" s="205"/>
      <c r="G59" s="178"/>
      <c r="H59" s="18" t="s">
        <v>31</v>
      </c>
      <c r="I59" s="178"/>
      <c r="J59" s="178"/>
      <c r="K59" s="22" t="s">
        <v>32</v>
      </c>
      <c r="L59" s="89" t="str">
        <f t="shared" si="1"/>
        <v/>
      </c>
      <c r="M59" s="90"/>
      <c r="N59" s="22" t="s">
        <v>33</v>
      </c>
      <c r="O59" s="85"/>
      <c r="P59" s="86"/>
      <c r="Q59" s="85"/>
      <c r="R59" s="86"/>
      <c r="S59" s="85"/>
      <c r="T59" s="86"/>
      <c r="U59" s="85"/>
      <c r="V59" s="86"/>
      <c r="W59" s="120"/>
      <c r="X59" s="121"/>
      <c r="Y59" s="121"/>
      <c r="Z59" s="121"/>
      <c r="AA59" s="121"/>
      <c r="AB59" s="121"/>
      <c r="AC59" s="122"/>
      <c r="AI59" s="12"/>
      <c r="AJ59" s="12"/>
      <c r="AK59" s="12"/>
      <c r="AL59" s="12"/>
      <c r="AM59" s="12"/>
      <c r="AN59" s="12"/>
      <c r="AO59" s="12"/>
      <c r="AP59" s="12"/>
      <c r="AQ59" s="12"/>
      <c r="AR59" s="12"/>
      <c r="AS59" s="12"/>
      <c r="AT59" s="12"/>
    </row>
    <row r="60" spans="1:46" s="32" customFormat="1" ht="26.25" customHeight="1" x14ac:dyDescent="0.55000000000000004">
      <c r="A60" s="17">
        <v>16</v>
      </c>
      <c r="B60" s="22" t="s">
        <v>34</v>
      </c>
      <c r="C60" s="25" t="str">
        <f t="shared" si="0"/>
        <v>火</v>
      </c>
      <c r="D60" s="85"/>
      <c r="E60" s="86"/>
      <c r="F60" s="205"/>
      <c r="G60" s="178"/>
      <c r="H60" s="18" t="s">
        <v>31</v>
      </c>
      <c r="I60" s="178"/>
      <c r="J60" s="178"/>
      <c r="K60" s="22" t="s">
        <v>32</v>
      </c>
      <c r="L60" s="89" t="str">
        <f t="shared" si="1"/>
        <v/>
      </c>
      <c r="M60" s="90"/>
      <c r="N60" s="22" t="s">
        <v>33</v>
      </c>
      <c r="O60" s="85"/>
      <c r="P60" s="86"/>
      <c r="Q60" s="85"/>
      <c r="R60" s="86"/>
      <c r="S60" s="85"/>
      <c r="T60" s="86"/>
      <c r="U60" s="85"/>
      <c r="V60" s="86"/>
      <c r="W60" s="120"/>
      <c r="X60" s="121"/>
      <c r="Y60" s="121"/>
      <c r="Z60" s="121"/>
      <c r="AA60" s="121"/>
      <c r="AB60" s="121"/>
      <c r="AC60" s="122"/>
      <c r="AI60" s="12"/>
      <c r="AJ60" s="12"/>
      <c r="AK60" s="12"/>
      <c r="AL60" s="12"/>
      <c r="AM60" s="12"/>
      <c r="AN60" s="12"/>
      <c r="AO60" s="12"/>
      <c r="AP60" s="12"/>
      <c r="AQ60" s="12"/>
      <c r="AR60" s="12"/>
      <c r="AS60" s="12"/>
      <c r="AT60" s="12"/>
    </row>
    <row r="61" spans="1:46" s="32" customFormat="1" ht="26.25" customHeight="1" x14ac:dyDescent="0.55000000000000004">
      <c r="A61" s="17">
        <v>17</v>
      </c>
      <c r="B61" s="22" t="s">
        <v>34</v>
      </c>
      <c r="C61" s="25" t="str">
        <f t="shared" si="0"/>
        <v>水</v>
      </c>
      <c r="D61" s="85"/>
      <c r="E61" s="86"/>
      <c r="F61" s="205"/>
      <c r="G61" s="178"/>
      <c r="H61" s="18" t="s">
        <v>31</v>
      </c>
      <c r="I61" s="178"/>
      <c r="J61" s="178"/>
      <c r="K61" s="22" t="s">
        <v>32</v>
      </c>
      <c r="L61" s="89" t="str">
        <f t="shared" si="1"/>
        <v/>
      </c>
      <c r="M61" s="90"/>
      <c r="N61" s="22" t="s">
        <v>33</v>
      </c>
      <c r="O61" s="85"/>
      <c r="P61" s="86"/>
      <c r="Q61" s="85"/>
      <c r="R61" s="86"/>
      <c r="S61" s="85"/>
      <c r="T61" s="86"/>
      <c r="U61" s="85"/>
      <c r="V61" s="86"/>
      <c r="W61" s="120"/>
      <c r="X61" s="121"/>
      <c r="Y61" s="121"/>
      <c r="Z61" s="121"/>
      <c r="AA61" s="121"/>
      <c r="AB61" s="121"/>
      <c r="AC61" s="122"/>
      <c r="AI61" s="12"/>
      <c r="AJ61" s="12"/>
      <c r="AK61" s="12"/>
      <c r="AL61" s="12"/>
      <c r="AM61" s="12"/>
      <c r="AN61" s="12"/>
      <c r="AO61" s="12"/>
      <c r="AP61" s="12"/>
      <c r="AQ61" s="12"/>
      <c r="AR61" s="12"/>
      <c r="AS61" s="12"/>
      <c r="AT61" s="12"/>
    </row>
    <row r="62" spans="1:46" s="32" customFormat="1" ht="26.25" customHeight="1" x14ac:dyDescent="0.55000000000000004">
      <c r="A62" s="17">
        <v>18</v>
      </c>
      <c r="B62" s="22" t="s">
        <v>34</v>
      </c>
      <c r="C62" s="25" t="str">
        <f t="shared" si="0"/>
        <v>木</v>
      </c>
      <c r="D62" s="85"/>
      <c r="E62" s="86"/>
      <c r="F62" s="205"/>
      <c r="G62" s="178"/>
      <c r="H62" s="18" t="s">
        <v>31</v>
      </c>
      <c r="I62" s="178"/>
      <c r="J62" s="178"/>
      <c r="K62" s="22" t="s">
        <v>32</v>
      </c>
      <c r="L62" s="89" t="str">
        <f t="shared" si="1"/>
        <v/>
      </c>
      <c r="M62" s="90"/>
      <c r="N62" s="22" t="s">
        <v>33</v>
      </c>
      <c r="O62" s="85"/>
      <c r="P62" s="86"/>
      <c r="Q62" s="85"/>
      <c r="R62" s="86"/>
      <c r="S62" s="85"/>
      <c r="T62" s="86"/>
      <c r="U62" s="85"/>
      <c r="V62" s="86"/>
      <c r="W62" s="120"/>
      <c r="X62" s="121"/>
      <c r="Y62" s="121"/>
      <c r="Z62" s="121"/>
      <c r="AA62" s="121"/>
      <c r="AB62" s="121"/>
      <c r="AC62" s="122"/>
      <c r="AI62" s="12"/>
      <c r="AJ62" s="12"/>
      <c r="AK62" s="12"/>
      <c r="AL62" s="12"/>
      <c r="AM62" s="12"/>
      <c r="AN62" s="12"/>
      <c r="AO62" s="12"/>
      <c r="AP62" s="12"/>
      <c r="AQ62" s="12"/>
      <c r="AR62" s="12"/>
      <c r="AS62" s="12"/>
      <c r="AT62" s="12"/>
    </row>
    <row r="63" spans="1:46" s="32" customFormat="1" ht="26.25" customHeight="1" x14ac:dyDescent="0.55000000000000004">
      <c r="A63" s="17">
        <v>19</v>
      </c>
      <c r="B63" s="22" t="s">
        <v>34</v>
      </c>
      <c r="C63" s="25" t="str">
        <f t="shared" si="0"/>
        <v>金</v>
      </c>
      <c r="D63" s="85"/>
      <c r="E63" s="86"/>
      <c r="F63" s="205"/>
      <c r="G63" s="178"/>
      <c r="H63" s="18" t="s">
        <v>31</v>
      </c>
      <c r="I63" s="178"/>
      <c r="J63" s="178"/>
      <c r="K63" s="22" t="s">
        <v>32</v>
      </c>
      <c r="L63" s="89" t="str">
        <f t="shared" si="1"/>
        <v/>
      </c>
      <c r="M63" s="90"/>
      <c r="N63" s="22" t="s">
        <v>33</v>
      </c>
      <c r="O63" s="85"/>
      <c r="P63" s="86"/>
      <c r="Q63" s="85"/>
      <c r="R63" s="86"/>
      <c r="S63" s="85"/>
      <c r="T63" s="86"/>
      <c r="U63" s="85"/>
      <c r="V63" s="86"/>
      <c r="W63" s="120"/>
      <c r="X63" s="121"/>
      <c r="Y63" s="121"/>
      <c r="Z63" s="121"/>
      <c r="AA63" s="121"/>
      <c r="AB63" s="121"/>
      <c r="AC63" s="122"/>
      <c r="AI63" s="12"/>
      <c r="AJ63" s="12"/>
      <c r="AK63" s="12"/>
      <c r="AL63" s="12"/>
      <c r="AM63" s="12"/>
      <c r="AN63" s="12"/>
      <c r="AO63" s="12"/>
      <c r="AP63" s="12"/>
      <c r="AQ63" s="12"/>
      <c r="AR63" s="12"/>
      <c r="AS63" s="12"/>
      <c r="AT63" s="12"/>
    </row>
    <row r="64" spans="1:46" s="32" customFormat="1" ht="26.25" customHeight="1" x14ac:dyDescent="0.55000000000000004">
      <c r="A64" s="17">
        <v>20</v>
      </c>
      <c r="B64" s="22" t="s">
        <v>34</v>
      </c>
      <c r="C64" s="25" t="str">
        <f t="shared" si="0"/>
        <v>土</v>
      </c>
      <c r="D64" s="85"/>
      <c r="E64" s="86"/>
      <c r="F64" s="205"/>
      <c r="G64" s="178"/>
      <c r="H64" s="18" t="s">
        <v>31</v>
      </c>
      <c r="I64" s="178"/>
      <c r="J64" s="178"/>
      <c r="K64" s="22" t="s">
        <v>32</v>
      </c>
      <c r="L64" s="89" t="str">
        <f t="shared" si="1"/>
        <v/>
      </c>
      <c r="M64" s="90"/>
      <c r="N64" s="22" t="s">
        <v>33</v>
      </c>
      <c r="O64" s="85"/>
      <c r="P64" s="86"/>
      <c r="Q64" s="85"/>
      <c r="R64" s="86"/>
      <c r="S64" s="85"/>
      <c r="T64" s="86"/>
      <c r="U64" s="85"/>
      <c r="V64" s="86"/>
      <c r="W64" s="120"/>
      <c r="X64" s="121"/>
      <c r="Y64" s="121"/>
      <c r="Z64" s="121"/>
      <c r="AA64" s="121"/>
      <c r="AB64" s="121"/>
      <c r="AC64" s="122"/>
      <c r="AI64" s="12"/>
      <c r="AJ64" s="12"/>
      <c r="AK64" s="12"/>
      <c r="AL64" s="12"/>
      <c r="AM64" s="12"/>
      <c r="AN64" s="12"/>
      <c r="AO64" s="12"/>
      <c r="AP64" s="12"/>
      <c r="AQ64" s="12"/>
      <c r="AR64" s="12"/>
      <c r="AS64" s="12"/>
      <c r="AT64" s="12"/>
    </row>
    <row r="65" spans="1:46" s="32" customFormat="1" ht="26.25" customHeight="1" x14ac:dyDescent="0.55000000000000004">
      <c r="A65" s="17">
        <v>21</v>
      </c>
      <c r="B65" s="22" t="s">
        <v>34</v>
      </c>
      <c r="C65" s="25" t="str">
        <f t="shared" si="0"/>
        <v>日</v>
      </c>
      <c r="D65" s="85"/>
      <c r="E65" s="86"/>
      <c r="F65" s="205"/>
      <c r="G65" s="178"/>
      <c r="H65" s="18" t="s">
        <v>31</v>
      </c>
      <c r="I65" s="178"/>
      <c r="J65" s="178"/>
      <c r="K65" s="22" t="s">
        <v>32</v>
      </c>
      <c r="L65" s="89" t="str">
        <f t="shared" si="1"/>
        <v/>
      </c>
      <c r="M65" s="90"/>
      <c r="N65" s="22" t="s">
        <v>33</v>
      </c>
      <c r="O65" s="85"/>
      <c r="P65" s="86"/>
      <c r="Q65" s="85"/>
      <c r="R65" s="86"/>
      <c r="S65" s="85"/>
      <c r="T65" s="86"/>
      <c r="U65" s="85"/>
      <c r="V65" s="86"/>
      <c r="W65" s="120"/>
      <c r="X65" s="121"/>
      <c r="Y65" s="121"/>
      <c r="Z65" s="121"/>
      <c r="AA65" s="121"/>
      <c r="AB65" s="121"/>
      <c r="AC65" s="122"/>
      <c r="AI65" s="12"/>
      <c r="AJ65" s="12"/>
      <c r="AK65" s="12"/>
      <c r="AL65" s="12"/>
      <c r="AM65" s="12"/>
      <c r="AN65" s="12"/>
      <c r="AO65" s="12"/>
      <c r="AP65" s="12"/>
      <c r="AQ65" s="12"/>
      <c r="AR65" s="12"/>
      <c r="AS65" s="12"/>
      <c r="AT65" s="12"/>
    </row>
    <row r="66" spans="1:46" s="32" customFormat="1" ht="26.25" customHeight="1" x14ac:dyDescent="0.55000000000000004">
      <c r="A66" s="17">
        <v>22</v>
      </c>
      <c r="B66" s="22" t="s">
        <v>34</v>
      </c>
      <c r="C66" s="25" t="str">
        <f t="shared" si="0"/>
        <v>月</v>
      </c>
      <c r="D66" s="85"/>
      <c r="E66" s="86"/>
      <c r="F66" s="205"/>
      <c r="G66" s="178"/>
      <c r="H66" s="18" t="s">
        <v>31</v>
      </c>
      <c r="I66" s="178"/>
      <c r="J66" s="178"/>
      <c r="K66" s="22" t="s">
        <v>32</v>
      </c>
      <c r="L66" s="89" t="str">
        <f t="shared" si="1"/>
        <v/>
      </c>
      <c r="M66" s="90"/>
      <c r="N66" s="22" t="s">
        <v>33</v>
      </c>
      <c r="O66" s="85"/>
      <c r="P66" s="86"/>
      <c r="Q66" s="85"/>
      <c r="R66" s="86"/>
      <c r="S66" s="85"/>
      <c r="T66" s="86"/>
      <c r="U66" s="85"/>
      <c r="V66" s="86"/>
      <c r="W66" s="120"/>
      <c r="X66" s="121"/>
      <c r="Y66" s="121"/>
      <c r="Z66" s="121"/>
      <c r="AA66" s="121"/>
      <c r="AB66" s="121"/>
      <c r="AC66" s="122"/>
      <c r="AI66" s="12"/>
      <c r="AJ66" s="12"/>
      <c r="AK66" s="12"/>
      <c r="AL66" s="12"/>
      <c r="AM66" s="12"/>
      <c r="AN66" s="12"/>
      <c r="AO66" s="12"/>
      <c r="AP66" s="12"/>
      <c r="AQ66" s="12"/>
      <c r="AR66" s="12"/>
      <c r="AS66" s="12"/>
      <c r="AT66" s="12"/>
    </row>
    <row r="67" spans="1:46" s="32" customFormat="1" ht="26.25" customHeight="1" x14ac:dyDescent="0.55000000000000004">
      <c r="A67" s="17">
        <v>23</v>
      </c>
      <c r="B67" s="22" t="s">
        <v>34</v>
      </c>
      <c r="C67" s="25" t="str">
        <f t="shared" si="0"/>
        <v>火</v>
      </c>
      <c r="D67" s="85"/>
      <c r="E67" s="86"/>
      <c r="F67" s="205"/>
      <c r="G67" s="178"/>
      <c r="H67" s="18" t="s">
        <v>31</v>
      </c>
      <c r="I67" s="178"/>
      <c r="J67" s="178"/>
      <c r="K67" s="22" t="s">
        <v>32</v>
      </c>
      <c r="L67" s="89" t="str">
        <f t="shared" si="1"/>
        <v/>
      </c>
      <c r="M67" s="90"/>
      <c r="N67" s="22" t="s">
        <v>33</v>
      </c>
      <c r="O67" s="85"/>
      <c r="P67" s="86"/>
      <c r="Q67" s="85"/>
      <c r="R67" s="86"/>
      <c r="S67" s="85"/>
      <c r="T67" s="86"/>
      <c r="U67" s="85"/>
      <c r="V67" s="86"/>
      <c r="W67" s="120"/>
      <c r="X67" s="121"/>
      <c r="Y67" s="121"/>
      <c r="Z67" s="121"/>
      <c r="AA67" s="121"/>
      <c r="AB67" s="121"/>
      <c r="AC67" s="122"/>
      <c r="AI67" s="12"/>
      <c r="AJ67" s="12"/>
      <c r="AK67" s="12"/>
      <c r="AL67" s="12"/>
      <c r="AM67" s="12"/>
      <c r="AN67" s="12"/>
      <c r="AO67" s="12"/>
      <c r="AP67" s="12"/>
      <c r="AQ67" s="12"/>
      <c r="AR67" s="12"/>
      <c r="AS67" s="12"/>
      <c r="AT67" s="12"/>
    </row>
    <row r="68" spans="1:46" s="32" customFormat="1" ht="26.25" customHeight="1" x14ac:dyDescent="0.55000000000000004">
      <c r="A68" s="17">
        <v>24</v>
      </c>
      <c r="B68" s="22" t="s">
        <v>34</v>
      </c>
      <c r="C68" s="25" t="str">
        <f t="shared" si="0"/>
        <v>水</v>
      </c>
      <c r="D68" s="85"/>
      <c r="E68" s="86"/>
      <c r="F68" s="205"/>
      <c r="G68" s="178"/>
      <c r="H68" s="18" t="s">
        <v>31</v>
      </c>
      <c r="I68" s="178"/>
      <c r="J68" s="178"/>
      <c r="K68" s="22" t="s">
        <v>32</v>
      </c>
      <c r="L68" s="89" t="str">
        <f t="shared" si="1"/>
        <v/>
      </c>
      <c r="M68" s="90"/>
      <c r="N68" s="22" t="s">
        <v>33</v>
      </c>
      <c r="O68" s="85"/>
      <c r="P68" s="86"/>
      <c r="Q68" s="85"/>
      <c r="R68" s="86"/>
      <c r="S68" s="85"/>
      <c r="T68" s="86"/>
      <c r="U68" s="85"/>
      <c r="V68" s="86"/>
      <c r="W68" s="120"/>
      <c r="X68" s="121"/>
      <c r="Y68" s="121"/>
      <c r="Z68" s="121"/>
      <c r="AA68" s="121"/>
      <c r="AB68" s="121"/>
      <c r="AC68" s="122"/>
      <c r="AI68" s="12"/>
      <c r="AJ68" s="12"/>
      <c r="AK68" s="12"/>
      <c r="AL68" s="12"/>
      <c r="AM68" s="12"/>
      <c r="AN68" s="12"/>
      <c r="AO68" s="12"/>
      <c r="AP68" s="12"/>
      <c r="AQ68" s="12"/>
      <c r="AR68" s="12"/>
      <c r="AS68" s="12"/>
      <c r="AT68" s="12"/>
    </row>
    <row r="69" spans="1:46" s="32" customFormat="1" ht="26.25" customHeight="1" x14ac:dyDescent="0.55000000000000004">
      <c r="A69" s="17">
        <v>25</v>
      </c>
      <c r="B69" s="22" t="s">
        <v>34</v>
      </c>
      <c r="C69" s="25" t="str">
        <f t="shared" si="0"/>
        <v>木</v>
      </c>
      <c r="D69" s="85"/>
      <c r="E69" s="86"/>
      <c r="F69" s="205"/>
      <c r="G69" s="178"/>
      <c r="H69" s="18" t="s">
        <v>31</v>
      </c>
      <c r="I69" s="178"/>
      <c r="J69" s="178"/>
      <c r="K69" s="22" t="s">
        <v>32</v>
      </c>
      <c r="L69" s="89" t="str">
        <f t="shared" si="1"/>
        <v/>
      </c>
      <c r="M69" s="90"/>
      <c r="N69" s="22" t="s">
        <v>33</v>
      </c>
      <c r="O69" s="85"/>
      <c r="P69" s="86"/>
      <c r="Q69" s="85"/>
      <c r="R69" s="86"/>
      <c r="S69" s="85"/>
      <c r="T69" s="86"/>
      <c r="U69" s="85"/>
      <c r="V69" s="86"/>
      <c r="W69" s="120"/>
      <c r="X69" s="121"/>
      <c r="Y69" s="121"/>
      <c r="Z69" s="121"/>
      <c r="AA69" s="121"/>
      <c r="AB69" s="121"/>
      <c r="AC69" s="122"/>
      <c r="AI69" s="12"/>
      <c r="AJ69" s="12"/>
      <c r="AK69" s="12"/>
      <c r="AL69" s="12"/>
      <c r="AM69" s="12"/>
      <c r="AN69" s="12"/>
      <c r="AO69" s="12"/>
      <c r="AP69" s="12"/>
      <c r="AQ69" s="12"/>
      <c r="AR69" s="12"/>
      <c r="AS69" s="12"/>
      <c r="AT69" s="12"/>
    </row>
    <row r="70" spans="1:46" s="32" customFormat="1" ht="26.25" customHeight="1" x14ac:dyDescent="0.55000000000000004">
      <c r="A70" s="17">
        <v>26</v>
      </c>
      <c r="B70" s="22" t="s">
        <v>34</v>
      </c>
      <c r="C70" s="25" t="str">
        <f t="shared" si="0"/>
        <v>金</v>
      </c>
      <c r="D70" s="85"/>
      <c r="E70" s="86"/>
      <c r="F70" s="205"/>
      <c r="G70" s="178"/>
      <c r="H70" s="18" t="s">
        <v>31</v>
      </c>
      <c r="I70" s="178"/>
      <c r="J70" s="178"/>
      <c r="K70" s="22" t="s">
        <v>32</v>
      </c>
      <c r="L70" s="89" t="str">
        <f t="shared" si="1"/>
        <v/>
      </c>
      <c r="M70" s="90"/>
      <c r="N70" s="22" t="s">
        <v>33</v>
      </c>
      <c r="O70" s="85"/>
      <c r="P70" s="86"/>
      <c r="Q70" s="85"/>
      <c r="R70" s="86"/>
      <c r="S70" s="85"/>
      <c r="T70" s="86"/>
      <c r="U70" s="85"/>
      <c r="V70" s="86"/>
      <c r="W70" s="120"/>
      <c r="X70" s="121"/>
      <c r="Y70" s="121"/>
      <c r="Z70" s="121"/>
      <c r="AA70" s="121"/>
      <c r="AB70" s="121"/>
      <c r="AC70" s="122"/>
      <c r="AI70" s="12"/>
      <c r="AJ70" s="12"/>
      <c r="AK70" s="12"/>
      <c r="AL70" s="12"/>
      <c r="AM70" s="12"/>
      <c r="AN70" s="12"/>
      <c r="AO70" s="12"/>
      <c r="AP70" s="12"/>
      <c r="AQ70" s="12"/>
      <c r="AR70" s="12"/>
      <c r="AS70" s="12"/>
      <c r="AT70" s="12"/>
    </row>
    <row r="71" spans="1:46" s="32" customFormat="1" ht="26.25" customHeight="1" x14ac:dyDescent="0.55000000000000004">
      <c r="A71" s="17">
        <v>27</v>
      </c>
      <c r="B71" s="22" t="s">
        <v>34</v>
      </c>
      <c r="C71" s="25" t="str">
        <f t="shared" si="0"/>
        <v>土</v>
      </c>
      <c r="D71" s="85"/>
      <c r="E71" s="86"/>
      <c r="F71" s="205"/>
      <c r="G71" s="178"/>
      <c r="H71" s="18" t="s">
        <v>31</v>
      </c>
      <c r="I71" s="178"/>
      <c r="J71" s="178"/>
      <c r="K71" s="22" t="s">
        <v>32</v>
      </c>
      <c r="L71" s="89" t="str">
        <f t="shared" si="1"/>
        <v/>
      </c>
      <c r="M71" s="90"/>
      <c r="N71" s="22" t="s">
        <v>33</v>
      </c>
      <c r="O71" s="85"/>
      <c r="P71" s="86"/>
      <c r="Q71" s="85"/>
      <c r="R71" s="86"/>
      <c r="S71" s="85"/>
      <c r="T71" s="86"/>
      <c r="U71" s="85"/>
      <c r="V71" s="86"/>
      <c r="W71" s="120"/>
      <c r="X71" s="121"/>
      <c r="Y71" s="121"/>
      <c r="Z71" s="121"/>
      <c r="AA71" s="121"/>
      <c r="AB71" s="121"/>
      <c r="AC71" s="122"/>
      <c r="AI71" s="12"/>
      <c r="AJ71" s="12"/>
      <c r="AK71" s="12"/>
      <c r="AL71" s="12"/>
      <c r="AM71" s="12"/>
      <c r="AN71" s="12"/>
      <c r="AO71" s="12"/>
      <c r="AP71" s="12"/>
      <c r="AQ71" s="12"/>
      <c r="AR71" s="12"/>
      <c r="AS71" s="12"/>
      <c r="AT71" s="12"/>
    </row>
    <row r="72" spans="1:46" s="32" customFormat="1" ht="26.25" customHeight="1" x14ac:dyDescent="0.55000000000000004">
      <c r="A72" s="17">
        <v>28</v>
      </c>
      <c r="B72" s="22" t="s">
        <v>34</v>
      </c>
      <c r="C72" s="25" t="str">
        <f t="shared" si="0"/>
        <v>日</v>
      </c>
      <c r="D72" s="85"/>
      <c r="E72" s="86"/>
      <c r="F72" s="205"/>
      <c r="G72" s="178"/>
      <c r="H72" s="18" t="s">
        <v>31</v>
      </c>
      <c r="I72" s="178"/>
      <c r="J72" s="178"/>
      <c r="K72" s="22" t="s">
        <v>32</v>
      </c>
      <c r="L72" s="89" t="str">
        <f t="shared" si="1"/>
        <v/>
      </c>
      <c r="M72" s="90"/>
      <c r="N72" s="22" t="s">
        <v>33</v>
      </c>
      <c r="O72" s="85"/>
      <c r="P72" s="86"/>
      <c r="Q72" s="85"/>
      <c r="R72" s="86"/>
      <c r="S72" s="85"/>
      <c r="T72" s="86"/>
      <c r="U72" s="85"/>
      <c r="V72" s="86"/>
      <c r="W72" s="120"/>
      <c r="X72" s="121"/>
      <c r="Y72" s="121"/>
      <c r="Z72" s="121"/>
      <c r="AA72" s="121"/>
      <c r="AB72" s="121"/>
      <c r="AC72" s="122"/>
      <c r="AI72" s="12"/>
      <c r="AJ72" s="12"/>
      <c r="AK72" s="12"/>
      <c r="AL72" s="12"/>
      <c r="AM72" s="12"/>
      <c r="AN72" s="12"/>
      <c r="AO72" s="12"/>
      <c r="AP72" s="12"/>
      <c r="AQ72" s="12"/>
      <c r="AR72" s="12"/>
      <c r="AS72" s="12"/>
      <c r="AT72" s="12"/>
    </row>
    <row r="73" spans="1:46" s="32" customFormat="1" ht="26.25" customHeight="1" x14ac:dyDescent="0.55000000000000004">
      <c r="A73" s="17">
        <v>29</v>
      </c>
      <c r="B73" s="22" t="s">
        <v>34</v>
      </c>
      <c r="C73" s="25" t="str">
        <f t="shared" si="0"/>
        <v>月</v>
      </c>
      <c r="D73" s="85"/>
      <c r="E73" s="86"/>
      <c r="F73" s="205"/>
      <c r="G73" s="178"/>
      <c r="H73" s="18" t="s">
        <v>31</v>
      </c>
      <c r="I73" s="178"/>
      <c r="J73" s="178"/>
      <c r="K73" s="22" t="s">
        <v>32</v>
      </c>
      <c r="L73" s="89" t="str">
        <f t="shared" si="1"/>
        <v/>
      </c>
      <c r="M73" s="90"/>
      <c r="N73" s="22" t="s">
        <v>33</v>
      </c>
      <c r="O73" s="85"/>
      <c r="P73" s="86"/>
      <c r="Q73" s="85"/>
      <c r="R73" s="86"/>
      <c r="S73" s="85"/>
      <c r="T73" s="86"/>
      <c r="U73" s="85"/>
      <c r="V73" s="86"/>
      <c r="W73" s="120"/>
      <c r="X73" s="121"/>
      <c r="Y73" s="121"/>
      <c r="Z73" s="121"/>
      <c r="AA73" s="121"/>
      <c r="AB73" s="121"/>
      <c r="AC73" s="122"/>
      <c r="AI73" s="12"/>
      <c r="AJ73" s="12"/>
      <c r="AK73" s="12"/>
      <c r="AL73" s="12"/>
      <c r="AM73" s="12"/>
      <c r="AN73" s="12"/>
      <c r="AO73" s="12"/>
      <c r="AP73" s="12"/>
      <c r="AQ73" s="12"/>
      <c r="AR73" s="12"/>
      <c r="AS73" s="12"/>
      <c r="AT73" s="12"/>
    </row>
    <row r="74" spans="1:46" s="32" customFormat="1" ht="26.25" customHeight="1" x14ac:dyDescent="0.55000000000000004">
      <c r="A74" s="17">
        <v>30</v>
      </c>
      <c r="B74" s="22" t="s">
        <v>34</v>
      </c>
      <c r="C74" s="25" t="str">
        <f t="shared" si="0"/>
        <v>火</v>
      </c>
      <c r="D74" s="85"/>
      <c r="E74" s="86"/>
      <c r="F74" s="205"/>
      <c r="G74" s="178"/>
      <c r="H74" s="18" t="s">
        <v>31</v>
      </c>
      <c r="I74" s="178"/>
      <c r="J74" s="178"/>
      <c r="K74" s="22" t="s">
        <v>32</v>
      </c>
      <c r="L74" s="89" t="str">
        <f t="shared" si="1"/>
        <v/>
      </c>
      <c r="M74" s="90"/>
      <c r="N74" s="22" t="s">
        <v>33</v>
      </c>
      <c r="O74" s="85"/>
      <c r="P74" s="86"/>
      <c r="Q74" s="85"/>
      <c r="R74" s="86"/>
      <c r="S74" s="85"/>
      <c r="T74" s="86"/>
      <c r="U74" s="85"/>
      <c r="V74" s="86"/>
      <c r="W74" s="120"/>
      <c r="X74" s="121"/>
      <c r="Y74" s="121"/>
      <c r="Z74" s="121"/>
      <c r="AA74" s="121"/>
      <c r="AB74" s="121"/>
      <c r="AC74" s="122"/>
      <c r="AI74" s="12"/>
      <c r="AJ74" s="12"/>
      <c r="AK74" s="12"/>
      <c r="AL74" s="12"/>
      <c r="AM74" s="12"/>
      <c r="AN74" s="12"/>
      <c r="AO74" s="12"/>
      <c r="AP74" s="12"/>
      <c r="AQ74" s="12"/>
      <c r="AR74" s="12"/>
      <c r="AS74" s="12"/>
      <c r="AT74" s="12"/>
    </row>
    <row r="75" spans="1:46" s="32" customFormat="1" ht="26.25" customHeight="1" x14ac:dyDescent="0.55000000000000004">
      <c r="A75" s="19"/>
      <c r="B75" s="23"/>
      <c r="C75" s="26"/>
      <c r="D75" s="218"/>
      <c r="E75" s="219"/>
      <c r="F75" s="226"/>
      <c r="G75" s="227"/>
      <c r="H75" s="20" t="s">
        <v>31</v>
      </c>
      <c r="I75" s="227"/>
      <c r="J75" s="227"/>
      <c r="K75" s="23" t="s">
        <v>32</v>
      </c>
      <c r="L75" s="89" t="str">
        <f t="shared" ref="L75" si="2">IF(OR(F75="",I75=""),"",MIN(MAX(ROUNDDOWN((I75-F75)*24*2,0)/2,0),$E$42))</f>
        <v/>
      </c>
      <c r="M75" s="90"/>
      <c r="N75" s="23" t="s">
        <v>33</v>
      </c>
      <c r="O75" s="218"/>
      <c r="P75" s="219"/>
      <c r="Q75" s="218"/>
      <c r="R75" s="219"/>
      <c r="S75" s="218"/>
      <c r="T75" s="219"/>
      <c r="U75" s="218"/>
      <c r="V75" s="219"/>
      <c r="W75" s="208"/>
      <c r="X75" s="209"/>
      <c r="Y75" s="209"/>
      <c r="Z75" s="209"/>
      <c r="AA75" s="209"/>
      <c r="AB75" s="209"/>
      <c r="AC75" s="210"/>
      <c r="AI75" s="12"/>
      <c r="AJ75" s="12"/>
      <c r="AK75" s="12"/>
      <c r="AL75" s="12"/>
      <c r="AM75" s="12"/>
      <c r="AN75" s="12"/>
      <c r="AO75" s="12"/>
      <c r="AP75" s="12"/>
      <c r="AQ75" s="12"/>
      <c r="AR75" s="12"/>
      <c r="AS75" s="12"/>
      <c r="AT75" s="12"/>
    </row>
    <row r="76" spans="1:46" s="32" customFormat="1" ht="26.25" customHeight="1" x14ac:dyDescent="0.55000000000000004">
      <c r="A76" s="126" t="s">
        <v>35</v>
      </c>
      <c r="B76" s="127"/>
      <c r="C76" s="127"/>
      <c r="D76" s="27">
        <f>COUNTIF(L45:M75,"&gt;0")</f>
        <v>0</v>
      </c>
      <c r="E76" s="224" t="s">
        <v>36</v>
      </c>
      <c r="F76" s="224"/>
      <c r="G76" s="224"/>
      <c r="H76" s="224"/>
      <c r="I76" s="27">
        <f>COUNTIF(D45:E75,"○")</f>
        <v>0</v>
      </c>
      <c r="J76" s="28" t="s">
        <v>16</v>
      </c>
      <c r="K76" s="126" t="s">
        <v>101</v>
      </c>
      <c r="L76" s="127"/>
      <c r="M76" s="127"/>
      <c r="N76" s="27" t="s">
        <v>99</v>
      </c>
      <c r="O76" s="27">
        <f>COUNTIF(Q45:R75,"○")</f>
        <v>0</v>
      </c>
      <c r="P76" s="27" t="s">
        <v>38</v>
      </c>
      <c r="Q76" s="225" t="s">
        <v>100</v>
      </c>
      <c r="R76" s="225"/>
      <c r="S76" s="27">
        <f>COUNTIF(S45:T75,"○")</f>
        <v>0</v>
      </c>
      <c r="T76" s="27" t="s">
        <v>38</v>
      </c>
      <c r="U76" s="27"/>
      <c r="V76" s="27"/>
      <c r="W76" s="28"/>
      <c r="X76" s="212" t="s">
        <v>37</v>
      </c>
      <c r="Y76" s="213"/>
      <c r="Z76" s="213"/>
      <c r="AA76" s="44"/>
      <c r="AB76" s="44"/>
      <c r="AC76" s="216" t="str">
        <f>IF(W43="３．要支援家庭のこども加算","●","×")</f>
        <v>×</v>
      </c>
      <c r="AD76" s="30"/>
      <c r="AI76" s="12"/>
      <c r="AJ76" s="12"/>
      <c r="AK76" s="12"/>
      <c r="AL76" s="12"/>
      <c r="AM76" s="12"/>
      <c r="AN76" s="12"/>
      <c r="AO76" s="12"/>
      <c r="AP76" s="12"/>
      <c r="AQ76" s="12"/>
      <c r="AR76" s="12"/>
      <c r="AS76" s="12"/>
      <c r="AT76" s="12"/>
    </row>
    <row r="77" spans="1:46" s="32" customFormat="1" ht="26.25" customHeight="1" x14ac:dyDescent="0.55000000000000004">
      <c r="A77" s="126" t="s">
        <v>91</v>
      </c>
      <c r="B77" s="127"/>
      <c r="C77" s="27">
        <f>COUNTIF(O45:P75,"○")</f>
        <v>0</v>
      </c>
      <c r="D77" s="105" t="s">
        <v>38</v>
      </c>
      <c r="E77" s="105"/>
      <c r="F77" s="103" t="s">
        <v>107</v>
      </c>
      <c r="G77" s="104"/>
      <c r="H77" s="104"/>
      <c r="I77" s="27">
        <f>COUNTIF(U45:V75,"○")</f>
        <v>0</v>
      </c>
      <c r="J77" s="28" t="s">
        <v>38</v>
      </c>
      <c r="K77" s="211" t="s">
        <v>60</v>
      </c>
      <c r="L77" s="113"/>
      <c r="M77" s="113"/>
      <c r="N77" s="42">
        <f>IF(SUM(L45:M75)&gt;E42, E42, SUM(L45:M75))</f>
        <v>0</v>
      </c>
      <c r="O77" s="111" t="s">
        <v>58</v>
      </c>
      <c r="P77" s="111"/>
      <c r="Q77" s="111"/>
      <c r="R77" s="111"/>
      <c r="S77" s="42">
        <f>SUMIFS(L45:M75,D45:E75,"○")</f>
        <v>0</v>
      </c>
      <c r="T77" s="42" t="s">
        <v>59</v>
      </c>
      <c r="U77" s="115"/>
      <c r="V77" s="115"/>
      <c r="W77" s="45"/>
      <c r="X77" s="214"/>
      <c r="Y77" s="215"/>
      <c r="Z77" s="215"/>
      <c r="AA77" s="49"/>
      <c r="AB77" s="49"/>
      <c r="AC77" s="217"/>
      <c r="AI77" s="12"/>
      <c r="AJ77" s="12"/>
      <c r="AK77" s="12"/>
      <c r="AL77" s="12"/>
      <c r="AM77" s="12"/>
      <c r="AN77" s="12"/>
      <c r="AO77" s="12"/>
      <c r="AP77" s="12"/>
      <c r="AQ77" s="12"/>
      <c r="AR77" s="12"/>
      <c r="AS77" s="12"/>
      <c r="AT77" s="12"/>
    </row>
    <row r="78" spans="1:46" s="32" customFormat="1" ht="26.25" customHeight="1" x14ac:dyDescent="0.55000000000000004">
      <c r="A78" s="29"/>
      <c r="B78" s="29"/>
      <c r="C78" s="29"/>
      <c r="F78" s="29"/>
      <c r="G78" s="29"/>
      <c r="H78" s="29"/>
      <c r="K78" s="51"/>
      <c r="L78" s="51"/>
      <c r="M78" s="51"/>
      <c r="O78" s="52"/>
      <c r="P78" s="52"/>
      <c r="Q78" s="52"/>
      <c r="R78" s="52"/>
      <c r="U78" s="53"/>
      <c r="V78" s="53"/>
      <c r="X78" s="29"/>
      <c r="Y78" s="29"/>
      <c r="Z78" s="29"/>
      <c r="AA78" s="29"/>
      <c r="AB78" s="29"/>
      <c r="AC78" s="29"/>
      <c r="AI78" s="12"/>
      <c r="AJ78" s="12"/>
      <c r="AK78" s="12"/>
      <c r="AL78" s="12"/>
      <c r="AM78" s="12"/>
      <c r="AN78" s="12"/>
      <c r="AO78" s="12"/>
      <c r="AP78" s="12"/>
      <c r="AQ78" s="12"/>
      <c r="AR78" s="12"/>
      <c r="AS78" s="12"/>
      <c r="AT78" s="12"/>
    </row>
    <row r="79" spans="1:46" s="32" customFormat="1" ht="26.25" customHeight="1" x14ac:dyDescent="0.55000000000000004">
      <c r="A79" s="100" t="str">
        <f>"（別紙）中野区乳児等通園支援事業　利用状況報告書（"&amp;$N$2&amp;"年"&amp;$P$2&amp;"月分）"</f>
        <v>（別紙）中野区乳児等通園支援事業　利用状況報告書（2026年6月分）</v>
      </c>
      <c r="B79" s="100"/>
      <c r="C79" s="100"/>
      <c r="D79" s="100"/>
      <c r="E79" s="100"/>
      <c r="F79" s="100"/>
      <c r="G79" s="100"/>
      <c r="H79" s="100"/>
      <c r="I79" s="100"/>
      <c r="J79" s="100"/>
      <c r="K79" s="100"/>
      <c r="L79" s="100"/>
      <c r="M79" s="100"/>
      <c r="N79" s="100"/>
      <c r="O79" s="100"/>
      <c r="P79" s="100"/>
      <c r="Q79" s="100"/>
      <c r="R79" s="100"/>
      <c r="S79" s="100"/>
      <c r="T79" s="100"/>
      <c r="U79" s="100"/>
      <c r="V79" s="100"/>
      <c r="W79" s="100"/>
      <c r="X79" s="100"/>
      <c r="Y79" s="100"/>
      <c r="Z79" s="100"/>
      <c r="AA79" s="100"/>
      <c r="AB79" s="100"/>
      <c r="AC79" s="100"/>
      <c r="AI79" s="12"/>
      <c r="AJ79" s="12"/>
      <c r="AK79" s="12"/>
      <c r="AL79" s="12"/>
      <c r="AM79" s="12"/>
      <c r="AN79" s="12"/>
      <c r="AO79" s="12"/>
      <c r="AP79" s="12"/>
      <c r="AQ79" s="12"/>
      <c r="AR79" s="12"/>
      <c r="AS79" s="12"/>
      <c r="AT79" s="12"/>
    </row>
    <row r="80" spans="1:46" s="32" customFormat="1" ht="26.25" customHeight="1" x14ac:dyDescent="0.55000000000000004">
      <c r="A80" s="101" t="s">
        <v>23</v>
      </c>
      <c r="B80" s="101"/>
      <c r="C80" s="101"/>
      <c r="D80" s="110"/>
      <c r="E80" s="110"/>
      <c r="F80" s="110"/>
      <c r="G80" s="110"/>
      <c r="H80" s="110"/>
      <c r="I80" s="110"/>
      <c r="J80" s="114" t="s">
        <v>43</v>
      </c>
      <c r="K80" s="114"/>
      <c r="L80" s="114"/>
      <c r="M80" s="12"/>
      <c r="N80" s="12"/>
      <c r="O80" s="29" t="s">
        <v>0</v>
      </c>
      <c r="P80" s="13"/>
      <c r="Q80" s="29" t="s">
        <v>3</v>
      </c>
      <c r="R80" s="12"/>
      <c r="S80" s="29" t="s">
        <v>4</v>
      </c>
      <c r="T80" s="29" t="s">
        <v>19</v>
      </c>
      <c r="U80" s="32" t="s">
        <v>40</v>
      </c>
      <c r="W80" s="110"/>
      <c r="X80" s="110"/>
      <c r="Y80" s="110"/>
      <c r="Z80" s="110"/>
      <c r="AA80" s="110"/>
      <c r="AB80" s="110"/>
      <c r="AC80" s="32" t="s">
        <v>19</v>
      </c>
      <c r="AI80" s="12"/>
      <c r="AJ80" s="12"/>
      <c r="AK80" s="12"/>
      <c r="AL80" s="12"/>
      <c r="AM80" s="12"/>
      <c r="AN80" s="12"/>
      <c r="AO80" s="12"/>
      <c r="AP80" s="12"/>
      <c r="AQ80" s="12"/>
      <c r="AR80" s="12"/>
      <c r="AS80" s="12"/>
      <c r="AT80" s="12"/>
    </row>
    <row r="81" spans="1:46" s="32" customFormat="1" ht="26.25" customHeight="1" x14ac:dyDescent="0.55000000000000004">
      <c r="A81" s="101" t="s">
        <v>24</v>
      </c>
      <c r="B81" s="101"/>
      <c r="C81" s="101"/>
      <c r="D81" s="32" t="s">
        <v>87</v>
      </c>
      <c r="E81" s="32" cm="1">
        <f t="array" ref="E81">_xlfn.IFS(W80="０歳児クラス相当",$L$12,W80="１歳児クラス相当",$L$13,W80="２歳児クラス相当（３歳未満）",$L$14,W80="２歳児クラス相当（３歳誕生月）",$L$14,W80="",0)</f>
        <v>0</v>
      </c>
      <c r="F81" s="114" t="s">
        <v>11</v>
      </c>
      <c r="G81" s="114"/>
      <c r="H81" s="29"/>
      <c r="J81" s="114"/>
      <c r="K81" s="114"/>
      <c r="M81" s="114"/>
      <c r="N81" s="114"/>
      <c r="P81" s="157" t="s">
        <v>62</v>
      </c>
      <c r="Q81" s="157"/>
      <c r="R81" s="157"/>
      <c r="S81" s="110"/>
      <c r="T81" s="110"/>
      <c r="U81" s="110"/>
      <c r="V81" s="157" t="s">
        <v>65</v>
      </c>
      <c r="W81" s="157"/>
      <c r="X81" s="110"/>
      <c r="Y81" s="110"/>
      <c r="Z81" s="110"/>
      <c r="AA81" s="110"/>
      <c r="AB81" s="110"/>
      <c r="AC81" s="32" t="s">
        <v>19</v>
      </c>
      <c r="AI81" s="12"/>
      <c r="AJ81" s="12"/>
      <c r="AK81" s="12"/>
      <c r="AL81" s="12"/>
      <c r="AM81" s="12"/>
      <c r="AN81" s="12"/>
      <c r="AO81" s="12"/>
      <c r="AP81" s="12"/>
      <c r="AQ81" s="12"/>
      <c r="AR81" s="12"/>
      <c r="AS81" s="12"/>
      <c r="AT81" s="12"/>
    </row>
    <row r="82" spans="1:46" s="32" customFormat="1" ht="26.25" customHeight="1" x14ac:dyDescent="0.55000000000000004">
      <c r="B82" s="114" t="s">
        <v>66</v>
      </c>
      <c r="C82" s="114"/>
      <c r="D82" s="114"/>
      <c r="E82" s="114" t="s">
        <v>94</v>
      </c>
      <c r="F82" s="114"/>
      <c r="G82" s="114"/>
      <c r="H82" s="114"/>
      <c r="I82" s="29" t="s">
        <v>19</v>
      </c>
      <c r="J82" s="113" t="s">
        <v>93</v>
      </c>
      <c r="K82" s="113"/>
      <c r="L82" s="113"/>
      <c r="M82" s="113"/>
      <c r="N82" s="113"/>
      <c r="O82" s="110"/>
      <c r="P82" s="110"/>
      <c r="Q82" s="110"/>
      <c r="R82" s="110"/>
      <c r="S82" s="110"/>
      <c r="U82" s="111" t="s">
        <v>86</v>
      </c>
      <c r="V82" s="111"/>
      <c r="W82" s="228"/>
      <c r="X82" s="228"/>
      <c r="Y82" s="228"/>
      <c r="Z82" s="228"/>
      <c r="AA82" s="228"/>
      <c r="AB82" s="228"/>
      <c r="AC82" s="12"/>
      <c r="AI82" s="12"/>
      <c r="AJ82" s="12"/>
      <c r="AK82" s="12"/>
      <c r="AL82" s="12"/>
      <c r="AM82" s="12"/>
      <c r="AN82" s="12"/>
      <c r="AO82" s="12"/>
      <c r="AP82" s="12"/>
      <c r="AQ82" s="12"/>
      <c r="AR82" s="12"/>
      <c r="AS82" s="12"/>
      <c r="AT82" s="12"/>
    </row>
    <row r="83" spans="1:46" s="32" customFormat="1" ht="26.25" customHeight="1" x14ac:dyDescent="0.55000000000000004">
      <c r="A83" s="123" t="s">
        <v>25</v>
      </c>
      <c r="B83" s="123"/>
      <c r="C83" s="14" t="s">
        <v>26</v>
      </c>
      <c r="D83" s="123" t="s">
        <v>90</v>
      </c>
      <c r="E83" s="123"/>
      <c r="F83" s="123" t="s">
        <v>27</v>
      </c>
      <c r="G83" s="123"/>
      <c r="H83" s="123"/>
      <c r="I83" s="123"/>
      <c r="J83" s="123"/>
      <c r="K83" s="123"/>
      <c r="L83" s="177" t="s">
        <v>28</v>
      </c>
      <c r="M83" s="177"/>
      <c r="N83" s="177"/>
      <c r="O83" s="123" t="s">
        <v>29</v>
      </c>
      <c r="P83" s="123"/>
      <c r="Q83" s="116" t="s">
        <v>98</v>
      </c>
      <c r="R83" s="116"/>
      <c r="S83" s="116" t="s">
        <v>45</v>
      </c>
      <c r="T83" s="116"/>
      <c r="U83" s="124" t="s">
        <v>55</v>
      </c>
      <c r="V83" s="125"/>
      <c r="W83" s="126" t="s">
        <v>30</v>
      </c>
      <c r="X83" s="127"/>
      <c r="Y83" s="127"/>
      <c r="Z83" s="127"/>
      <c r="AA83" s="127"/>
      <c r="AB83" s="127"/>
      <c r="AC83" s="128"/>
      <c r="AI83" s="12"/>
      <c r="AJ83" s="12"/>
      <c r="AK83" s="12"/>
      <c r="AL83" s="12"/>
      <c r="AM83" s="12"/>
      <c r="AN83" s="12"/>
      <c r="AO83" s="12"/>
      <c r="AP83" s="12"/>
      <c r="AQ83" s="12"/>
      <c r="AR83" s="12"/>
      <c r="AS83" s="12"/>
      <c r="AT83" s="12"/>
    </row>
    <row r="84" spans="1:46" s="32" customFormat="1" ht="26.25" customHeight="1" x14ac:dyDescent="0.55000000000000004">
      <c r="A84" s="15">
        <v>1</v>
      </c>
      <c r="B84" s="21" t="s">
        <v>4</v>
      </c>
      <c r="C84" s="24" t="str">
        <f>TEXT(DATE($N$2,$P$2,A84),"aaa")</f>
        <v>月</v>
      </c>
      <c r="D84" s="106"/>
      <c r="E84" s="107"/>
      <c r="F84" s="108"/>
      <c r="G84" s="109"/>
      <c r="H84" s="16" t="s">
        <v>31</v>
      </c>
      <c r="I84" s="109"/>
      <c r="J84" s="109"/>
      <c r="K84" s="21" t="s">
        <v>32</v>
      </c>
      <c r="L84" s="89" t="str">
        <f>IF(OR(F84="",I84=""),"",MIN(MAX(ROUNDDOWN((I84-F84)*24*2,0)/2,0),$E$81))</f>
        <v/>
      </c>
      <c r="M84" s="90"/>
      <c r="N84" s="43" t="s">
        <v>33</v>
      </c>
      <c r="O84" s="106"/>
      <c r="P84" s="107"/>
      <c r="Q84" s="106"/>
      <c r="R84" s="107"/>
      <c r="S84" s="106"/>
      <c r="T84" s="107"/>
      <c r="U84" s="106"/>
      <c r="V84" s="107"/>
      <c r="W84" s="231"/>
      <c r="X84" s="232"/>
      <c r="Y84" s="232"/>
      <c r="Z84" s="232"/>
      <c r="AA84" s="232"/>
      <c r="AB84" s="232"/>
      <c r="AC84" s="233"/>
      <c r="AI84" s="12"/>
      <c r="AJ84" s="12"/>
      <c r="AK84" s="12"/>
      <c r="AL84" s="12"/>
      <c r="AM84" s="12"/>
      <c r="AN84" s="12"/>
      <c r="AO84" s="12"/>
      <c r="AP84" s="12"/>
      <c r="AQ84" s="12"/>
      <c r="AR84" s="12"/>
      <c r="AS84" s="12"/>
      <c r="AT84" s="12"/>
    </row>
    <row r="85" spans="1:46" s="32" customFormat="1" ht="26.25" customHeight="1" x14ac:dyDescent="0.55000000000000004">
      <c r="A85" s="17">
        <v>2</v>
      </c>
      <c r="B85" s="22" t="s">
        <v>4</v>
      </c>
      <c r="C85" s="25" t="str">
        <f>TEXT(DATE($N$2,$P$2,A85),"aaa")</f>
        <v>火</v>
      </c>
      <c r="D85" s="85"/>
      <c r="E85" s="86"/>
      <c r="F85" s="205"/>
      <c r="G85" s="178"/>
      <c r="H85" s="18" t="s">
        <v>31</v>
      </c>
      <c r="I85" s="178"/>
      <c r="J85" s="178"/>
      <c r="K85" s="22" t="s">
        <v>32</v>
      </c>
      <c r="L85" s="89" t="str">
        <f>IF(OR(F85="",I85=""),"",MIN(MAX(ROUNDDOWN((I85-F85)*24*2,0)/2,0),$E$81))</f>
        <v/>
      </c>
      <c r="M85" s="90"/>
      <c r="N85" s="22" t="s">
        <v>33</v>
      </c>
      <c r="O85" s="85"/>
      <c r="P85" s="86"/>
      <c r="Q85" s="85"/>
      <c r="R85" s="86"/>
      <c r="S85" s="85"/>
      <c r="T85" s="86"/>
      <c r="U85" s="85"/>
      <c r="V85" s="86"/>
      <c r="W85" s="120"/>
      <c r="X85" s="121"/>
      <c r="Y85" s="121"/>
      <c r="Z85" s="121"/>
      <c r="AA85" s="121"/>
      <c r="AB85" s="121"/>
      <c r="AC85" s="122"/>
      <c r="AI85" s="12"/>
      <c r="AJ85" s="12"/>
      <c r="AK85" s="12"/>
      <c r="AL85" s="12"/>
      <c r="AM85" s="12"/>
      <c r="AN85" s="12"/>
      <c r="AO85" s="12"/>
      <c r="AP85" s="12"/>
      <c r="AQ85" s="12"/>
      <c r="AR85" s="12"/>
      <c r="AS85" s="12"/>
      <c r="AT85" s="12"/>
    </row>
    <row r="86" spans="1:46" s="32" customFormat="1" ht="26.25" customHeight="1" x14ac:dyDescent="0.55000000000000004">
      <c r="A86" s="17">
        <v>3</v>
      </c>
      <c r="B86" s="22" t="s">
        <v>34</v>
      </c>
      <c r="C86" s="25" t="str">
        <f t="shared" ref="C86:C113" si="3">TEXT(DATE($N$2,$P$2,A86),"aaa")</f>
        <v>水</v>
      </c>
      <c r="D86" s="85"/>
      <c r="E86" s="86"/>
      <c r="F86" s="205"/>
      <c r="G86" s="178"/>
      <c r="H86" s="18" t="s">
        <v>31</v>
      </c>
      <c r="I86" s="178"/>
      <c r="J86" s="178"/>
      <c r="K86" s="22" t="s">
        <v>32</v>
      </c>
      <c r="L86" s="89" t="str">
        <f t="shared" ref="L86:L113" si="4">IF(OR(F86="",I86=""),"",MIN(MAX(ROUNDDOWN((I86-F86)*24*2,0)/2,0),$E$81))</f>
        <v/>
      </c>
      <c r="M86" s="90"/>
      <c r="N86" s="22" t="s">
        <v>33</v>
      </c>
      <c r="O86" s="85"/>
      <c r="P86" s="86"/>
      <c r="Q86" s="85"/>
      <c r="R86" s="86"/>
      <c r="S86" s="85"/>
      <c r="T86" s="86"/>
      <c r="U86" s="85"/>
      <c r="V86" s="86"/>
      <c r="W86" s="234"/>
      <c r="X86" s="235"/>
      <c r="Y86" s="235"/>
      <c r="Z86" s="235"/>
      <c r="AA86" s="235"/>
      <c r="AB86" s="235"/>
      <c r="AC86" s="236"/>
      <c r="AI86" s="12"/>
      <c r="AJ86" s="12"/>
      <c r="AK86" s="12"/>
      <c r="AL86" s="12"/>
      <c r="AM86" s="12"/>
      <c r="AN86" s="12"/>
      <c r="AO86" s="12"/>
      <c r="AP86" s="12"/>
      <c r="AQ86" s="12"/>
      <c r="AR86" s="12"/>
      <c r="AS86" s="12"/>
      <c r="AT86" s="12"/>
    </row>
    <row r="87" spans="1:46" s="32" customFormat="1" ht="26.25" customHeight="1" x14ac:dyDescent="0.55000000000000004">
      <c r="A87" s="17">
        <v>4</v>
      </c>
      <c r="B87" s="22" t="s">
        <v>34</v>
      </c>
      <c r="C87" s="25" t="str">
        <f t="shared" si="3"/>
        <v>木</v>
      </c>
      <c r="D87" s="85"/>
      <c r="E87" s="86"/>
      <c r="F87" s="205"/>
      <c r="G87" s="178"/>
      <c r="H87" s="18" t="s">
        <v>31</v>
      </c>
      <c r="I87" s="178"/>
      <c r="J87" s="178"/>
      <c r="K87" s="22" t="s">
        <v>32</v>
      </c>
      <c r="L87" s="89" t="str">
        <f t="shared" si="4"/>
        <v/>
      </c>
      <c r="M87" s="90"/>
      <c r="N87" s="22" t="s">
        <v>33</v>
      </c>
      <c r="O87" s="85"/>
      <c r="P87" s="86"/>
      <c r="Q87" s="85"/>
      <c r="R87" s="86"/>
      <c r="S87" s="85"/>
      <c r="T87" s="86"/>
      <c r="U87" s="85"/>
      <c r="V87" s="86"/>
      <c r="W87" s="120"/>
      <c r="X87" s="121"/>
      <c r="Y87" s="121"/>
      <c r="Z87" s="121"/>
      <c r="AA87" s="121"/>
      <c r="AB87" s="121"/>
      <c r="AC87" s="122"/>
      <c r="AI87" s="12"/>
      <c r="AJ87" s="12"/>
      <c r="AK87" s="12"/>
      <c r="AL87" s="12"/>
      <c r="AM87" s="12"/>
      <c r="AN87" s="12"/>
      <c r="AO87" s="12"/>
      <c r="AP87" s="12"/>
      <c r="AQ87" s="12"/>
      <c r="AR87" s="12"/>
      <c r="AS87" s="12"/>
      <c r="AT87" s="12"/>
    </row>
    <row r="88" spans="1:46" s="32" customFormat="1" ht="26.25" customHeight="1" x14ac:dyDescent="0.55000000000000004">
      <c r="A88" s="17">
        <v>5</v>
      </c>
      <c r="B88" s="22" t="s">
        <v>34</v>
      </c>
      <c r="C88" s="25" t="str">
        <f t="shared" si="3"/>
        <v>金</v>
      </c>
      <c r="D88" s="85"/>
      <c r="E88" s="86"/>
      <c r="F88" s="205"/>
      <c r="G88" s="178"/>
      <c r="H88" s="18" t="s">
        <v>31</v>
      </c>
      <c r="I88" s="178"/>
      <c r="J88" s="178"/>
      <c r="K88" s="22" t="s">
        <v>32</v>
      </c>
      <c r="L88" s="89" t="str">
        <f t="shared" si="4"/>
        <v/>
      </c>
      <c r="M88" s="90"/>
      <c r="N88" s="22" t="s">
        <v>33</v>
      </c>
      <c r="O88" s="85"/>
      <c r="P88" s="86"/>
      <c r="Q88" s="85"/>
      <c r="R88" s="86"/>
      <c r="S88" s="85"/>
      <c r="T88" s="86"/>
      <c r="U88" s="85"/>
      <c r="V88" s="86"/>
      <c r="W88" s="120"/>
      <c r="X88" s="121"/>
      <c r="Y88" s="121"/>
      <c r="Z88" s="121"/>
      <c r="AA88" s="121"/>
      <c r="AB88" s="121"/>
      <c r="AC88" s="122"/>
      <c r="AI88" s="12"/>
      <c r="AJ88" s="12"/>
      <c r="AK88" s="12"/>
      <c r="AL88" s="12"/>
      <c r="AM88" s="12"/>
      <c r="AN88" s="12"/>
      <c r="AO88" s="12"/>
      <c r="AP88" s="12"/>
      <c r="AQ88" s="12"/>
      <c r="AR88" s="12"/>
      <c r="AS88" s="12"/>
      <c r="AT88" s="12"/>
    </row>
    <row r="89" spans="1:46" s="32" customFormat="1" ht="26.25" customHeight="1" x14ac:dyDescent="0.55000000000000004">
      <c r="A89" s="17">
        <v>6</v>
      </c>
      <c r="B89" s="22" t="s">
        <v>34</v>
      </c>
      <c r="C89" s="25" t="str">
        <f t="shared" si="3"/>
        <v>土</v>
      </c>
      <c r="D89" s="85"/>
      <c r="E89" s="86"/>
      <c r="F89" s="205"/>
      <c r="G89" s="178"/>
      <c r="H89" s="18" t="s">
        <v>31</v>
      </c>
      <c r="I89" s="178"/>
      <c r="J89" s="178"/>
      <c r="K89" s="22" t="s">
        <v>32</v>
      </c>
      <c r="L89" s="89" t="str">
        <f t="shared" si="4"/>
        <v/>
      </c>
      <c r="M89" s="90"/>
      <c r="N89" s="22" t="s">
        <v>33</v>
      </c>
      <c r="O89" s="85"/>
      <c r="P89" s="86"/>
      <c r="Q89" s="85"/>
      <c r="R89" s="86"/>
      <c r="S89" s="85"/>
      <c r="T89" s="86"/>
      <c r="U89" s="85"/>
      <c r="V89" s="86"/>
      <c r="W89" s="120"/>
      <c r="X89" s="121"/>
      <c r="Y89" s="121"/>
      <c r="Z89" s="121"/>
      <c r="AA89" s="121"/>
      <c r="AB89" s="121"/>
      <c r="AC89" s="122"/>
      <c r="AI89" s="12"/>
      <c r="AJ89" s="12"/>
      <c r="AK89" s="12"/>
      <c r="AL89" s="12"/>
      <c r="AM89" s="12"/>
      <c r="AN89" s="12"/>
      <c r="AO89" s="12"/>
      <c r="AP89" s="12"/>
      <c r="AQ89" s="12"/>
      <c r="AR89" s="12"/>
      <c r="AS89" s="12"/>
      <c r="AT89" s="12"/>
    </row>
    <row r="90" spans="1:46" s="32" customFormat="1" ht="26.25" customHeight="1" x14ac:dyDescent="0.55000000000000004">
      <c r="A90" s="17">
        <v>7</v>
      </c>
      <c r="B90" s="22" t="s">
        <v>34</v>
      </c>
      <c r="C90" s="25" t="str">
        <f t="shared" si="3"/>
        <v>日</v>
      </c>
      <c r="D90" s="85"/>
      <c r="E90" s="86"/>
      <c r="F90" s="205"/>
      <c r="G90" s="178"/>
      <c r="H90" s="18" t="s">
        <v>31</v>
      </c>
      <c r="I90" s="178"/>
      <c r="J90" s="178"/>
      <c r="K90" s="22" t="s">
        <v>32</v>
      </c>
      <c r="L90" s="89" t="str">
        <f t="shared" si="4"/>
        <v/>
      </c>
      <c r="M90" s="90"/>
      <c r="N90" s="22" t="s">
        <v>33</v>
      </c>
      <c r="O90" s="85"/>
      <c r="P90" s="86"/>
      <c r="Q90" s="85"/>
      <c r="R90" s="86"/>
      <c r="S90" s="85"/>
      <c r="T90" s="86"/>
      <c r="U90" s="85"/>
      <c r="V90" s="86"/>
      <c r="W90" s="120"/>
      <c r="X90" s="121"/>
      <c r="Y90" s="121"/>
      <c r="Z90" s="121"/>
      <c r="AA90" s="121"/>
      <c r="AB90" s="121"/>
      <c r="AC90" s="122"/>
      <c r="AI90" s="12"/>
      <c r="AJ90" s="12"/>
      <c r="AK90" s="12"/>
      <c r="AL90" s="12"/>
      <c r="AM90" s="12"/>
      <c r="AN90" s="12"/>
      <c r="AO90" s="12"/>
      <c r="AP90" s="12"/>
      <c r="AQ90" s="12"/>
      <c r="AR90" s="12"/>
      <c r="AS90" s="12"/>
      <c r="AT90" s="12"/>
    </row>
    <row r="91" spans="1:46" s="32" customFormat="1" ht="26.25" customHeight="1" x14ac:dyDescent="0.55000000000000004">
      <c r="A91" s="17">
        <v>8</v>
      </c>
      <c r="B91" s="22" t="s">
        <v>34</v>
      </c>
      <c r="C91" s="25" t="str">
        <f t="shared" si="3"/>
        <v>月</v>
      </c>
      <c r="D91" s="85"/>
      <c r="E91" s="86"/>
      <c r="F91" s="205"/>
      <c r="G91" s="178"/>
      <c r="H91" s="18" t="s">
        <v>31</v>
      </c>
      <c r="I91" s="178"/>
      <c r="J91" s="178"/>
      <c r="K91" s="22" t="s">
        <v>32</v>
      </c>
      <c r="L91" s="89" t="str">
        <f t="shared" si="4"/>
        <v/>
      </c>
      <c r="M91" s="90"/>
      <c r="N91" s="22" t="s">
        <v>33</v>
      </c>
      <c r="O91" s="85"/>
      <c r="P91" s="86"/>
      <c r="Q91" s="85"/>
      <c r="R91" s="86"/>
      <c r="S91" s="85"/>
      <c r="T91" s="86"/>
      <c r="U91" s="85"/>
      <c r="V91" s="86"/>
      <c r="W91" s="120"/>
      <c r="X91" s="121"/>
      <c r="Y91" s="121"/>
      <c r="Z91" s="121"/>
      <c r="AA91" s="121"/>
      <c r="AB91" s="121"/>
      <c r="AC91" s="122"/>
      <c r="AI91" s="12"/>
      <c r="AJ91" s="12"/>
      <c r="AK91" s="12"/>
      <c r="AL91" s="12"/>
      <c r="AM91" s="12"/>
      <c r="AN91" s="12"/>
      <c r="AO91" s="12"/>
      <c r="AP91" s="12"/>
      <c r="AQ91" s="12"/>
      <c r="AR91" s="12"/>
      <c r="AS91" s="12"/>
      <c r="AT91" s="12"/>
    </row>
    <row r="92" spans="1:46" s="32" customFormat="1" ht="26.25" customHeight="1" x14ac:dyDescent="0.55000000000000004">
      <c r="A92" s="17">
        <v>9</v>
      </c>
      <c r="B92" s="22" t="s">
        <v>34</v>
      </c>
      <c r="C92" s="25" t="str">
        <f t="shared" si="3"/>
        <v>火</v>
      </c>
      <c r="D92" s="85"/>
      <c r="E92" s="86"/>
      <c r="F92" s="205"/>
      <c r="G92" s="178"/>
      <c r="H92" s="18" t="s">
        <v>31</v>
      </c>
      <c r="I92" s="178"/>
      <c r="J92" s="178"/>
      <c r="K92" s="22" t="s">
        <v>32</v>
      </c>
      <c r="L92" s="89" t="str">
        <f t="shared" si="4"/>
        <v/>
      </c>
      <c r="M92" s="90"/>
      <c r="N92" s="22" t="s">
        <v>33</v>
      </c>
      <c r="O92" s="85"/>
      <c r="P92" s="86"/>
      <c r="Q92" s="85"/>
      <c r="R92" s="86"/>
      <c r="S92" s="85"/>
      <c r="T92" s="86"/>
      <c r="U92" s="85"/>
      <c r="V92" s="86"/>
      <c r="W92" s="120"/>
      <c r="X92" s="121"/>
      <c r="Y92" s="121"/>
      <c r="Z92" s="121"/>
      <c r="AA92" s="121"/>
      <c r="AB92" s="121"/>
      <c r="AC92" s="122"/>
      <c r="AI92" s="12"/>
      <c r="AJ92" s="12"/>
      <c r="AK92" s="12"/>
      <c r="AL92" s="12"/>
      <c r="AM92" s="12"/>
      <c r="AN92" s="12"/>
      <c r="AO92" s="12"/>
      <c r="AP92" s="12"/>
      <c r="AQ92" s="12"/>
      <c r="AR92" s="12"/>
      <c r="AS92" s="12"/>
      <c r="AT92" s="12"/>
    </row>
    <row r="93" spans="1:46" s="32" customFormat="1" ht="26.25" customHeight="1" x14ac:dyDescent="0.55000000000000004">
      <c r="A93" s="17">
        <v>10</v>
      </c>
      <c r="B93" s="22" t="s">
        <v>34</v>
      </c>
      <c r="C93" s="25" t="str">
        <f t="shared" si="3"/>
        <v>水</v>
      </c>
      <c r="D93" s="85"/>
      <c r="E93" s="86"/>
      <c r="F93" s="205"/>
      <c r="G93" s="178"/>
      <c r="H93" s="18" t="s">
        <v>31</v>
      </c>
      <c r="I93" s="178"/>
      <c r="J93" s="178"/>
      <c r="K93" s="22" t="s">
        <v>32</v>
      </c>
      <c r="L93" s="89" t="str">
        <f t="shared" si="4"/>
        <v/>
      </c>
      <c r="M93" s="90"/>
      <c r="N93" s="22" t="s">
        <v>33</v>
      </c>
      <c r="O93" s="85"/>
      <c r="P93" s="86"/>
      <c r="Q93" s="85"/>
      <c r="R93" s="86"/>
      <c r="S93" s="85"/>
      <c r="T93" s="86"/>
      <c r="U93" s="85"/>
      <c r="V93" s="86"/>
      <c r="W93" s="120"/>
      <c r="X93" s="121"/>
      <c r="Y93" s="121"/>
      <c r="Z93" s="121"/>
      <c r="AA93" s="121"/>
      <c r="AB93" s="121"/>
      <c r="AC93" s="122"/>
      <c r="AI93" s="12"/>
      <c r="AJ93" s="12"/>
      <c r="AK93" s="12"/>
      <c r="AL93" s="12"/>
      <c r="AM93" s="12"/>
      <c r="AN93" s="12"/>
      <c r="AO93" s="12"/>
      <c r="AP93" s="12"/>
      <c r="AQ93" s="12"/>
      <c r="AR93" s="12"/>
      <c r="AS93" s="12"/>
      <c r="AT93" s="12"/>
    </row>
    <row r="94" spans="1:46" s="32" customFormat="1" ht="26.25" customHeight="1" x14ac:dyDescent="0.55000000000000004">
      <c r="A94" s="17">
        <v>11</v>
      </c>
      <c r="B94" s="22" t="s">
        <v>34</v>
      </c>
      <c r="C94" s="25" t="str">
        <f t="shared" si="3"/>
        <v>木</v>
      </c>
      <c r="D94" s="85"/>
      <c r="E94" s="86"/>
      <c r="F94" s="205"/>
      <c r="G94" s="178"/>
      <c r="H94" s="18" t="s">
        <v>31</v>
      </c>
      <c r="I94" s="178"/>
      <c r="J94" s="178"/>
      <c r="K94" s="22" t="s">
        <v>32</v>
      </c>
      <c r="L94" s="89" t="str">
        <f t="shared" si="4"/>
        <v/>
      </c>
      <c r="M94" s="90"/>
      <c r="N94" s="22" t="s">
        <v>33</v>
      </c>
      <c r="O94" s="85"/>
      <c r="P94" s="86"/>
      <c r="Q94" s="85"/>
      <c r="R94" s="86"/>
      <c r="S94" s="85"/>
      <c r="T94" s="86"/>
      <c r="U94" s="85"/>
      <c r="V94" s="86"/>
      <c r="W94" s="120"/>
      <c r="X94" s="121"/>
      <c r="Y94" s="121"/>
      <c r="Z94" s="121"/>
      <c r="AA94" s="121"/>
      <c r="AB94" s="121"/>
      <c r="AC94" s="122"/>
      <c r="AI94" s="12"/>
      <c r="AJ94" s="12"/>
      <c r="AK94" s="12"/>
      <c r="AL94" s="12"/>
      <c r="AM94" s="12"/>
      <c r="AN94" s="12"/>
      <c r="AO94" s="12"/>
      <c r="AP94" s="12"/>
      <c r="AQ94" s="12"/>
      <c r="AR94" s="12"/>
      <c r="AS94" s="12"/>
      <c r="AT94" s="12"/>
    </row>
    <row r="95" spans="1:46" s="32" customFormat="1" ht="26.25" customHeight="1" x14ac:dyDescent="0.55000000000000004">
      <c r="A95" s="17">
        <v>12</v>
      </c>
      <c r="B95" s="22" t="s">
        <v>34</v>
      </c>
      <c r="C95" s="25" t="str">
        <f t="shared" si="3"/>
        <v>金</v>
      </c>
      <c r="D95" s="85"/>
      <c r="E95" s="86"/>
      <c r="F95" s="205"/>
      <c r="G95" s="178"/>
      <c r="H95" s="18" t="s">
        <v>31</v>
      </c>
      <c r="I95" s="178"/>
      <c r="J95" s="178"/>
      <c r="K95" s="22" t="s">
        <v>32</v>
      </c>
      <c r="L95" s="89" t="str">
        <f t="shared" si="4"/>
        <v/>
      </c>
      <c r="M95" s="90"/>
      <c r="N95" s="22" t="s">
        <v>33</v>
      </c>
      <c r="O95" s="85"/>
      <c r="P95" s="86"/>
      <c r="Q95" s="85"/>
      <c r="R95" s="86"/>
      <c r="S95" s="85"/>
      <c r="T95" s="86"/>
      <c r="U95" s="85"/>
      <c r="V95" s="86"/>
      <c r="W95" s="120"/>
      <c r="X95" s="121"/>
      <c r="Y95" s="121"/>
      <c r="Z95" s="121"/>
      <c r="AA95" s="121"/>
      <c r="AB95" s="121"/>
      <c r="AC95" s="122"/>
      <c r="AI95" s="12"/>
      <c r="AJ95" s="12"/>
      <c r="AK95" s="12"/>
      <c r="AL95" s="12"/>
      <c r="AM95" s="12"/>
      <c r="AN95" s="12"/>
      <c r="AO95" s="12"/>
      <c r="AP95" s="12"/>
      <c r="AQ95" s="12"/>
      <c r="AR95" s="12"/>
      <c r="AS95" s="12"/>
      <c r="AT95" s="12"/>
    </row>
    <row r="96" spans="1:46" s="32" customFormat="1" ht="26.25" customHeight="1" x14ac:dyDescent="0.55000000000000004">
      <c r="A96" s="17">
        <v>13</v>
      </c>
      <c r="B96" s="22" t="s">
        <v>34</v>
      </c>
      <c r="C96" s="25" t="str">
        <f t="shared" si="3"/>
        <v>土</v>
      </c>
      <c r="D96" s="85"/>
      <c r="E96" s="86"/>
      <c r="F96" s="205"/>
      <c r="G96" s="178"/>
      <c r="H96" s="18" t="s">
        <v>31</v>
      </c>
      <c r="I96" s="178"/>
      <c r="J96" s="178"/>
      <c r="K96" s="22" t="s">
        <v>32</v>
      </c>
      <c r="L96" s="89" t="str">
        <f t="shared" si="4"/>
        <v/>
      </c>
      <c r="M96" s="90"/>
      <c r="N96" s="22" t="s">
        <v>33</v>
      </c>
      <c r="O96" s="85"/>
      <c r="P96" s="86"/>
      <c r="Q96" s="85"/>
      <c r="R96" s="86"/>
      <c r="S96" s="85"/>
      <c r="T96" s="86"/>
      <c r="U96" s="85"/>
      <c r="V96" s="86"/>
      <c r="W96" s="120"/>
      <c r="X96" s="121"/>
      <c r="Y96" s="121"/>
      <c r="Z96" s="121"/>
      <c r="AA96" s="121"/>
      <c r="AB96" s="121"/>
      <c r="AC96" s="122"/>
      <c r="AI96" s="12"/>
      <c r="AJ96" s="12"/>
      <c r="AK96" s="12"/>
      <c r="AL96" s="12"/>
      <c r="AM96" s="12"/>
      <c r="AN96" s="12"/>
      <c r="AO96" s="12"/>
      <c r="AP96" s="12"/>
      <c r="AQ96" s="12"/>
      <c r="AR96" s="12"/>
      <c r="AS96" s="12"/>
      <c r="AT96" s="12"/>
    </row>
    <row r="97" spans="1:46" s="32" customFormat="1" ht="26.25" customHeight="1" x14ac:dyDescent="0.55000000000000004">
      <c r="A97" s="17">
        <v>14</v>
      </c>
      <c r="B97" s="22" t="s">
        <v>34</v>
      </c>
      <c r="C97" s="25" t="str">
        <f t="shared" si="3"/>
        <v>日</v>
      </c>
      <c r="D97" s="85"/>
      <c r="E97" s="86"/>
      <c r="F97" s="205"/>
      <c r="G97" s="178"/>
      <c r="H97" s="18" t="s">
        <v>31</v>
      </c>
      <c r="I97" s="178"/>
      <c r="J97" s="178"/>
      <c r="K97" s="22" t="s">
        <v>32</v>
      </c>
      <c r="L97" s="89" t="str">
        <f t="shared" si="4"/>
        <v/>
      </c>
      <c r="M97" s="90"/>
      <c r="N97" s="22" t="s">
        <v>33</v>
      </c>
      <c r="O97" s="85"/>
      <c r="P97" s="86"/>
      <c r="Q97" s="85"/>
      <c r="R97" s="86"/>
      <c r="S97" s="85"/>
      <c r="T97" s="86"/>
      <c r="U97" s="85"/>
      <c r="V97" s="86"/>
      <c r="W97" s="120"/>
      <c r="X97" s="121"/>
      <c r="Y97" s="121"/>
      <c r="Z97" s="121"/>
      <c r="AA97" s="121"/>
      <c r="AB97" s="121"/>
      <c r="AC97" s="122"/>
      <c r="AI97" s="12"/>
      <c r="AJ97" s="12"/>
      <c r="AK97" s="12"/>
      <c r="AL97" s="12"/>
      <c r="AM97" s="12"/>
      <c r="AN97" s="12"/>
      <c r="AO97" s="12"/>
      <c r="AP97" s="12"/>
      <c r="AQ97" s="12"/>
      <c r="AR97" s="12"/>
      <c r="AS97" s="12"/>
      <c r="AT97" s="12"/>
    </row>
    <row r="98" spans="1:46" s="32" customFormat="1" ht="26.25" customHeight="1" x14ac:dyDescent="0.55000000000000004">
      <c r="A98" s="17">
        <v>15</v>
      </c>
      <c r="B98" s="22" t="s">
        <v>34</v>
      </c>
      <c r="C98" s="25" t="str">
        <f t="shared" si="3"/>
        <v>月</v>
      </c>
      <c r="D98" s="85"/>
      <c r="E98" s="86"/>
      <c r="F98" s="205"/>
      <c r="G98" s="178"/>
      <c r="H98" s="18" t="s">
        <v>31</v>
      </c>
      <c r="I98" s="178"/>
      <c r="J98" s="178"/>
      <c r="K98" s="22" t="s">
        <v>32</v>
      </c>
      <c r="L98" s="89" t="str">
        <f t="shared" si="4"/>
        <v/>
      </c>
      <c r="M98" s="90"/>
      <c r="N98" s="22" t="s">
        <v>33</v>
      </c>
      <c r="O98" s="85"/>
      <c r="P98" s="86"/>
      <c r="Q98" s="85"/>
      <c r="R98" s="86"/>
      <c r="S98" s="85"/>
      <c r="T98" s="86"/>
      <c r="U98" s="85"/>
      <c r="V98" s="86"/>
      <c r="W98" s="120"/>
      <c r="X98" s="121"/>
      <c r="Y98" s="121"/>
      <c r="Z98" s="121"/>
      <c r="AA98" s="121"/>
      <c r="AB98" s="121"/>
      <c r="AC98" s="122"/>
      <c r="AI98" s="12"/>
      <c r="AJ98" s="12"/>
      <c r="AK98" s="12"/>
      <c r="AL98" s="12"/>
      <c r="AM98" s="12"/>
      <c r="AN98" s="12"/>
      <c r="AO98" s="12"/>
      <c r="AP98" s="12"/>
      <c r="AQ98" s="12"/>
      <c r="AR98" s="12"/>
      <c r="AS98" s="12"/>
      <c r="AT98" s="12"/>
    </row>
    <row r="99" spans="1:46" s="32" customFormat="1" ht="26.25" customHeight="1" x14ac:dyDescent="0.55000000000000004">
      <c r="A99" s="17">
        <v>16</v>
      </c>
      <c r="B99" s="22" t="s">
        <v>34</v>
      </c>
      <c r="C99" s="25" t="str">
        <f t="shared" si="3"/>
        <v>火</v>
      </c>
      <c r="D99" s="85"/>
      <c r="E99" s="86"/>
      <c r="F99" s="205"/>
      <c r="G99" s="178"/>
      <c r="H99" s="18" t="s">
        <v>31</v>
      </c>
      <c r="I99" s="178"/>
      <c r="J99" s="178"/>
      <c r="K99" s="22" t="s">
        <v>32</v>
      </c>
      <c r="L99" s="89" t="str">
        <f t="shared" si="4"/>
        <v/>
      </c>
      <c r="M99" s="90"/>
      <c r="N99" s="22" t="s">
        <v>33</v>
      </c>
      <c r="O99" s="85"/>
      <c r="P99" s="86"/>
      <c r="Q99" s="85"/>
      <c r="R99" s="86"/>
      <c r="S99" s="85"/>
      <c r="T99" s="86"/>
      <c r="U99" s="85"/>
      <c r="V99" s="86"/>
      <c r="W99" s="120"/>
      <c r="X99" s="121"/>
      <c r="Y99" s="121"/>
      <c r="Z99" s="121"/>
      <c r="AA99" s="121"/>
      <c r="AB99" s="121"/>
      <c r="AC99" s="122"/>
      <c r="AI99" s="12"/>
      <c r="AJ99" s="12"/>
      <c r="AK99" s="12"/>
      <c r="AL99" s="12"/>
      <c r="AM99" s="12"/>
      <c r="AN99" s="12"/>
      <c r="AO99" s="12"/>
      <c r="AP99" s="12"/>
      <c r="AQ99" s="12"/>
      <c r="AR99" s="12"/>
      <c r="AS99" s="12"/>
      <c r="AT99" s="12"/>
    </row>
    <row r="100" spans="1:46" s="32" customFormat="1" ht="26.25" customHeight="1" x14ac:dyDescent="0.55000000000000004">
      <c r="A100" s="17">
        <v>17</v>
      </c>
      <c r="B100" s="22" t="s">
        <v>34</v>
      </c>
      <c r="C100" s="25" t="str">
        <f t="shared" si="3"/>
        <v>水</v>
      </c>
      <c r="D100" s="85"/>
      <c r="E100" s="86"/>
      <c r="F100" s="205"/>
      <c r="G100" s="178"/>
      <c r="H100" s="18" t="s">
        <v>31</v>
      </c>
      <c r="I100" s="178"/>
      <c r="J100" s="178"/>
      <c r="K100" s="22" t="s">
        <v>32</v>
      </c>
      <c r="L100" s="89" t="str">
        <f t="shared" si="4"/>
        <v/>
      </c>
      <c r="M100" s="90"/>
      <c r="N100" s="22" t="s">
        <v>33</v>
      </c>
      <c r="O100" s="85"/>
      <c r="P100" s="86"/>
      <c r="Q100" s="85"/>
      <c r="R100" s="86"/>
      <c r="S100" s="85"/>
      <c r="T100" s="86"/>
      <c r="U100" s="85"/>
      <c r="V100" s="86"/>
      <c r="W100" s="120"/>
      <c r="X100" s="121"/>
      <c r="Y100" s="121"/>
      <c r="Z100" s="121"/>
      <c r="AA100" s="121"/>
      <c r="AB100" s="121"/>
      <c r="AC100" s="122"/>
      <c r="AI100" s="12"/>
      <c r="AJ100" s="12"/>
      <c r="AK100" s="12"/>
      <c r="AL100" s="12"/>
      <c r="AM100" s="12"/>
      <c r="AN100" s="12"/>
      <c r="AO100" s="12"/>
      <c r="AP100" s="12"/>
      <c r="AQ100" s="12"/>
      <c r="AR100" s="12"/>
      <c r="AS100" s="12"/>
      <c r="AT100" s="12"/>
    </row>
    <row r="101" spans="1:46" s="32" customFormat="1" ht="26.25" customHeight="1" x14ac:dyDescent="0.55000000000000004">
      <c r="A101" s="17">
        <v>18</v>
      </c>
      <c r="B101" s="22" t="s">
        <v>34</v>
      </c>
      <c r="C101" s="25" t="str">
        <f t="shared" si="3"/>
        <v>木</v>
      </c>
      <c r="D101" s="85"/>
      <c r="E101" s="86"/>
      <c r="F101" s="205"/>
      <c r="G101" s="178"/>
      <c r="H101" s="18" t="s">
        <v>31</v>
      </c>
      <c r="I101" s="178"/>
      <c r="J101" s="178"/>
      <c r="K101" s="22" t="s">
        <v>32</v>
      </c>
      <c r="L101" s="89" t="str">
        <f t="shared" si="4"/>
        <v/>
      </c>
      <c r="M101" s="90"/>
      <c r="N101" s="22" t="s">
        <v>33</v>
      </c>
      <c r="O101" s="85"/>
      <c r="P101" s="86"/>
      <c r="Q101" s="85"/>
      <c r="R101" s="86"/>
      <c r="S101" s="85"/>
      <c r="T101" s="86"/>
      <c r="U101" s="85"/>
      <c r="V101" s="86"/>
      <c r="W101" s="120"/>
      <c r="X101" s="121"/>
      <c r="Y101" s="121"/>
      <c r="Z101" s="121"/>
      <c r="AA101" s="121"/>
      <c r="AB101" s="121"/>
      <c r="AC101" s="122"/>
      <c r="AI101" s="12"/>
      <c r="AJ101" s="12"/>
      <c r="AK101" s="12"/>
      <c r="AL101" s="12"/>
      <c r="AM101" s="12"/>
      <c r="AN101" s="12"/>
      <c r="AO101" s="12"/>
      <c r="AP101" s="12"/>
      <c r="AQ101" s="12"/>
      <c r="AR101" s="12"/>
      <c r="AS101" s="12"/>
      <c r="AT101" s="12"/>
    </row>
    <row r="102" spans="1:46" s="32" customFormat="1" ht="26.25" customHeight="1" x14ac:dyDescent="0.55000000000000004">
      <c r="A102" s="17">
        <v>19</v>
      </c>
      <c r="B102" s="22" t="s">
        <v>34</v>
      </c>
      <c r="C102" s="25" t="str">
        <f t="shared" si="3"/>
        <v>金</v>
      </c>
      <c r="D102" s="85"/>
      <c r="E102" s="86"/>
      <c r="F102" s="205"/>
      <c r="G102" s="178"/>
      <c r="H102" s="18" t="s">
        <v>31</v>
      </c>
      <c r="I102" s="178"/>
      <c r="J102" s="178"/>
      <c r="K102" s="22" t="s">
        <v>32</v>
      </c>
      <c r="L102" s="89" t="str">
        <f t="shared" si="4"/>
        <v/>
      </c>
      <c r="M102" s="90"/>
      <c r="N102" s="22" t="s">
        <v>33</v>
      </c>
      <c r="O102" s="85"/>
      <c r="P102" s="86"/>
      <c r="Q102" s="85"/>
      <c r="R102" s="86"/>
      <c r="S102" s="85"/>
      <c r="T102" s="86"/>
      <c r="U102" s="85"/>
      <c r="V102" s="86"/>
      <c r="W102" s="120"/>
      <c r="X102" s="121"/>
      <c r="Y102" s="121"/>
      <c r="Z102" s="121"/>
      <c r="AA102" s="121"/>
      <c r="AB102" s="121"/>
      <c r="AC102" s="122"/>
      <c r="AI102" s="12"/>
      <c r="AJ102" s="12"/>
      <c r="AK102" s="12"/>
      <c r="AL102" s="12"/>
      <c r="AM102" s="12"/>
      <c r="AN102" s="12"/>
      <c r="AO102" s="12"/>
      <c r="AP102" s="12"/>
      <c r="AQ102" s="12"/>
      <c r="AR102" s="12"/>
      <c r="AS102" s="12"/>
      <c r="AT102" s="12"/>
    </row>
    <row r="103" spans="1:46" s="32" customFormat="1" ht="26.25" customHeight="1" x14ac:dyDescent="0.55000000000000004">
      <c r="A103" s="17">
        <v>20</v>
      </c>
      <c r="B103" s="22" t="s">
        <v>34</v>
      </c>
      <c r="C103" s="25" t="str">
        <f t="shared" si="3"/>
        <v>土</v>
      </c>
      <c r="D103" s="85"/>
      <c r="E103" s="86"/>
      <c r="F103" s="205"/>
      <c r="G103" s="178"/>
      <c r="H103" s="18" t="s">
        <v>31</v>
      </c>
      <c r="I103" s="178"/>
      <c r="J103" s="178"/>
      <c r="K103" s="22" t="s">
        <v>32</v>
      </c>
      <c r="L103" s="89" t="str">
        <f t="shared" si="4"/>
        <v/>
      </c>
      <c r="M103" s="90"/>
      <c r="N103" s="22" t="s">
        <v>33</v>
      </c>
      <c r="O103" s="85"/>
      <c r="P103" s="86"/>
      <c r="Q103" s="85"/>
      <c r="R103" s="86"/>
      <c r="S103" s="85"/>
      <c r="T103" s="86"/>
      <c r="U103" s="85"/>
      <c r="V103" s="86"/>
      <c r="W103" s="120"/>
      <c r="X103" s="121"/>
      <c r="Y103" s="121"/>
      <c r="Z103" s="121"/>
      <c r="AA103" s="121"/>
      <c r="AB103" s="121"/>
      <c r="AC103" s="122"/>
      <c r="AI103" s="12"/>
      <c r="AJ103" s="12"/>
      <c r="AK103" s="12"/>
      <c r="AL103" s="12"/>
      <c r="AM103" s="12"/>
      <c r="AN103" s="12"/>
      <c r="AO103" s="12"/>
      <c r="AP103" s="12"/>
      <c r="AQ103" s="12"/>
      <c r="AR103" s="12"/>
      <c r="AS103" s="12"/>
      <c r="AT103" s="12"/>
    </row>
    <row r="104" spans="1:46" s="32" customFormat="1" ht="26.25" customHeight="1" x14ac:dyDescent="0.55000000000000004">
      <c r="A104" s="17">
        <v>21</v>
      </c>
      <c r="B104" s="22" t="s">
        <v>34</v>
      </c>
      <c r="C104" s="25" t="str">
        <f t="shared" si="3"/>
        <v>日</v>
      </c>
      <c r="D104" s="85"/>
      <c r="E104" s="86"/>
      <c r="F104" s="205"/>
      <c r="G104" s="178"/>
      <c r="H104" s="18" t="s">
        <v>31</v>
      </c>
      <c r="I104" s="178"/>
      <c r="J104" s="178"/>
      <c r="K104" s="22" t="s">
        <v>32</v>
      </c>
      <c r="L104" s="89" t="str">
        <f t="shared" si="4"/>
        <v/>
      </c>
      <c r="M104" s="90"/>
      <c r="N104" s="22" t="s">
        <v>33</v>
      </c>
      <c r="O104" s="85"/>
      <c r="P104" s="86"/>
      <c r="Q104" s="85"/>
      <c r="R104" s="86"/>
      <c r="S104" s="85"/>
      <c r="T104" s="86"/>
      <c r="U104" s="85"/>
      <c r="V104" s="86"/>
      <c r="W104" s="120"/>
      <c r="X104" s="121"/>
      <c r="Y104" s="121"/>
      <c r="Z104" s="121"/>
      <c r="AA104" s="121"/>
      <c r="AB104" s="121"/>
      <c r="AC104" s="122"/>
      <c r="AI104" s="12"/>
      <c r="AJ104" s="12"/>
      <c r="AK104" s="12"/>
      <c r="AL104" s="12"/>
      <c r="AM104" s="12"/>
      <c r="AN104" s="12"/>
      <c r="AO104" s="12"/>
      <c r="AP104" s="12"/>
      <c r="AQ104" s="12"/>
      <c r="AR104" s="12"/>
      <c r="AS104" s="12"/>
      <c r="AT104" s="12"/>
    </row>
    <row r="105" spans="1:46" s="32" customFormat="1" ht="26.25" customHeight="1" x14ac:dyDescent="0.55000000000000004">
      <c r="A105" s="17">
        <v>22</v>
      </c>
      <c r="B105" s="22" t="s">
        <v>34</v>
      </c>
      <c r="C105" s="25" t="str">
        <f t="shared" si="3"/>
        <v>月</v>
      </c>
      <c r="D105" s="85"/>
      <c r="E105" s="86"/>
      <c r="F105" s="205"/>
      <c r="G105" s="178"/>
      <c r="H105" s="18" t="s">
        <v>31</v>
      </c>
      <c r="I105" s="178"/>
      <c r="J105" s="178"/>
      <c r="K105" s="22" t="s">
        <v>32</v>
      </c>
      <c r="L105" s="89" t="str">
        <f t="shared" si="4"/>
        <v/>
      </c>
      <c r="M105" s="90"/>
      <c r="N105" s="22" t="s">
        <v>33</v>
      </c>
      <c r="O105" s="85"/>
      <c r="P105" s="86"/>
      <c r="Q105" s="85"/>
      <c r="R105" s="86"/>
      <c r="S105" s="85"/>
      <c r="T105" s="86"/>
      <c r="U105" s="85"/>
      <c r="V105" s="86"/>
      <c r="W105" s="120"/>
      <c r="X105" s="121"/>
      <c r="Y105" s="121"/>
      <c r="Z105" s="121"/>
      <c r="AA105" s="121"/>
      <c r="AB105" s="121"/>
      <c r="AC105" s="122"/>
      <c r="AI105" s="12"/>
      <c r="AJ105" s="12"/>
      <c r="AK105" s="12"/>
      <c r="AL105" s="12"/>
      <c r="AM105" s="12"/>
      <c r="AN105" s="12"/>
      <c r="AO105" s="12"/>
      <c r="AP105" s="12"/>
      <c r="AQ105" s="12"/>
      <c r="AR105" s="12"/>
      <c r="AS105" s="12"/>
      <c r="AT105" s="12"/>
    </row>
    <row r="106" spans="1:46" s="32" customFormat="1" ht="26.25" customHeight="1" x14ac:dyDescent="0.55000000000000004">
      <c r="A106" s="17">
        <v>23</v>
      </c>
      <c r="B106" s="22" t="s">
        <v>34</v>
      </c>
      <c r="C106" s="25" t="str">
        <f t="shared" si="3"/>
        <v>火</v>
      </c>
      <c r="D106" s="85"/>
      <c r="E106" s="86"/>
      <c r="F106" s="205"/>
      <c r="G106" s="178"/>
      <c r="H106" s="18" t="s">
        <v>31</v>
      </c>
      <c r="I106" s="178"/>
      <c r="J106" s="178"/>
      <c r="K106" s="22" t="s">
        <v>32</v>
      </c>
      <c r="L106" s="89" t="str">
        <f t="shared" si="4"/>
        <v/>
      </c>
      <c r="M106" s="90"/>
      <c r="N106" s="22" t="s">
        <v>33</v>
      </c>
      <c r="O106" s="85"/>
      <c r="P106" s="86"/>
      <c r="Q106" s="85"/>
      <c r="R106" s="86"/>
      <c r="S106" s="85"/>
      <c r="T106" s="86"/>
      <c r="U106" s="85"/>
      <c r="V106" s="86"/>
      <c r="W106" s="120"/>
      <c r="X106" s="121"/>
      <c r="Y106" s="121"/>
      <c r="Z106" s="121"/>
      <c r="AA106" s="121"/>
      <c r="AB106" s="121"/>
      <c r="AC106" s="122"/>
      <c r="AI106" s="12"/>
      <c r="AJ106" s="12"/>
      <c r="AK106" s="12"/>
      <c r="AL106" s="12"/>
      <c r="AM106" s="12"/>
      <c r="AN106" s="12"/>
      <c r="AO106" s="12"/>
      <c r="AP106" s="12"/>
      <c r="AQ106" s="12"/>
      <c r="AR106" s="12"/>
      <c r="AS106" s="12"/>
      <c r="AT106" s="12"/>
    </row>
    <row r="107" spans="1:46" s="32" customFormat="1" ht="26.25" customHeight="1" x14ac:dyDescent="0.55000000000000004">
      <c r="A107" s="17">
        <v>24</v>
      </c>
      <c r="B107" s="22" t="s">
        <v>34</v>
      </c>
      <c r="C107" s="25" t="str">
        <f t="shared" si="3"/>
        <v>水</v>
      </c>
      <c r="D107" s="85"/>
      <c r="E107" s="86"/>
      <c r="F107" s="205"/>
      <c r="G107" s="178"/>
      <c r="H107" s="18" t="s">
        <v>31</v>
      </c>
      <c r="I107" s="178"/>
      <c r="J107" s="178"/>
      <c r="K107" s="22" t="s">
        <v>32</v>
      </c>
      <c r="L107" s="89" t="str">
        <f t="shared" si="4"/>
        <v/>
      </c>
      <c r="M107" s="90"/>
      <c r="N107" s="22" t="s">
        <v>33</v>
      </c>
      <c r="O107" s="85"/>
      <c r="P107" s="86"/>
      <c r="Q107" s="85"/>
      <c r="R107" s="86"/>
      <c r="S107" s="85"/>
      <c r="T107" s="86"/>
      <c r="U107" s="85"/>
      <c r="V107" s="86"/>
      <c r="W107" s="120"/>
      <c r="X107" s="121"/>
      <c r="Y107" s="121"/>
      <c r="Z107" s="121"/>
      <c r="AA107" s="121"/>
      <c r="AB107" s="121"/>
      <c r="AC107" s="122"/>
      <c r="AI107" s="12"/>
      <c r="AJ107" s="12"/>
      <c r="AK107" s="12"/>
      <c r="AL107" s="12"/>
      <c r="AM107" s="12"/>
      <c r="AN107" s="12"/>
      <c r="AO107" s="12"/>
      <c r="AP107" s="12"/>
      <c r="AQ107" s="12"/>
      <c r="AR107" s="12"/>
      <c r="AS107" s="12"/>
      <c r="AT107" s="12"/>
    </row>
    <row r="108" spans="1:46" s="32" customFormat="1" ht="26.25" customHeight="1" x14ac:dyDescent="0.55000000000000004">
      <c r="A108" s="17">
        <v>25</v>
      </c>
      <c r="B108" s="22" t="s">
        <v>34</v>
      </c>
      <c r="C108" s="25" t="str">
        <f t="shared" si="3"/>
        <v>木</v>
      </c>
      <c r="D108" s="85"/>
      <c r="E108" s="86"/>
      <c r="F108" s="205"/>
      <c r="G108" s="178"/>
      <c r="H108" s="18" t="s">
        <v>31</v>
      </c>
      <c r="I108" s="178"/>
      <c r="J108" s="178"/>
      <c r="K108" s="22" t="s">
        <v>32</v>
      </c>
      <c r="L108" s="89" t="str">
        <f t="shared" si="4"/>
        <v/>
      </c>
      <c r="M108" s="90"/>
      <c r="N108" s="22" t="s">
        <v>33</v>
      </c>
      <c r="O108" s="85"/>
      <c r="P108" s="86"/>
      <c r="Q108" s="85"/>
      <c r="R108" s="86"/>
      <c r="S108" s="85"/>
      <c r="T108" s="86"/>
      <c r="U108" s="85"/>
      <c r="V108" s="86"/>
      <c r="W108" s="120"/>
      <c r="X108" s="121"/>
      <c r="Y108" s="121"/>
      <c r="Z108" s="121"/>
      <c r="AA108" s="121"/>
      <c r="AB108" s="121"/>
      <c r="AC108" s="122"/>
      <c r="AI108" s="12"/>
      <c r="AJ108" s="12"/>
      <c r="AK108" s="12"/>
      <c r="AL108" s="12"/>
      <c r="AM108" s="12"/>
      <c r="AN108" s="12"/>
      <c r="AO108" s="12"/>
      <c r="AP108" s="12"/>
      <c r="AQ108" s="12"/>
      <c r="AR108" s="12"/>
      <c r="AS108" s="12"/>
      <c r="AT108" s="12"/>
    </row>
    <row r="109" spans="1:46" s="32" customFormat="1" ht="26.25" customHeight="1" x14ac:dyDescent="0.55000000000000004">
      <c r="A109" s="17">
        <v>26</v>
      </c>
      <c r="B109" s="22" t="s">
        <v>34</v>
      </c>
      <c r="C109" s="25" t="str">
        <f t="shared" si="3"/>
        <v>金</v>
      </c>
      <c r="D109" s="85"/>
      <c r="E109" s="86"/>
      <c r="F109" s="205"/>
      <c r="G109" s="178"/>
      <c r="H109" s="18" t="s">
        <v>31</v>
      </c>
      <c r="I109" s="178"/>
      <c r="J109" s="178"/>
      <c r="K109" s="22" t="s">
        <v>32</v>
      </c>
      <c r="L109" s="89" t="str">
        <f t="shared" si="4"/>
        <v/>
      </c>
      <c r="M109" s="90"/>
      <c r="N109" s="22" t="s">
        <v>33</v>
      </c>
      <c r="O109" s="85"/>
      <c r="P109" s="86"/>
      <c r="Q109" s="85"/>
      <c r="R109" s="86"/>
      <c r="S109" s="85"/>
      <c r="T109" s="86"/>
      <c r="U109" s="85"/>
      <c r="V109" s="86"/>
      <c r="W109" s="120"/>
      <c r="X109" s="121"/>
      <c r="Y109" s="121"/>
      <c r="Z109" s="121"/>
      <c r="AA109" s="121"/>
      <c r="AB109" s="121"/>
      <c r="AC109" s="122"/>
      <c r="AI109" s="12"/>
      <c r="AJ109" s="12"/>
      <c r="AK109" s="12"/>
      <c r="AL109" s="12"/>
      <c r="AM109" s="12"/>
      <c r="AN109" s="12"/>
      <c r="AO109" s="12"/>
      <c r="AP109" s="12"/>
      <c r="AQ109" s="12"/>
      <c r="AR109" s="12"/>
      <c r="AS109" s="12"/>
      <c r="AT109" s="12"/>
    </row>
    <row r="110" spans="1:46" s="32" customFormat="1" ht="26.25" customHeight="1" x14ac:dyDescent="0.55000000000000004">
      <c r="A110" s="17">
        <v>27</v>
      </c>
      <c r="B110" s="22" t="s">
        <v>34</v>
      </c>
      <c r="C110" s="25" t="str">
        <f t="shared" si="3"/>
        <v>土</v>
      </c>
      <c r="D110" s="85"/>
      <c r="E110" s="86"/>
      <c r="F110" s="205"/>
      <c r="G110" s="178"/>
      <c r="H110" s="18" t="s">
        <v>31</v>
      </c>
      <c r="I110" s="178"/>
      <c r="J110" s="178"/>
      <c r="K110" s="22" t="s">
        <v>32</v>
      </c>
      <c r="L110" s="89" t="str">
        <f t="shared" si="4"/>
        <v/>
      </c>
      <c r="M110" s="90"/>
      <c r="N110" s="22" t="s">
        <v>33</v>
      </c>
      <c r="O110" s="85"/>
      <c r="P110" s="86"/>
      <c r="Q110" s="85"/>
      <c r="R110" s="86"/>
      <c r="S110" s="85"/>
      <c r="T110" s="86"/>
      <c r="U110" s="85"/>
      <c r="V110" s="86"/>
      <c r="W110" s="120"/>
      <c r="X110" s="121"/>
      <c r="Y110" s="121"/>
      <c r="Z110" s="121"/>
      <c r="AA110" s="121"/>
      <c r="AB110" s="121"/>
      <c r="AC110" s="122"/>
      <c r="AI110" s="12"/>
      <c r="AJ110" s="12"/>
      <c r="AK110" s="12"/>
      <c r="AL110" s="12"/>
      <c r="AM110" s="12"/>
      <c r="AN110" s="12"/>
      <c r="AO110" s="12"/>
      <c r="AP110" s="12"/>
      <c r="AQ110" s="12"/>
      <c r="AR110" s="12"/>
      <c r="AS110" s="12"/>
      <c r="AT110" s="12"/>
    </row>
    <row r="111" spans="1:46" s="32" customFormat="1" ht="26.25" customHeight="1" x14ac:dyDescent="0.55000000000000004">
      <c r="A111" s="17">
        <v>28</v>
      </c>
      <c r="B111" s="22" t="s">
        <v>34</v>
      </c>
      <c r="C111" s="25" t="str">
        <f t="shared" si="3"/>
        <v>日</v>
      </c>
      <c r="D111" s="85"/>
      <c r="E111" s="86"/>
      <c r="F111" s="205"/>
      <c r="G111" s="178"/>
      <c r="H111" s="18" t="s">
        <v>31</v>
      </c>
      <c r="I111" s="178"/>
      <c r="J111" s="178"/>
      <c r="K111" s="22" t="s">
        <v>32</v>
      </c>
      <c r="L111" s="89" t="str">
        <f t="shared" si="4"/>
        <v/>
      </c>
      <c r="M111" s="90"/>
      <c r="N111" s="22" t="s">
        <v>33</v>
      </c>
      <c r="O111" s="85"/>
      <c r="P111" s="86"/>
      <c r="Q111" s="85"/>
      <c r="R111" s="86"/>
      <c r="S111" s="85"/>
      <c r="T111" s="86"/>
      <c r="U111" s="85"/>
      <c r="V111" s="86"/>
      <c r="W111" s="120"/>
      <c r="X111" s="121"/>
      <c r="Y111" s="121"/>
      <c r="Z111" s="121"/>
      <c r="AA111" s="121"/>
      <c r="AB111" s="121"/>
      <c r="AC111" s="122"/>
      <c r="AI111" s="12"/>
      <c r="AJ111" s="12"/>
      <c r="AK111" s="12"/>
      <c r="AL111" s="12"/>
      <c r="AM111" s="12"/>
      <c r="AN111" s="12"/>
      <c r="AO111" s="12"/>
      <c r="AP111" s="12"/>
      <c r="AQ111" s="12"/>
      <c r="AR111" s="12"/>
      <c r="AS111" s="12"/>
      <c r="AT111" s="12"/>
    </row>
    <row r="112" spans="1:46" s="32" customFormat="1" ht="26.25" customHeight="1" x14ac:dyDescent="0.55000000000000004">
      <c r="A112" s="17">
        <v>29</v>
      </c>
      <c r="B112" s="22" t="s">
        <v>34</v>
      </c>
      <c r="C112" s="25" t="str">
        <f t="shared" si="3"/>
        <v>月</v>
      </c>
      <c r="D112" s="85"/>
      <c r="E112" s="86"/>
      <c r="F112" s="205"/>
      <c r="G112" s="178"/>
      <c r="H112" s="18" t="s">
        <v>31</v>
      </c>
      <c r="I112" s="178"/>
      <c r="J112" s="178"/>
      <c r="K112" s="22" t="s">
        <v>32</v>
      </c>
      <c r="L112" s="89" t="str">
        <f t="shared" si="4"/>
        <v/>
      </c>
      <c r="M112" s="90"/>
      <c r="N112" s="22" t="s">
        <v>33</v>
      </c>
      <c r="O112" s="85"/>
      <c r="P112" s="86"/>
      <c r="Q112" s="85"/>
      <c r="R112" s="86"/>
      <c r="S112" s="85"/>
      <c r="T112" s="86"/>
      <c r="U112" s="85"/>
      <c r="V112" s="86"/>
      <c r="W112" s="120"/>
      <c r="X112" s="121"/>
      <c r="Y112" s="121"/>
      <c r="Z112" s="121"/>
      <c r="AA112" s="121"/>
      <c r="AB112" s="121"/>
      <c r="AC112" s="122"/>
      <c r="AI112" s="12"/>
      <c r="AJ112" s="12"/>
      <c r="AK112" s="12"/>
      <c r="AL112" s="12"/>
      <c r="AM112" s="12"/>
      <c r="AN112" s="12"/>
      <c r="AO112" s="12"/>
      <c r="AP112" s="12"/>
      <c r="AQ112" s="12"/>
      <c r="AR112" s="12"/>
      <c r="AS112" s="12"/>
      <c r="AT112" s="12"/>
    </row>
    <row r="113" spans="1:46" s="32" customFormat="1" ht="26.25" customHeight="1" x14ac:dyDescent="0.55000000000000004">
      <c r="A113" s="17">
        <v>30</v>
      </c>
      <c r="B113" s="22" t="s">
        <v>34</v>
      </c>
      <c r="C113" s="25" t="str">
        <f t="shared" si="3"/>
        <v>火</v>
      </c>
      <c r="D113" s="85"/>
      <c r="E113" s="86"/>
      <c r="F113" s="205"/>
      <c r="G113" s="178"/>
      <c r="H113" s="18" t="s">
        <v>31</v>
      </c>
      <c r="I113" s="178"/>
      <c r="J113" s="178"/>
      <c r="K113" s="22" t="s">
        <v>32</v>
      </c>
      <c r="L113" s="89" t="str">
        <f t="shared" si="4"/>
        <v/>
      </c>
      <c r="M113" s="90"/>
      <c r="N113" s="22" t="s">
        <v>33</v>
      </c>
      <c r="O113" s="85"/>
      <c r="P113" s="86"/>
      <c r="Q113" s="85"/>
      <c r="R113" s="86"/>
      <c r="S113" s="85"/>
      <c r="T113" s="86"/>
      <c r="U113" s="85"/>
      <c r="V113" s="86"/>
      <c r="W113" s="120"/>
      <c r="X113" s="121"/>
      <c r="Y113" s="121"/>
      <c r="Z113" s="121"/>
      <c r="AA113" s="121"/>
      <c r="AB113" s="121"/>
      <c r="AC113" s="122"/>
      <c r="AI113" s="12"/>
      <c r="AJ113" s="12"/>
      <c r="AK113" s="12"/>
      <c r="AL113" s="12"/>
      <c r="AM113" s="12"/>
      <c r="AN113" s="12"/>
      <c r="AO113" s="12"/>
      <c r="AP113" s="12"/>
      <c r="AQ113" s="12"/>
      <c r="AR113" s="12"/>
      <c r="AS113" s="12"/>
      <c r="AT113" s="12"/>
    </row>
    <row r="114" spans="1:46" s="32" customFormat="1" ht="26.25" customHeight="1" x14ac:dyDescent="0.55000000000000004">
      <c r="A114" s="19"/>
      <c r="B114" s="23"/>
      <c r="C114" s="26"/>
      <c r="D114" s="218"/>
      <c r="E114" s="219"/>
      <c r="F114" s="226"/>
      <c r="G114" s="227"/>
      <c r="H114" s="20" t="s">
        <v>31</v>
      </c>
      <c r="I114" s="227"/>
      <c r="J114" s="227"/>
      <c r="K114" s="23" t="s">
        <v>32</v>
      </c>
      <c r="L114" s="89" t="str">
        <f t="shared" ref="L114" si="5">IF(OR(F114="",I114=""),"",MIN(MAX(ROUNDDOWN((I114-F114)*24*2,0)/2,0),$E$81))</f>
        <v/>
      </c>
      <c r="M114" s="90"/>
      <c r="N114" s="23" t="s">
        <v>33</v>
      </c>
      <c r="O114" s="218"/>
      <c r="P114" s="219"/>
      <c r="Q114" s="218"/>
      <c r="R114" s="219"/>
      <c r="S114" s="218"/>
      <c r="T114" s="219"/>
      <c r="U114" s="218"/>
      <c r="V114" s="219"/>
      <c r="W114" s="208"/>
      <c r="X114" s="209"/>
      <c r="Y114" s="209"/>
      <c r="Z114" s="209"/>
      <c r="AA114" s="209"/>
      <c r="AB114" s="209"/>
      <c r="AC114" s="210"/>
      <c r="AI114" s="12"/>
      <c r="AJ114" s="12"/>
      <c r="AK114" s="12"/>
      <c r="AL114" s="12"/>
      <c r="AM114" s="12"/>
      <c r="AN114" s="12"/>
      <c r="AO114" s="12"/>
      <c r="AP114" s="12"/>
      <c r="AQ114" s="12"/>
      <c r="AR114" s="12"/>
      <c r="AS114" s="12"/>
      <c r="AT114" s="12"/>
    </row>
    <row r="115" spans="1:46" s="32" customFormat="1" ht="26.25" customHeight="1" x14ac:dyDescent="0.55000000000000004">
      <c r="A115" s="126" t="s">
        <v>35</v>
      </c>
      <c r="B115" s="127"/>
      <c r="C115" s="127"/>
      <c r="D115" s="27">
        <f>COUNTIF(L84:M114,"&gt;0")</f>
        <v>0</v>
      </c>
      <c r="E115" s="224" t="s">
        <v>36</v>
      </c>
      <c r="F115" s="224"/>
      <c r="G115" s="224"/>
      <c r="H115" s="224"/>
      <c r="I115" s="27">
        <f>COUNTIF(D84:E114,"○")</f>
        <v>0</v>
      </c>
      <c r="J115" s="28" t="s">
        <v>16</v>
      </c>
      <c r="K115" s="126" t="s">
        <v>101</v>
      </c>
      <c r="L115" s="127"/>
      <c r="M115" s="127"/>
      <c r="N115" s="27" t="s">
        <v>99</v>
      </c>
      <c r="O115" s="27">
        <f>COUNTIF(Q84:R114,"○")</f>
        <v>0</v>
      </c>
      <c r="P115" s="27" t="s">
        <v>38</v>
      </c>
      <c r="Q115" s="225" t="s">
        <v>100</v>
      </c>
      <c r="R115" s="225"/>
      <c r="S115" s="27">
        <f>COUNTIF(S84:T114,"○")</f>
        <v>0</v>
      </c>
      <c r="T115" s="27" t="s">
        <v>38</v>
      </c>
      <c r="U115" s="27"/>
      <c r="V115" s="27"/>
      <c r="W115" s="28"/>
      <c r="X115" s="212" t="s">
        <v>37</v>
      </c>
      <c r="Y115" s="213"/>
      <c r="Z115" s="213"/>
      <c r="AA115" s="44"/>
      <c r="AB115" s="44"/>
      <c r="AC115" s="216" t="str">
        <f>IF(W82="３．要支援家庭のこども加算","●","×")</f>
        <v>×</v>
      </c>
      <c r="AI115" s="12"/>
      <c r="AJ115" s="12"/>
      <c r="AK115" s="12"/>
      <c r="AL115" s="12"/>
      <c r="AM115" s="12"/>
      <c r="AN115" s="12"/>
      <c r="AO115" s="12"/>
      <c r="AP115" s="12"/>
      <c r="AQ115" s="12"/>
      <c r="AR115" s="12"/>
      <c r="AS115" s="12"/>
      <c r="AT115" s="12"/>
    </row>
    <row r="116" spans="1:46" s="32" customFormat="1" ht="26.25" customHeight="1" x14ac:dyDescent="0.55000000000000004">
      <c r="A116" s="126" t="s">
        <v>91</v>
      </c>
      <c r="B116" s="127"/>
      <c r="C116" s="27">
        <f>COUNTIF(O84:P114,"○")</f>
        <v>0</v>
      </c>
      <c r="D116" s="105" t="s">
        <v>38</v>
      </c>
      <c r="E116" s="105"/>
      <c r="F116" s="103" t="s">
        <v>107</v>
      </c>
      <c r="G116" s="104"/>
      <c r="H116" s="104"/>
      <c r="I116" s="27">
        <f>COUNTIF(U84:V114,"○")</f>
        <v>0</v>
      </c>
      <c r="J116" s="28" t="s">
        <v>38</v>
      </c>
      <c r="K116" s="211" t="s">
        <v>60</v>
      </c>
      <c r="L116" s="113"/>
      <c r="M116" s="113"/>
      <c r="N116" s="42">
        <f>IF(SUM(L84:M114)&gt;E81, E81, SUM(L84:M114))</f>
        <v>0</v>
      </c>
      <c r="O116" s="111" t="s">
        <v>58</v>
      </c>
      <c r="P116" s="111"/>
      <c r="Q116" s="111"/>
      <c r="R116" s="111"/>
      <c r="S116" s="42">
        <f>SUMIFS(L84:M114,D84:E114,"○")</f>
        <v>0</v>
      </c>
      <c r="T116" s="42" t="s">
        <v>59</v>
      </c>
      <c r="U116" s="115"/>
      <c r="V116" s="115"/>
      <c r="W116" s="45"/>
      <c r="X116" s="214"/>
      <c r="Y116" s="215"/>
      <c r="Z116" s="215"/>
      <c r="AA116" s="49"/>
      <c r="AB116" s="49"/>
      <c r="AC116" s="217"/>
      <c r="AI116" s="12"/>
      <c r="AJ116" s="12"/>
      <c r="AK116" s="12"/>
      <c r="AL116" s="12"/>
      <c r="AM116" s="12"/>
      <c r="AN116" s="12"/>
      <c r="AO116" s="12"/>
      <c r="AP116" s="12"/>
      <c r="AQ116" s="12"/>
      <c r="AR116" s="12"/>
      <c r="AS116" s="12"/>
      <c r="AT116" s="12"/>
    </row>
    <row r="117" spans="1:46" s="32" customFormat="1" ht="26.25" customHeight="1" x14ac:dyDescent="0.55000000000000004">
      <c r="A117" s="29"/>
      <c r="B117" s="29"/>
      <c r="C117" s="29"/>
      <c r="F117" s="29"/>
      <c r="G117" s="29"/>
      <c r="H117" s="29"/>
      <c r="K117" s="51"/>
      <c r="L117" s="51"/>
      <c r="M117" s="51"/>
      <c r="O117" s="52"/>
      <c r="P117" s="52"/>
      <c r="Q117" s="52"/>
      <c r="R117" s="52"/>
      <c r="U117" s="53"/>
      <c r="V117" s="53"/>
      <c r="X117" s="29"/>
      <c r="Y117" s="29"/>
      <c r="Z117" s="29"/>
      <c r="AA117" s="29"/>
      <c r="AB117" s="29"/>
      <c r="AC117" s="29"/>
      <c r="AI117" s="12"/>
      <c r="AJ117" s="12"/>
      <c r="AK117" s="12"/>
      <c r="AL117" s="12"/>
      <c r="AM117" s="12"/>
      <c r="AN117" s="12"/>
      <c r="AO117" s="12"/>
      <c r="AP117" s="12"/>
      <c r="AQ117" s="12"/>
      <c r="AR117" s="12"/>
      <c r="AS117" s="12"/>
      <c r="AT117" s="12"/>
    </row>
    <row r="118" spans="1:46" ht="26.25" customHeight="1" x14ac:dyDescent="0.55000000000000004">
      <c r="A118" s="100" t="str">
        <f>"（別紙）中野区乳児等通園支援事業　利用状況報告書（"&amp;$N$2&amp;"年"&amp;$P$2&amp;"月分）"</f>
        <v>（別紙）中野区乳児等通園支援事業　利用状況報告書（2026年6月分）</v>
      </c>
      <c r="B118" s="100"/>
      <c r="C118" s="100"/>
      <c r="D118" s="100"/>
      <c r="E118" s="100"/>
      <c r="F118" s="100"/>
      <c r="G118" s="100"/>
      <c r="H118" s="100"/>
      <c r="I118" s="100"/>
      <c r="J118" s="100"/>
      <c r="K118" s="100"/>
      <c r="L118" s="100"/>
      <c r="M118" s="100"/>
      <c r="N118" s="100"/>
      <c r="O118" s="100"/>
      <c r="P118" s="100"/>
      <c r="Q118" s="100"/>
      <c r="R118" s="100"/>
      <c r="S118" s="100"/>
      <c r="T118" s="100"/>
      <c r="U118" s="100"/>
      <c r="V118" s="100"/>
      <c r="W118" s="100"/>
      <c r="X118" s="100"/>
      <c r="Y118" s="100"/>
      <c r="Z118" s="100"/>
      <c r="AA118" s="100"/>
      <c r="AB118" s="100"/>
      <c r="AC118" s="100"/>
    </row>
    <row r="119" spans="1:46" ht="26.25" customHeight="1" x14ac:dyDescent="0.55000000000000004">
      <c r="A119" s="101" t="s">
        <v>23</v>
      </c>
      <c r="B119" s="101"/>
      <c r="C119" s="101"/>
      <c r="D119" s="110"/>
      <c r="E119" s="110"/>
      <c r="F119" s="110"/>
      <c r="G119" s="110"/>
      <c r="H119" s="110"/>
      <c r="I119" s="110"/>
      <c r="J119" s="114" t="s">
        <v>43</v>
      </c>
      <c r="K119" s="114"/>
      <c r="L119" s="114"/>
      <c r="O119" s="29" t="s">
        <v>0</v>
      </c>
      <c r="P119" s="13"/>
      <c r="Q119" s="29" t="s">
        <v>3</v>
      </c>
      <c r="S119" s="29" t="s">
        <v>4</v>
      </c>
      <c r="T119" s="29" t="s">
        <v>19</v>
      </c>
      <c r="U119" s="32" t="s">
        <v>40</v>
      </c>
      <c r="V119" s="32"/>
      <c r="W119" s="110"/>
      <c r="X119" s="110"/>
      <c r="Y119" s="110"/>
      <c r="Z119" s="110"/>
      <c r="AA119" s="110"/>
      <c r="AB119" s="110"/>
      <c r="AC119" s="32" t="s">
        <v>19</v>
      </c>
    </row>
    <row r="120" spans="1:46" ht="26.25" customHeight="1" x14ac:dyDescent="0.55000000000000004">
      <c r="A120" s="101" t="s">
        <v>24</v>
      </c>
      <c r="B120" s="101"/>
      <c r="C120" s="101"/>
      <c r="D120" s="32" t="s">
        <v>87</v>
      </c>
      <c r="E120" s="32" cm="1">
        <f t="array" ref="E120">_xlfn.IFS(W119="０歳児クラス相当",$L$12,W119="１歳児クラス相当",$L$13,W119="２歳児クラス相当（３歳未満）",$L$14,W119="２歳児クラス相当（３歳誕生月）",$L$14,W119="",0)</f>
        <v>0</v>
      </c>
      <c r="F120" s="114" t="s">
        <v>11</v>
      </c>
      <c r="G120" s="114"/>
      <c r="H120" s="29"/>
      <c r="I120" s="32"/>
      <c r="J120" s="114"/>
      <c r="K120" s="114"/>
      <c r="L120" s="32"/>
      <c r="M120" s="114"/>
      <c r="N120" s="114"/>
      <c r="O120" s="32"/>
      <c r="P120" s="157" t="s">
        <v>62</v>
      </c>
      <c r="Q120" s="157"/>
      <c r="R120" s="157"/>
      <c r="S120" s="110"/>
      <c r="T120" s="110"/>
      <c r="U120" s="110"/>
      <c r="V120" s="157" t="s">
        <v>65</v>
      </c>
      <c r="W120" s="157"/>
      <c r="X120" s="110"/>
      <c r="Y120" s="110"/>
      <c r="Z120" s="110"/>
      <c r="AA120" s="110"/>
      <c r="AB120" s="110"/>
      <c r="AC120" s="32" t="s">
        <v>19</v>
      </c>
    </row>
    <row r="121" spans="1:46" ht="26.25" customHeight="1" x14ac:dyDescent="0.55000000000000004">
      <c r="A121" s="32"/>
      <c r="B121" s="114" t="s">
        <v>66</v>
      </c>
      <c r="C121" s="114"/>
      <c r="D121" s="114"/>
      <c r="E121" s="114" t="s">
        <v>94</v>
      </c>
      <c r="F121" s="114"/>
      <c r="G121" s="114"/>
      <c r="H121" s="114"/>
      <c r="I121" s="29" t="s">
        <v>19</v>
      </c>
      <c r="J121" s="113" t="s">
        <v>93</v>
      </c>
      <c r="K121" s="113"/>
      <c r="L121" s="113"/>
      <c r="M121" s="113"/>
      <c r="N121" s="113"/>
      <c r="O121" s="110"/>
      <c r="P121" s="110"/>
      <c r="Q121" s="110"/>
      <c r="R121" s="110"/>
      <c r="S121" s="110"/>
      <c r="T121" s="32"/>
      <c r="U121" s="111" t="s">
        <v>86</v>
      </c>
      <c r="V121" s="111"/>
      <c r="W121" s="228"/>
      <c r="X121" s="228"/>
      <c r="Y121" s="228"/>
      <c r="Z121" s="228"/>
      <c r="AA121" s="228"/>
      <c r="AB121" s="228"/>
    </row>
    <row r="122" spans="1:46" ht="26.25" customHeight="1" x14ac:dyDescent="0.55000000000000004">
      <c r="A122" s="123" t="s">
        <v>25</v>
      </c>
      <c r="B122" s="123"/>
      <c r="C122" s="14" t="s">
        <v>26</v>
      </c>
      <c r="D122" s="123" t="s">
        <v>90</v>
      </c>
      <c r="E122" s="123"/>
      <c r="F122" s="123" t="s">
        <v>27</v>
      </c>
      <c r="G122" s="123"/>
      <c r="H122" s="123"/>
      <c r="I122" s="123"/>
      <c r="J122" s="123"/>
      <c r="K122" s="123"/>
      <c r="L122" s="177" t="s">
        <v>28</v>
      </c>
      <c r="M122" s="177"/>
      <c r="N122" s="177"/>
      <c r="O122" s="123" t="s">
        <v>29</v>
      </c>
      <c r="P122" s="123"/>
      <c r="Q122" s="116" t="s">
        <v>98</v>
      </c>
      <c r="R122" s="116"/>
      <c r="S122" s="116" t="s">
        <v>45</v>
      </c>
      <c r="T122" s="116"/>
      <c r="U122" s="124" t="s">
        <v>55</v>
      </c>
      <c r="V122" s="125"/>
      <c r="W122" s="126" t="s">
        <v>30</v>
      </c>
      <c r="X122" s="127"/>
      <c r="Y122" s="127"/>
      <c r="Z122" s="127"/>
      <c r="AA122" s="127"/>
      <c r="AB122" s="127"/>
      <c r="AC122" s="128"/>
    </row>
    <row r="123" spans="1:46" ht="26.25" customHeight="1" x14ac:dyDescent="0.55000000000000004">
      <c r="A123" s="15">
        <v>1</v>
      </c>
      <c r="B123" s="21" t="s">
        <v>4</v>
      </c>
      <c r="C123" s="24" t="str">
        <f>TEXT(DATE($N$2,$P$2,A123),"aaa")</f>
        <v>月</v>
      </c>
      <c r="D123" s="106"/>
      <c r="E123" s="107"/>
      <c r="F123" s="108"/>
      <c r="G123" s="109"/>
      <c r="H123" s="16" t="s">
        <v>31</v>
      </c>
      <c r="I123" s="109"/>
      <c r="J123" s="109"/>
      <c r="K123" s="21" t="s">
        <v>32</v>
      </c>
      <c r="L123" s="89" t="str">
        <f>IF(OR(F123="",I123=""),"",MIN(MAX(ROUNDDOWN((I123-F123)*24*2,0)/2,0),$E$120))</f>
        <v/>
      </c>
      <c r="M123" s="90"/>
      <c r="N123" s="43" t="s">
        <v>33</v>
      </c>
      <c r="O123" s="106"/>
      <c r="P123" s="107"/>
      <c r="Q123" s="106"/>
      <c r="R123" s="107"/>
      <c r="S123" s="106"/>
      <c r="T123" s="107"/>
      <c r="U123" s="106"/>
      <c r="V123" s="107"/>
      <c r="W123" s="231"/>
      <c r="X123" s="232"/>
      <c r="Y123" s="232"/>
      <c r="Z123" s="232"/>
      <c r="AA123" s="232"/>
      <c r="AB123" s="232"/>
      <c r="AC123" s="233"/>
    </row>
    <row r="124" spans="1:46" ht="26.25" customHeight="1" x14ac:dyDescent="0.55000000000000004">
      <c r="A124" s="17">
        <v>2</v>
      </c>
      <c r="B124" s="22" t="s">
        <v>4</v>
      </c>
      <c r="C124" s="25" t="str">
        <f>TEXT(DATE($N$2,$P$2,A124),"aaa")</f>
        <v>火</v>
      </c>
      <c r="D124" s="85"/>
      <c r="E124" s="86"/>
      <c r="F124" s="205"/>
      <c r="G124" s="178"/>
      <c r="H124" s="18" t="s">
        <v>31</v>
      </c>
      <c r="I124" s="178"/>
      <c r="J124" s="178"/>
      <c r="K124" s="22" t="s">
        <v>32</v>
      </c>
      <c r="L124" s="89" t="str">
        <f>IF(OR(F124="",I124=""),"",MIN(MAX(ROUNDDOWN((I124-F124)*24*2,0)/2,0),$E$120))</f>
        <v/>
      </c>
      <c r="M124" s="90"/>
      <c r="N124" s="22" t="s">
        <v>33</v>
      </c>
      <c r="O124" s="85"/>
      <c r="P124" s="86"/>
      <c r="Q124" s="85"/>
      <c r="R124" s="86"/>
      <c r="S124" s="85"/>
      <c r="T124" s="86"/>
      <c r="U124" s="85"/>
      <c r="V124" s="86"/>
      <c r="W124" s="120"/>
      <c r="X124" s="121"/>
      <c r="Y124" s="121"/>
      <c r="Z124" s="121"/>
      <c r="AA124" s="121"/>
      <c r="AB124" s="121"/>
      <c r="AC124" s="122"/>
    </row>
    <row r="125" spans="1:46" ht="26.25" customHeight="1" x14ac:dyDescent="0.55000000000000004">
      <c r="A125" s="17">
        <v>3</v>
      </c>
      <c r="B125" s="22" t="s">
        <v>34</v>
      </c>
      <c r="C125" s="25" t="str">
        <f t="shared" ref="C125:C152" si="6">TEXT(DATE($N$2,$P$2,A125),"aaa")</f>
        <v>水</v>
      </c>
      <c r="D125" s="85"/>
      <c r="E125" s="86"/>
      <c r="F125" s="205"/>
      <c r="G125" s="178"/>
      <c r="H125" s="18" t="s">
        <v>31</v>
      </c>
      <c r="I125" s="178"/>
      <c r="J125" s="178"/>
      <c r="K125" s="22" t="s">
        <v>32</v>
      </c>
      <c r="L125" s="89" t="str">
        <f t="shared" ref="L125:L152" si="7">IF(OR(F125="",I125=""),"",MIN(MAX(ROUNDDOWN((I125-F125)*24*2,0)/2,0),$E$120))</f>
        <v/>
      </c>
      <c r="M125" s="90"/>
      <c r="N125" s="22" t="s">
        <v>33</v>
      </c>
      <c r="O125" s="85"/>
      <c r="P125" s="86"/>
      <c r="Q125" s="85"/>
      <c r="R125" s="86"/>
      <c r="S125" s="85"/>
      <c r="T125" s="86"/>
      <c r="U125" s="85"/>
      <c r="V125" s="86"/>
      <c r="W125" s="234"/>
      <c r="X125" s="235"/>
      <c r="Y125" s="235"/>
      <c r="Z125" s="235"/>
      <c r="AA125" s="235"/>
      <c r="AB125" s="235"/>
      <c r="AC125" s="236"/>
    </row>
    <row r="126" spans="1:46" ht="26.25" customHeight="1" x14ac:dyDescent="0.55000000000000004">
      <c r="A126" s="17">
        <v>4</v>
      </c>
      <c r="B126" s="22" t="s">
        <v>34</v>
      </c>
      <c r="C126" s="25" t="str">
        <f t="shared" si="6"/>
        <v>木</v>
      </c>
      <c r="D126" s="85"/>
      <c r="E126" s="86"/>
      <c r="F126" s="205"/>
      <c r="G126" s="178"/>
      <c r="H126" s="18" t="s">
        <v>31</v>
      </c>
      <c r="I126" s="178"/>
      <c r="J126" s="178"/>
      <c r="K126" s="22" t="s">
        <v>32</v>
      </c>
      <c r="L126" s="89" t="str">
        <f t="shared" si="7"/>
        <v/>
      </c>
      <c r="M126" s="90"/>
      <c r="N126" s="22" t="s">
        <v>33</v>
      </c>
      <c r="O126" s="85"/>
      <c r="P126" s="86"/>
      <c r="Q126" s="85"/>
      <c r="R126" s="86"/>
      <c r="S126" s="85"/>
      <c r="T126" s="86"/>
      <c r="U126" s="85"/>
      <c r="V126" s="86"/>
      <c r="W126" s="120"/>
      <c r="X126" s="121"/>
      <c r="Y126" s="121"/>
      <c r="Z126" s="121"/>
      <c r="AA126" s="121"/>
      <c r="AB126" s="121"/>
      <c r="AC126" s="122"/>
    </row>
    <row r="127" spans="1:46" ht="26.25" customHeight="1" x14ac:dyDescent="0.55000000000000004">
      <c r="A127" s="17">
        <v>5</v>
      </c>
      <c r="B127" s="22" t="s">
        <v>34</v>
      </c>
      <c r="C127" s="25" t="str">
        <f t="shared" si="6"/>
        <v>金</v>
      </c>
      <c r="D127" s="85"/>
      <c r="E127" s="86"/>
      <c r="F127" s="205"/>
      <c r="G127" s="178"/>
      <c r="H127" s="18" t="s">
        <v>31</v>
      </c>
      <c r="I127" s="178"/>
      <c r="J127" s="178"/>
      <c r="K127" s="22" t="s">
        <v>32</v>
      </c>
      <c r="L127" s="89" t="str">
        <f t="shared" si="7"/>
        <v/>
      </c>
      <c r="M127" s="90"/>
      <c r="N127" s="22" t="s">
        <v>33</v>
      </c>
      <c r="O127" s="85"/>
      <c r="P127" s="86"/>
      <c r="Q127" s="85"/>
      <c r="R127" s="86"/>
      <c r="S127" s="85"/>
      <c r="T127" s="86"/>
      <c r="U127" s="85"/>
      <c r="V127" s="86"/>
      <c r="W127" s="120"/>
      <c r="X127" s="121"/>
      <c r="Y127" s="121"/>
      <c r="Z127" s="121"/>
      <c r="AA127" s="121"/>
      <c r="AB127" s="121"/>
      <c r="AC127" s="122"/>
    </row>
    <row r="128" spans="1:46" ht="26.25" customHeight="1" x14ac:dyDescent="0.55000000000000004">
      <c r="A128" s="17">
        <v>6</v>
      </c>
      <c r="B128" s="22" t="s">
        <v>34</v>
      </c>
      <c r="C128" s="25" t="str">
        <f t="shared" si="6"/>
        <v>土</v>
      </c>
      <c r="D128" s="85"/>
      <c r="E128" s="86"/>
      <c r="F128" s="205"/>
      <c r="G128" s="178"/>
      <c r="H128" s="18" t="s">
        <v>31</v>
      </c>
      <c r="I128" s="178"/>
      <c r="J128" s="178"/>
      <c r="K128" s="22" t="s">
        <v>32</v>
      </c>
      <c r="L128" s="89" t="str">
        <f t="shared" si="7"/>
        <v/>
      </c>
      <c r="M128" s="90"/>
      <c r="N128" s="22" t="s">
        <v>33</v>
      </c>
      <c r="O128" s="85"/>
      <c r="P128" s="86"/>
      <c r="Q128" s="85"/>
      <c r="R128" s="86"/>
      <c r="S128" s="85"/>
      <c r="T128" s="86"/>
      <c r="U128" s="85"/>
      <c r="V128" s="86"/>
      <c r="W128" s="120"/>
      <c r="X128" s="121"/>
      <c r="Y128" s="121"/>
      <c r="Z128" s="121"/>
      <c r="AA128" s="121"/>
      <c r="AB128" s="121"/>
      <c r="AC128" s="122"/>
    </row>
    <row r="129" spans="1:29" ht="26.25" customHeight="1" x14ac:dyDescent="0.55000000000000004">
      <c r="A129" s="17">
        <v>7</v>
      </c>
      <c r="B129" s="22" t="s">
        <v>34</v>
      </c>
      <c r="C129" s="25" t="str">
        <f t="shared" si="6"/>
        <v>日</v>
      </c>
      <c r="D129" s="85"/>
      <c r="E129" s="86"/>
      <c r="F129" s="205"/>
      <c r="G129" s="178"/>
      <c r="H129" s="18" t="s">
        <v>31</v>
      </c>
      <c r="I129" s="178"/>
      <c r="J129" s="178"/>
      <c r="K129" s="22" t="s">
        <v>32</v>
      </c>
      <c r="L129" s="89" t="str">
        <f t="shared" si="7"/>
        <v/>
      </c>
      <c r="M129" s="90"/>
      <c r="N129" s="22" t="s">
        <v>33</v>
      </c>
      <c r="O129" s="85"/>
      <c r="P129" s="86"/>
      <c r="Q129" s="85"/>
      <c r="R129" s="86"/>
      <c r="S129" s="85"/>
      <c r="T129" s="86"/>
      <c r="U129" s="85"/>
      <c r="V129" s="86"/>
      <c r="W129" s="120"/>
      <c r="X129" s="121"/>
      <c r="Y129" s="121"/>
      <c r="Z129" s="121"/>
      <c r="AA129" s="121"/>
      <c r="AB129" s="121"/>
      <c r="AC129" s="122"/>
    </row>
    <row r="130" spans="1:29" ht="26.25" customHeight="1" x14ac:dyDescent="0.55000000000000004">
      <c r="A130" s="17">
        <v>8</v>
      </c>
      <c r="B130" s="22" t="s">
        <v>34</v>
      </c>
      <c r="C130" s="25" t="str">
        <f t="shared" si="6"/>
        <v>月</v>
      </c>
      <c r="D130" s="85"/>
      <c r="E130" s="86"/>
      <c r="F130" s="205"/>
      <c r="G130" s="178"/>
      <c r="H130" s="18" t="s">
        <v>31</v>
      </c>
      <c r="I130" s="178"/>
      <c r="J130" s="178"/>
      <c r="K130" s="22" t="s">
        <v>32</v>
      </c>
      <c r="L130" s="89" t="str">
        <f t="shared" si="7"/>
        <v/>
      </c>
      <c r="M130" s="90"/>
      <c r="N130" s="22" t="s">
        <v>33</v>
      </c>
      <c r="O130" s="85"/>
      <c r="P130" s="86"/>
      <c r="Q130" s="85"/>
      <c r="R130" s="86"/>
      <c r="S130" s="85"/>
      <c r="T130" s="86"/>
      <c r="U130" s="85"/>
      <c r="V130" s="86"/>
      <c r="W130" s="120"/>
      <c r="X130" s="121"/>
      <c r="Y130" s="121"/>
      <c r="Z130" s="121"/>
      <c r="AA130" s="121"/>
      <c r="AB130" s="121"/>
      <c r="AC130" s="122"/>
    </row>
    <row r="131" spans="1:29" ht="26.25" customHeight="1" x14ac:dyDescent="0.55000000000000004">
      <c r="A131" s="17">
        <v>9</v>
      </c>
      <c r="B131" s="22" t="s">
        <v>34</v>
      </c>
      <c r="C131" s="25" t="str">
        <f t="shared" si="6"/>
        <v>火</v>
      </c>
      <c r="D131" s="85"/>
      <c r="E131" s="86"/>
      <c r="F131" s="205"/>
      <c r="G131" s="178"/>
      <c r="H131" s="18" t="s">
        <v>31</v>
      </c>
      <c r="I131" s="178"/>
      <c r="J131" s="178"/>
      <c r="K131" s="22" t="s">
        <v>32</v>
      </c>
      <c r="L131" s="89" t="str">
        <f t="shared" si="7"/>
        <v/>
      </c>
      <c r="M131" s="90"/>
      <c r="N131" s="22" t="s">
        <v>33</v>
      </c>
      <c r="O131" s="85"/>
      <c r="P131" s="86"/>
      <c r="Q131" s="85"/>
      <c r="R131" s="86"/>
      <c r="S131" s="85"/>
      <c r="T131" s="86"/>
      <c r="U131" s="85"/>
      <c r="V131" s="86"/>
      <c r="W131" s="120"/>
      <c r="X131" s="121"/>
      <c r="Y131" s="121"/>
      <c r="Z131" s="121"/>
      <c r="AA131" s="121"/>
      <c r="AB131" s="121"/>
      <c r="AC131" s="122"/>
    </row>
    <row r="132" spans="1:29" ht="26.25" customHeight="1" x14ac:dyDescent="0.55000000000000004">
      <c r="A132" s="17">
        <v>10</v>
      </c>
      <c r="B132" s="22" t="s">
        <v>34</v>
      </c>
      <c r="C132" s="25" t="str">
        <f t="shared" si="6"/>
        <v>水</v>
      </c>
      <c r="D132" s="85"/>
      <c r="E132" s="86"/>
      <c r="F132" s="205"/>
      <c r="G132" s="178"/>
      <c r="H132" s="18" t="s">
        <v>31</v>
      </c>
      <c r="I132" s="178"/>
      <c r="J132" s="178"/>
      <c r="K132" s="22" t="s">
        <v>32</v>
      </c>
      <c r="L132" s="89" t="str">
        <f t="shared" si="7"/>
        <v/>
      </c>
      <c r="M132" s="90"/>
      <c r="N132" s="22" t="s">
        <v>33</v>
      </c>
      <c r="O132" s="85"/>
      <c r="P132" s="86"/>
      <c r="Q132" s="85"/>
      <c r="R132" s="86"/>
      <c r="S132" s="85"/>
      <c r="T132" s="86"/>
      <c r="U132" s="85"/>
      <c r="V132" s="86"/>
      <c r="W132" s="120"/>
      <c r="X132" s="121"/>
      <c r="Y132" s="121"/>
      <c r="Z132" s="121"/>
      <c r="AA132" s="121"/>
      <c r="AB132" s="121"/>
      <c r="AC132" s="122"/>
    </row>
    <row r="133" spans="1:29" ht="26.25" customHeight="1" x14ac:dyDescent="0.55000000000000004">
      <c r="A133" s="17">
        <v>11</v>
      </c>
      <c r="B133" s="22" t="s">
        <v>34</v>
      </c>
      <c r="C133" s="25" t="str">
        <f t="shared" si="6"/>
        <v>木</v>
      </c>
      <c r="D133" s="85"/>
      <c r="E133" s="86"/>
      <c r="F133" s="205"/>
      <c r="G133" s="178"/>
      <c r="H133" s="18" t="s">
        <v>31</v>
      </c>
      <c r="I133" s="178"/>
      <c r="J133" s="178"/>
      <c r="K133" s="22" t="s">
        <v>32</v>
      </c>
      <c r="L133" s="89" t="str">
        <f t="shared" si="7"/>
        <v/>
      </c>
      <c r="M133" s="90"/>
      <c r="N133" s="22" t="s">
        <v>33</v>
      </c>
      <c r="O133" s="85"/>
      <c r="P133" s="86"/>
      <c r="Q133" s="85"/>
      <c r="R133" s="86"/>
      <c r="S133" s="85"/>
      <c r="T133" s="86"/>
      <c r="U133" s="85"/>
      <c r="V133" s="86"/>
      <c r="W133" s="120"/>
      <c r="X133" s="121"/>
      <c r="Y133" s="121"/>
      <c r="Z133" s="121"/>
      <c r="AA133" s="121"/>
      <c r="AB133" s="121"/>
      <c r="AC133" s="122"/>
    </row>
    <row r="134" spans="1:29" ht="26.25" customHeight="1" x14ac:dyDescent="0.55000000000000004">
      <c r="A134" s="17">
        <v>12</v>
      </c>
      <c r="B134" s="22" t="s">
        <v>34</v>
      </c>
      <c r="C134" s="25" t="str">
        <f t="shared" si="6"/>
        <v>金</v>
      </c>
      <c r="D134" s="85"/>
      <c r="E134" s="86"/>
      <c r="F134" s="205"/>
      <c r="G134" s="178"/>
      <c r="H134" s="18" t="s">
        <v>31</v>
      </c>
      <c r="I134" s="178"/>
      <c r="J134" s="178"/>
      <c r="K134" s="22" t="s">
        <v>32</v>
      </c>
      <c r="L134" s="89" t="str">
        <f t="shared" si="7"/>
        <v/>
      </c>
      <c r="M134" s="90"/>
      <c r="N134" s="22" t="s">
        <v>33</v>
      </c>
      <c r="O134" s="85"/>
      <c r="P134" s="86"/>
      <c r="Q134" s="85"/>
      <c r="R134" s="86"/>
      <c r="S134" s="85"/>
      <c r="T134" s="86"/>
      <c r="U134" s="85"/>
      <c r="V134" s="86"/>
      <c r="W134" s="120"/>
      <c r="X134" s="121"/>
      <c r="Y134" s="121"/>
      <c r="Z134" s="121"/>
      <c r="AA134" s="121"/>
      <c r="AB134" s="121"/>
      <c r="AC134" s="122"/>
    </row>
    <row r="135" spans="1:29" ht="26.25" customHeight="1" x14ac:dyDescent="0.55000000000000004">
      <c r="A135" s="17">
        <v>13</v>
      </c>
      <c r="B135" s="22" t="s">
        <v>34</v>
      </c>
      <c r="C135" s="25" t="str">
        <f t="shared" si="6"/>
        <v>土</v>
      </c>
      <c r="D135" s="85"/>
      <c r="E135" s="86"/>
      <c r="F135" s="205"/>
      <c r="G135" s="178"/>
      <c r="H135" s="18" t="s">
        <v>31</v>
      </c>
      <c r="I135" s="178"/>
      <c r="J135" s="178"/>
      <c r="K135" s="22" t="s">
        <v>32</v>
      </c>
      <c r="L135" s="89" t="str">
        <f t="shared" si="7"/>
        <v/>
      </c>
      <c r="M135" s="90"/>
      <c r="N135" s="22" t="s">
        <v>33</v>
      </c>
      <c r="O135" s="85"/>
      <c r="P135" s="86"/>
      <c r="Q135" s="85"/>
      <c r="R135" s="86"/>
      <c r="S135" s="85"/>
      <c r="T135" s="86"/>
      <c r="U135" s="85"/>
      <c r="V135" s="86"/>
      <c r="W135" s="120"/>
      <c r="X135" s="121"/>
      <c r="Y135" s="121"/>
      <c r="Z135" s="121"/>
      <c r="AA135" s="121"/>
      <c r="AB135" s="121"/>
      <c r="AC135" s="122"/>
    </row>
    <row r="136" spans="1:29" ht="26.25" customHeight="1" x14ac:dyDescent="0.55000000000000004">
      <c r="A136" s="17">
        <v>14</v>
      </c>
      <c r="B136" s="22" t="s">
        <v>34</v>
      </c>
      <c r="C136" s="25" t="str">
        <f t="shared" si="6"/>
        <v>日</v>
      </c>
      <c r="D136" s="85"/>
      <c r="E136" s="86"/>
      <c r="F136" s="205"/>
      <c r="G136" s="178"/>
      <c r="H136" s="18" t="s">
        <v>31</v>
      </c>
      <c r="I136" s="178"/>
      <c r="J136" s="178"/>
      <c r="K136" s="22" t="s">
        <v>32</v>
      </c>
      <c r="L136" s="89" t="str">
        <f t="shared" si="7"/>
        <v/>
      </c>
      <c r="M136" s="90"/>
      <c r="N136" s="22" t="s">
        <v>33</v>
      </c>
      <c r="O136" s="85"/>
      <c r="P136" s="86"/>
      <c r="Q136" s="85"/>
      <c r="R136" s="86"/>
      <c r="S136" s="85"/>
      <c r="T136" s="86"/>
      <c r="U136" s="85"/>
      <c r="V136" s="86"/>
      <c r="W136" s="120"/>
      <c r="X136" s="121"/>
      <c r="Y136" s="121"/>
      <c r="Z136" s="121"/>
      <c r="AA136" s="121"/>
      <c r="AB136" s="121"/>
      <c r="AC136" s="122"/>
    </row>
    <row r="137" spans="1:29" ht="26.25" customHeight="1" x14ac:dyDescent="0.55000000000000004">
      <c r="A137" s="17">
        <v>15</v>
      </c>
      <c r="B137" s="22" t="s">
        <v>34</v>
      </c>
      <c r="C137" s="25" t="str">
        <f t="shared" si="6"/>
        <v>月</v>
      </c>
      <c r="D137" s="85"/>
      <c r="E137" s="86"/>
      <c r="F137" s="205"/>
      <c r="G137" s="178"/>
      <c r="H137" s="18" t="s">
        <v>31</v>
      </c>
      <c r="I137" s="178"/>
      <c r="J137" s="178"/>
      <c r="K137" s="22" t="s">
        <v>32</v>
      </c>
      <c r="L137" s="89" t="str">
        <f t="shared" si="7"/>
        <v/>
      </c>
      <c r="M137" s="90"/>
      <c r="N137" s="22" t="s">
        <v>33</v>
      </c>
      <c r="O137" s="85"/>
      <c r="P137" s="86"/>
      <c r="Q137" s="85"/>
      <c r="R137" s="86"/>
      <c r="S137" s="85"/>
      <c r="T137" s="86"/>
      <c r="U137" s="85"/>
      <c r="V137" s="86"/>
      <c r="W137" s="120"/>
      <c r="X137" s="121"/>
      <c r="Y137" s="121"/>
      <c r="Z137" s="121"/>
      <c r="AA137" s="121"/>
      <c r="AB137" s="121"/>
      <c r="AC137" s="122"/>
    </row>
    <row r="138" spans="1:29" ht="26.25" customHeight="1" x14ac:dyDescent="0.55000000000000004">
      <c r="A138" s="17">
        <v>16</v>
      </c>
      <c r="B138" s="22" t="s">
        <v>34</v>
      </c>
      <c r="C138" s="25" t="str">
        <f t="shared" si="6"/>
        <v>火</v>
      </c>
      <c r="D138" s="85"/>
      <c r="E138" s="86"/>
      <c r="F138" s="205"/>
      <c r="G138" s="178"/>
      <c r="H138" s="18" t="s">
        <v>31</v>
      </c>
      <c r="I138" s="178"/>
      <c r="J138" s="178"/>
      <c r="K138" s="22" t="s">
        <v>32</v>
      </c>
      <c r="L138" s="89" t="str">
        <f t="shared" si="7"/>
        <v/>
      </c>
      <c r="M138" s="90"/>
      <c r="N138" s="22" t="s">
        <v>33</v>
      </c>
      <c r="O138" s="85"/>
      <c r="P138" s="86"/>
      <c r="Q138" s="85"/>
      <c r="R138" s="86"/>
      <c r="S138" s="85"/>
      <c r="T138" s="86"/>
      <c r="U138" s="85"/>
      <c r="V138" s="86"/>
      <c r="W138" s="120"/>
      <c r="X138" s="121"/>
      <c r="Y138" s="121"/>
      <c r="Z138" s="121"/>
      <c r="AA138" s="121"/>
      <c r="AB138" s="121"/>
      <c r="AC138" s="122"/>
    </row>
    <row r="139" spans="1:29" ht="26.25" customHeight="1" x14ac:dyDescent="0.55000000000000004">
      <c r="A139" s="17">
        <v>17</v>
      </c>
      <c r="B139" s="22" t="s">
        <v>34</v>
      </c>
      <c r="C139" s="25" t="str">
        <f t="shared" si="6"/>
        <v>水</v>
      </c>
      <c r="D139" s="85"/>
      <c r="E139" s="86"/>
      <c r="F139" s="205"/>
      <c r="G139" s="178"/>
      <c r="H139" s="18" t="s">
        <v>31</v>
      </c>
      <c r="I139" s="178"/>
      <c r="J139" s="178"/>
      <c r="K139" s="22" t="s">
        <v>32</v>
      </c>
      <c r="L139" s="89" t="str">
        <f t="shared" si="7"/>
        <v/>
      </c>
      <c r="M139" s="90"/>
      <c r="N139" s="22" t="s">
        <v>33</v>
      </c>
      <c r="O139" s="85"/>
      <c r="P139" s="86"/>
      <c r="Q139" s="85"/>
      <c r="R139" s="86"/>
      <c r="S139" s="85"/>
      <c r="T139" s="86"/>
      <c r="U139" s="85"/>
      <c r="V139" s="86"/>
      <c r="W139" s="120"/>
      <c r="X139" s="121"/>
      <c r="Y139" s="121"/>
      <c r="Z139" s="121"/>
      <c r="AA139" s="121"/>
      <c r="AB139" s="121"/>
      <c r="AC139" s="122"/>
    </row>
    <row r="140" spans="1:29" ht="26.25" customHeight="1" x14ac:dyDescent="0.55000000000000004">
      <c r="A140" s="17">
        <v>18</v>
      </c>
      <c r="B140" s="22" t="s">
        <v>34</v>
      </c>
      <c r="C140" s="25" t="str">
        <f t="shared" si="6"/>
        <v>木</v>
      </c>
      <c r="D140" s="85"/>
      <c r="E140" s="86"/>
      <c r="F140" s="205"/>
      <c r="G140" s="178"/>
      <c r="H140" s="18" t="s">
        <v>31</v>
      </c>
      <c r="I140" s="178"/>
      <c r="J140" s="178"/>
      <c r="K140" s="22" t="s">
        <v>32</v>
      </c>
      <c r="L140" s="89" t="str">
        <f t="shared" si="7"/>
        <v/>
      </c>
      <c r="M140" s="90"/>
      <c r="N140" s="22" t="s">
        <v>33</v>
      </c>
      <c r="O140" s="85"/>
      <c r="P140" s="86"/>
      <c r="Q140" s="85"/>
      <c r="R140" s="86"/>
      <c r="S140" s="85"/>
      <c r="T140" s="86"/>
      <c r="U140" s="85"/>
      <c r="V140" s="86"/>
      <c r="W140" s="120"/>
      <c r="X140" s="121"/>
      <c r="Y140" s="121"/>
      <c r="Z140" s="121"/>
      <c r="AA140" s="121"/>
      <c r="AB140" s="121"/>
      <c r="AC140" s="122"/>
    </row>
    <row r="141" spans="1:29" ht="26.25" customHeight="1" x14ac:dyDescent="0.55000000000000004">
      <c r="A141" s="17">
        <v>19</v>
      </c>
      <c r="B141" s="22" t="s">
        <v>34</v>
      </c>
      <c r="C141" s="25" t="str">
        <f t="shared" si="6"/>
        <v>金</v>
      </c>
      <c r="D141" s="85"/>
      <c r="E141" s="86"/>
      <c r="F141" s="205"/>
      <c r="G141" s="178"/>
      <c r="H141" s="18" t="s">
        <v>31</v>
      </c>
      <c r="I141" s="178"/>
      <c r="J141" s="178"/>
      <c r="K141" s="22" t="s">
        <v>32</v>
      </c>
      <c r="L141" s="89" t="str">
        <f t="shared" si="7"/>
        <v/>
      </c>
      <c r="M141" s="90"/>
      <c r="N141" s="22" t="s">
        <v>33</v>
      </c>
      <c r="O141" s="85"/>
      <c r="P141" s="86"/>
      <c r="Q141" s="85"/>
      <c r="R141" s="86"/>
      <c r="S141" s="85"/>
      <c r="T141" s="86"/>
      <c r="U141" s="85"/>
      <c r="V141" s="86"/>
      <c r="W141" s="120"/>
      <c r="X141" s="121"/>
      <c r="Y141" s="121"/>
      <c r="Z141" s="121"/>
      <c r="AA141" s="121"/>
      <c r="AB141" s="121"/>
      <c r="AC141" s="122"/>
    </row>
    <row r="142" spans="1:29" ht="26.25" customHeight="1" x14ac:dyDescent="0.55000000000000004">
      <c r="A142" s="17">
        <v>20</v>
      </c>
      <c r="B142" s="22" t="s">
        <v>34</v>
      </c>
      <c r="C142" s="25" t="str">
        <f t="shared" si="6"/>
        <v>土</v>
      </c>
      <c r="D142" s="85"/>
      <c r="E142" s="86"/>
      <c r="F142" s="205"/>
      <c r="G142" s="178"/>
      <c r="H142" s="18" t="s">
        <v>31</v>
      </c>
      <c r="I142" s="178"/>
      <c r="J142" s="178"/>
      <c r="K142" s="22" t="s">
        <v>32</v>
      </c>
      <c r="L142" s="89" t="str">
        <f t="shared" si="7"/>
        <v/>
      </c>
      <c r="M142" s="90"/>
      <c r="N142" s="22" t="s">
        <v>33</v>
      </c>
      <c r="O142" s="85"/>
      <c r="P142" s="86"/>
      <c r="Q142" s="85"/>
      <c r="R142" s="86"/>
      <c r="S142" s="85"/>
      <c r="T142" s="86"/>
      <c r="U142" s="85"/>
      <c r="V142" s="86"/>
      <c r="W142" s="120"/>
      <c r="X142" s="121"/>
      <c r="Y142" s="121"/>
      <c r="Z142" s="121"/>
      <c r="AA142" s="121"/>
      <c r="AB142" s="121"/>
      <c r="AC142" s="122"/>
    </row>
    <row r="143" spans="1:29" ht="26.25" customHeight="1" x14ac:dyDescent="0.55000000000000004">
      <c r="A143" s="17">
        <v>21</v>
      </c>
      <c r="B143" s="22" t="s">
        <v>34</v>
      </c>
      <c r="C143" s="25" t="str">
        <f t="shared" si="6"/>
        <v>日</v>
      </c>
      <c r="D143" s="85"/>
      <c r="E143" s="86"/>
      <c r="F143" s="205"/>
      <c r="G143" s="178"/>
      <c r="H143" s="18" t="s">
        <v>31</v>
      </c>
      <c r="I143" s="178"/>
      <c r="J143" s="178"/>
      <c r="K143" s="22" t="s">
        <v>32</v>
      </c>
      <c r="L143" s="89" t="str">
        <f t="shared" si="7"/>
        <v/>
      </c>
      <c r="M143" s="90"/>
      <c r="N143" s="22" t="s">
        <v>33</v>
      </c>
      <c r="O143" s="85"/>
      <c r="P143" s="86"/>
      <c r="Q143" s="85"/>
      <c r="R143" s="86"/>
      <c r="S143" s="85"/>
      <c r="T143" s="86"/>
      <c r="U143" s="85"/>
      <c r="V143" s="86"/>
      <c r="W143" s="120"/>
      <c r="X143" s="121"/>
      <c r="Y143" s="121"/>
      <c r="Z143" s="121"/>
      <c r="AA143" s="121"/>
      <c r="AB143" s="121"/>
      <c r="AC143" s="122"/>
    </row>
    <row r="144" spans="1:29" ht="26.25" customHeight="1" x14ac:dyDescent="0.55000000000000004">
      <c r="A144" s="17">
        <v>22</v>
      </c>
      <c r="B144" s="22" t="s">
        <v>34</v>
      </c>
      <c r="C144" s="25" t="str">
        <f t="shared" si="6"/>
        <v>月</v>
      </c>
      <c r="D144" s="85"/>
      <c r="E144" s="86"/>
      <c r="F144" s="205"/>
      <c r="G144" s="178"/>
      <c r="H144" s="18" t="s">
        <v>31</v>
      </c>
      <c r="I144" s="178"/>
      <c r="J144" s="178"/>
      <c r="K144" s="22" t="s">
        <v>32</v>
      </c>
      <c r="L144" s="89" t="str">
        <f t="shared" si="7"/>
        <v/>
      </c>
      <c r="M144" s="90"/>
      <c r="N144" s="22" t="s">
        <v>33</v>
      </c>
      <c r="O144" s="85"/>
      <c r="P144" s="86"/>
      <c r="Q144" s="85"/>
      <c r="R144" s="86"/>
      <c r="S144" s="85"/>
      <c r="T144" s="86"/>
      <c r="U144" s="85"/>
      <c r="V144" s="86"/>
      <c r="W144" s="120"/>
      <c r="X144" s="121"/>
      <c r="Y144" s="121"/>
      <c r="Z144" s="121"/>
      <c r="AA144" s="121"/>
      <c r="AB144" s="121"/>
      <c r="AC144" s="122"/>
    </row>
    <row r="145" spans="1:29" ht="26.25" customHeight="1" x14ac:dyDescent="0.55000000000000004">
      <c r="A145" s="17">
        <v>23</v>
      </c>
      <c r="B145" s="22" t="s">
        <v>34</v>
      </c>
      <c r="C145" s="25" t="str">
        <f t="shared" si="6"/>
        <v>火</v>
      </c>
      <c r="D145" s="85"/>
      <c r="E145" s="86"/>
      <c r="F145" s="205"/>
      <c r="G145" s="178"/>
      <c r="H145" s="18" t="s">
        <v>31</v>
      </c>
      <c r="I145" s="178"/>
      <c r="J145" s="178"/>
      <c r="K145" s="22" t="s">
        <v>32</v>
      </c>
      <c r="L145" s="89" t="str">
        <f t="shared" si="7"/>
        <v/>
      </c>
      <c r="M145" s="90"/>
      <c r="N145" s="22" t="s">
        <v>33</v>
      </c>
      <c r="O145" s="85"/>
      <c r="P145" s="86"/>
      <c r="Q145" s="85"/>
      <c r="R145" s="86"/>
      <c r="S145" s="85"/>
      <c r="T145" s="86"/>
      <c r="U145" s="85"/>
      <c r="V145" s="86"/>
      <c r="W145" s="120"/>
      <c r="X145" s="121"/>
      <c r="Y145" s="121"/>
      <c r="Z145" s="121"/>
      <c r="AA145" s="121"/>
      <c r="AB145" s="121"/>
      <c r="AC145" s="122"/>
    </row>
    <row r="146" spans="1:29" ht="26.25" customHeight="1" x14ac:dyDescent="0.55000000000000004">
      <c r="A146" s="17">
        <v>24</v>
      </c>
      <c r="B146" s="22" t="s">
        <v>34</v>
      </c>
      <c r="C146" s="25" t="str">
        <f t="shared" si="6"/>
        <v>水</v>
      </c>
      <c r="D146" s="85"/>
      <c r="E146" s="86"/>
      <c r="F146" s="205"/>
      <c r="G146" s="178"/>
      <c r="H146" s="18" t="s">
        <v>31</v>
      </c>
      <c r="I146" s="178"/>
      <c r="J146" s="178"/>
      <c r="K146" s="22" t="s">
        <v>32</v>
      </c>
      <c r="L146" s="89" t="str">
        <f t="shared" si="7"/>
        <v/>
      </c>
      <c r="M146" s="90"/>
      <c r="N146" s="22" t="s">
        <v>33</v>
      </c>
      <c r="O146" s="85"/>
      <c r="P146" s="86"/>
      <c r="Q146" s="85"/>
      <c r="R146" s="86"/>
      <c r="S146" s="85"/>
      <c r="T146" s="86"/>
      <c r="U146" s="85"/>
      <c r="V146" s="86"/>
      <c r="W146" s="120"/>
      <c r="X146" s="121"/>
      <c r="Y146" s="121"/>
      <c r="Z146" s="121"/>
      <c r="AA146" s="121"/>
      <c r="AB146" s="121"/>
      <c r="AC146" s="122"/>
    </row>
    <row r="147" spans="1:29" ht="26.25" customHeight="1" x14ac:dyDescent="0.55000000000000004">
      <c r="A147" s="17">
        <v>25</v>
      </c>
      <c r="B147" s="22" t="s">
        <v>34</v>
      </c>
      <c r="C147" s="25" t="str">
        <f t="shared" si="6"/>
        <v>木</v>
      </c>
      <c r="D147" s="85"/>
      <c r="E147" s="86"/>
      <c r="F147" s="205"/>
      <c r="G147" s="178"/>
      <c r="H147" s="18" t="s">
        <v>31</v>
      </c>
      <c r="I147" s="178"/>
      <c r="J147" s="178"/>
      <c r="K147" s="22" t="s">
        <v>32</v>
      </c>
      <c r="L147" s="89" t="str">
        <f t="shared" si="7"/>
        <v/>
      </c>
      <c r="M147" s="90"/>
      <c r="N147" s="22" t="s">
        <v>33</v>
      </c>
      <c r="O147" s="85"/>
      <c r="P147" s="86"/>
      <c r="Q147" s="85"/>
      <c r="R147" s="86"/>
      <c r="S147" s="85"/>
      <c r="T147" s="86"/>
      <c r="U147" s="85"/>
      <c r="V147" s="86"/>
      <c r="W147" s="120"/>
      <c r="X147" s="121"/>
      <c r="Y147" s="121"/>
      <c r="Z147" s="121"/>
      <c r="AA147" s="121"/>
      <c r="AB147" s="121"/>
      <c r="AC147" s="122"/>
    </row>
    <row r="148" spans="1:29" ht="26.25" customHeight="1" x14ac:dyDescent="0.55000000000000004">
      <c r="A148" s="17">
        <v>26</v>
      </c>
      <c r="B148" s="22" t="s">
        <v>34</v>
      </c>
      <c r="C148" s="25" t="str">
        <f t="shared" si="6"/>
        <v>金</v>
      </c>
      <c r="D148" s="85"/>
      <c r="E148" s="86"/>
      <c r="F148" s="205"/>
      <c r="G148" s="178"/>
      <c r="H148" s="18" t="s">
        <v>31</v>
      </c>
      <c r="I148" s="178"/>
      <c r="J148" s="178"/>
      <c r="K148" s="22" t="s">
        <v>32</v>
      </c>
      <c r="L148" s="89" t="str">
        <f t="shared" si="7"/>
        <v/>
      </c>
      <c r="M148" s="90"/>
      <c r="N148" s="22" t="s">
        <v>33</v>
      </c>
      <c r="O148" s="85"/>
      <c r="P148" s="86"/>
      <c r="Q148" s="85"/>
      <c r="R148" s="86"/>
      <c r="S148" s="85"/>
      <c r="T148" s="86"/>
      <c r="U148" s="85"/>
      <c r="V148" s="86"/>
      <c r="W148" s="120"/>
      <c r="X148" s="121"/>
      <c r="Y148" s="121"/>
      <c r="Z148" s="121"/>
      <c r="AA148" s="121"/>
      <c r="AB148" s="121"/>
      <c r="AC148" s="122"/>
    </row>
    <row r="149" spans="1:29" ht="26.25" customHeight="1" x14ac:dyDescent="0.55000000000000004">
      <c r="A149" s="17">
        <v>27</v>
      </c>
      <c r="B149" s="22" t="s">
        <v>34</v>
      </c>
      <c r="C149" s="25" t="str">
        <f t="shared" si="6"/>
        <v>土</v>
      </c>
      <c r="D149" s="85"/>
      <c r="E149" s="86"/>
      <c r="F149" s="205"/>
      <c r="G149" s="178"/>
      <c r="H149" s="18" t="s">
        <v>31</v>
      </c>
      <c r="I149" s="178"/>
      <c r="J149" s="178"/>
      <c r="K149" s="22" t="s">
        <v>32</v>
      </c>
      <c r="L149" s="89" t="str">
        <f t="shared" si="7"/>
        <v/>
      </c>
      <c r="M149" s="90"/>
      <c r="N149" s="22" t="s">
        <v>33</v>
      </c>
      <c r="O149" s="85"/>
      <c r="P149" s="86"/>
      <c r="Q149" s="85"/>
      <c r="R149" s="86"/>
      <c r="S149" s="85"/>
      <c r="T149" s="86"/>
      <c r="U149" s="85"/>
      <c r="V149" s="86"/>
      <c r="W149" s="120"/>
      <c r="X149" s="121"/>
      <c r="Y149" s="121"/>
      <c r="Z149" s="121"/>
      <c r="AA149" s="121"/>
      <c r="AB149" s="121"/>
      <c r="AC149" s="122"/>
    </row>
    <row r="150" spans="1:29" ht="26.25" customHeight="1" x14ac:dyDescent="0.55000000000000004">
      <c r="A150" s="17">
        <v>28</v>
      </c>
      <c r="B150" s="22" t="s">
        <v>34</v>
      </c>
      <c r="C150" s="25" t="str">
        <f t="shared" si="6"/>
        <v>日</v>
      </c>
      <c r="D150" s="85"/>
      <c r="E150" s="86"/>
      <c r="F150" s="205"/>
      <c r="G150" s="178"/>
      <c r="H150" s="18" t="s">
        <v>31</v>
      </c>
      <c r="I150" s="178"/>
      <c r="J150" s="178"/>
      <c r="K150" s="22" t="s">
        <v>32</v>
      </c>
      <c r="L150" s="89" t="str">
        <f t="shared" si="7"/>
        <v/>
      </c>
      <c r="M150" s="90"/>
      <c r="N150" s="22" t="s">
        <v>33</v>
      </c>
      <c r="O150" s="85"/>
      <c r="P150" s="86"/>
      <c r="Q150" s="85"/>
      <c r="R150" s="86"/>
      <c r="S150" s="85"/>
      <c r="T150" s="86"/>
      <c r="U150" s="85"/>
      <c r="V150" s="86"/>
      <c r="W150" s="120"/>
      <c r="X150" s="121"/>
      <c r="Y150" s="121"/>
      <c r="Z150" s="121"/>
      <c r="AA150" s="121"/>
      <c r="AB150" s="121"/>
      <c r="AC150" s="122"/>
    </row>
    <row r="151" spans="1:29" ht="26.25" customHeight="1" x14ac:dyDescent="0.55000000000000004">
      <c r="A151" s="17">
        <v>29</v>
      </c>
      <c r="B151" s="22" t="s">
        <v>34</v>
      </c>
      <c r="C151" s="25" t="str">
        <f t="shared" si="6"/>
        <v>月</v>
      </c>
      <c r="D151" s="85"/>
      <c r="E151" s="86"/>
      <c r="F151" s="205"/>
      <c r="G151" s="178"/>
      <c r="H151" s="18" t="s">
        <v>31</v>
      </c>
      <c r="I151" s="178"/>
      <c r="J151" s="178"/>
      <c r="K151" s="22" t="s">
        <v>32</v>
      </c>
      <c r="L151" s="89" t="str">
        <f t="shared" si="7"/>
        <v/>
      </c>
      <c r="M151" s="90"/>
      <c r="N151" s="22" t="s">
        <v>33</v>
      </c>
      <c r="O151" s="85"/>
      <c r="P151" s="86"/>
      <c r="Q151" s="85"/>
      <c r="R151" s="86"/>
      <c r="S151" s="85"/>
      <c r="T151" s="86"/>
      <c r="U151" s="85"/>
      <c r="V151" s="86"/>
      <c r="W151" s="120"/>
      <c r="X151" s="121"/>
      <c r="Y151" s="121"/>
      <c r="Z151" s="121"/>
      <c r="AA151" s="121"/>
      <c r="AB151" s="121"/>
      <c r="AC151" s="122"/>
    </row>
    <row r="152" spans="1:29" ht="26.25" customHeight="1" x14ac:dyDescent="0.55000000000000004">
      <c r="A152" s="17">
        <v>30</v>
      </c>
      <c r="B152" s="22" t="s">
        <v>34</v>
      </c>
      <c r="C152" s="25" t="str">
        <f t="shared" si="6"/>
        <v>火</v>
      </c>
      <c r="D152" s="85"/>
      <c r="E152" s="86"/>
      <c r="F152" s="205"/>
      <c r="G152" s="178"/>
      <c r="H152" s="18" t="s">
        <v>31</v>
      </c>
      <c r="I152" s="178"/>
      <c r="J152" s="178"/>
      <c r="K152" s="22" t="s">
        <v>32</v>
      </c>
      <c r="L152" s="89" t="str">
        <f t="shared" si="7"/>
        <v/>
      </c>
      <c r="M152" s="90"/>
      <c r="N152" s="22" t="s">
        <v>33</v>
      </c>
      <c r="O152" s="85"/>
      <c r="P152" s="86"/>
      <c r="Q152" s="85"/>
      <c r="R152" s="86"/>
      <c r="S152" s="85"/>
      <c r="T152" s="86"/>
      <c r="U152" s="85"/>
      <c r="V152" s="86"/>
      <c r="W152" s="120"/>
      <c r="X152" s="121"/>
      <c r="Y152" s="121"/>
      <c r="Z152" s="121"/>
      <c r="AA152" s="121"/>
      <c r="AB152" s="121"/>
      <c r="AC152" s="122"/>
    </row>
    <row r="153" spans="1:29" ht="26.25" customHeight="1" x14ac:dyDescent="0.55000000000000004">
      <c r="A153" s="19"/>
      <c r="B153" s="23"/>
      <c r="C153" s="26"/>
      <c r="D153" s="218"/>
      <c r="E153" s="219"/>
      <c r="F153" s="226"/>
      <c r="G153" s="227"/>
      <c r="H153" s="20" t="s">
        <v>31</v>
      </c>
      <c r="I153" s="227"/>
      <c r="J153" s="227"/>
      <c r="K153" s="23" t="s">
        <v>32</v>
      </c>
      <c r="L153" s="89" t="str">
        <f t="shared" ref="L153" si="8">IF(OR(F153="",I153=""),"",MIN(MAX(ROUNDDOWN((I153-F153)*24*2,0)/2,0),$E$120))</f>
        <v/>
      </c>
      <c r="M153" s="90"/>
      <c r="N153" s="23" t="s">
        <v>33</v>
      </c>
      <c r="O153" s="218"/>
      <c r="P153" s="219"/>
      <c r="Q153" s="218"/>
      <c r="R153" s="219"/>
      <c r="S153" s="218"/>
      <c r="T153" s="219"/>
      <c r="U153" s="218"/>
      <c r="V153" s="219"/>
      <c r="W153" s="208"/>
      <c r="X153" s="209"/>
      <c r="Y153" s="209"/>
      <c r="Z153" s="209"/>
      <c r="AA153" s="209"/>
      <c r="AB153" s="209"/>
      <c r="AC153" s="210"/>
    </row>
    <row r="154" spans="1:29" ht="26.25" customHeight="1" x14ac:dyDescent="0.55000000000000004">
      <c r="A154" s="126" t="s">
        <v>35</v>
      </c>
      <c r="B154" s="127"/>
      <c r="C154" s="127"/>
      <c r="D154" s="27">
        <f>COUNTIF(L123:M153,"&gt;0")</f>
        <v>0</v>
      </c>
      <c r="E154" s="224" t="s">
        <v>36</v>
      </c>
      <c r="F154" s="224"/>
      <c r="G154" s="224"/>
      <c r="H154" s="224"/>
      <c r="I154" s="27">
        <f>COUNTIF(D123:E153,"○")</f>
        <v>0</v>
      </c>
      <c r="J154" s="28" t="s">
        <v>16</v>
      </c>
      <c r="K154" s="126" t="s">
        <v>101</v>
      </c>
      <c r="L154" s="127"/>
      <c r="M154" s="127"/>
      <c r="N154" s="27" t="s">
        <v>99</v>
      </c>
      <c r="O154" s="27">
        <f>COUNTIF(Q123:R153,"○")</f>
        <v>0</v>
      </c>
      <c r="P154" s="27" t="s">
        <v>38</v>
      </c>
      <c r="Q154" s="225" t="s">
        <v>100</v>
      </c>
      <c r="R154" s="225"/>
      <c r="S154" s="27">
        <f>COUNTIF(S123:T153,"○")</f>
        <v>0</v>
      </c>
      <c r="T154" s="27" t="s">
        <v>38</v>
      </c>
      <c r="U154" s="27"/>
      <c r="V154" s="27"/>
      <c r="W154" s="28"/>
      <c r="X154" s="212" t="s">
        <v>37</v>
      </c>
      <c r="Y154" s="213"/>
      <c r="Z154" s="213"/>
      <c r="AA154" s="44"/>
      <c r="AB154" s="44"/>
      <c r="AC154" s="216" t="str">
        <f>IF(W121="３．要支援家庭のこども加算","●","×")</f>
        <v>×</v>
      </c>
    </row>
    <row r="155" spans="1:29" ht="26.25" customHeight="1" x14ac:dyDescent="0.55000000000000004">
      <c r="A155" s="126" t="s">
        <v>91</v>
      </c>
      <c r="B155" s="127"/>
      <c r="C155" s="27">
        <f>COUNTIF(O123:P153,"○")</f>
        <v>0</v>
      </c>
      <c r="D155" s="105" t="s">
        <v>38</v>
      </c>
      <c r="E155" s="105"/>
      <c r="F155" s="103" t="s">
        <v>107</v>
      </c>
      <c r="G155" s="104"/>
      <c r="H155" s="104"/>
      <c r="I155" s="27">
        <f>COUNTIF(U123:V153,"○")</f>
        <v>0</v>
      </c>
      <c r="J155" s="28" t="s">
        <v>38</v>
      </c>
      <c r="K155" s="211" t="s">
        <v>60</v>
      </c>
      <c r="L155" s="113"/>
      <c r="M155" s="113"/>
      <c r="N155" s="42">
        <f>IF(SUM(L123:M153)&gt;E120, E120, SUM(L123:M153))</f>
        <v>0</v>
      </c>
      <c r="O155" s="111" t="s">
        <v>58</v>
      </c>
      <c r="P155" s="111"/>
      <c r="Q155" s="111"/>
      <c r="R155" s="111"/>
      <c r="S155" s="42">
        <f>SUMIFS(L123:M153,D123:E153,"○")</f>
        <v>0</v>
      </c>
      <c r="T155" s="42" t="s">
        <v>59</v>
      </c>
      <c r="U155" s="115"/>
      <c r="V155" s="115"/>
      <c r="W155" s="45"/>
      <c r="X155" s="214"/>
      <c r="Y155" s="215"/>
      <c r="Z155" s="215"/>
      <c r="AA155" s="49"/>
      <c r="AB155" s="49"/>
      <c r="AC155" s="217"/>
    </row>
    <row r="156" spans="1:29" ht="26.25" customHeight="1" x14ac:dyDescent="0.55000000000000004">
      <c r="A156" s="29"/>
      <c r="B156" s="29"/>
      <c r="C156" s="29"/>
      <c r="D156" s="32"/>
      <c r="E156" s="32"/>
      <c r="F156" s="29"/>
      <c r="G156" s="29"/>
      <c r="H156" s="29"/>
      <c r="I156" s="32"/>
      <c r="J156" s="32"/>
      <c r="K156" s="51"/>
      <c r="L156" s="51"/>
      <c r="M156" s="51"/>
      <c r="N156" s="32"/>
      <c r="O156" s="52"/>
      <c r="P156" s="52"/>
      <c r="Q156" s="52"/>
      <c r="R156" s="52"/>
      <c r="S156" s="32"/>
      <c r="T156" s="32"/>
      <c r="U156" s="53"/>
      <c r="V156" s="53"/>
      <c r="W156" s="32"/>
      <c r="X156" s="29"/>
      <c r="Y156" s="29"/>
      <c r="Z156" s="29"/>
      <c r="AA156" s="29"/>
      <c r="AB156" s="29"/>
      <c r="AC156" s="29"/>
    </row>
    <row r="157" spans="1:29" ht="26.25" customHeight="1" x14ac:dyDescent="0.55000000000000004">
      <c r="A157" s="100" t="str">
        <f>"（別紙）中野区乳児等通園支援事業　利用状況報告書（"&amp;$N$2&amp;"年"&amp;$P$2&amp;"月分）"</f>
        <v>（別紙）中野区乳児等通園支援事業　利用状況報告書（2026年6月分）</v>
      </c>
      <c r="B157" s="100"/>
      <c r="C157" s="100"/>
      <c r="D157" s="100"/>
      <c r="E157" s="100"/>
      <c r="F157" s="100"/>
      <c r="G157" s="100"/>
      <c r="H157" s="100"/>
      <c r="I157" s="100"/>
      <c r="J157" s="100"/>
      <c r="K157" s="100"/>
      <c r="L157" s="100"/>
      <c r="M157" s="100"/>
      <c r="N157" s="100"/>
      <c r="O157" s="100"/>
      <c r="P157" s="100"/>
      <c r="Q157" s="100"/>
      <c r="R157" s="100"/>
      <c r="S157" s="100"/>
      <c r="T157" s="100"/>
      <c r="U157" s="100"/>
      <c r="V157" s="100"/>
      <c r="W157" s="100"/>
      <c r="X157" s="100"/>
      <c r="Y157" s="100"/>
      <c r="Z157" s="100"/>
      <c r="AA157" s="100"/>
      <c r="AB157" s="100"/>
      <c r="AC157" s="100"/>
    </row>
    <row r="158" spans="1:29" ht="26.25" customHeight="1" x14ac:dyDescent="0.55000000000000004">
      <c r="A158" s="101" t="s">
        <v>23</v>
      </c>
      <c r="B158" s="101"/>
      <c r="C158" s="101"/>
      <c r="D158" s="110"/>
      <c r="E158" s="110"/>
      <c r="F158" s="110"/>
      <c r="G158" s="110"/>
      <c r="H158" s="110"/>
      <c r="I158" s="110"/>
      <c r="J158" s="114" t="s">
        <v>43</v>
      </c>
      <c r="K158" s="114"/>
      <c r="L158" s="114"/>
      <c r="O158" s="29" t="s">
        <v>0</v>
      </c>
      <c r="P158" s="13"/>
      <c r="Q158" s="29" t="s">
        <v>3</v>
      </c>
      <c r="S158" s="29" t="s">
        <v>4</v>
      </c>
      <c r="T158" s="29" t="s">
        <v>19</v>
      </c>
      <c r="U158" s="32" t="s">
        <v>40</v>
      </c>
      <c r="V158" s="32"/>
      <c r="W158" s="110"/>
      <c r="X158" s="110"/>
      <c r="Y158" s="110"/>
      <c r="Z158" s="110"/>
      <c r="AA158" s="110"/>
      <c r="AB158" s="110"/>
      <c r="AC158" s="32" t="s">
        <v>19</v>
      </c>
    </row>
    <row r="159" spans="1:29" ht="26.25" customHeight="1" x14ac:dyDescent="0.55000000000000004">
      <c r="A159" s="101" t="s">
        <v>24</v>
      </c>
      <c r="B159" s="101"/>
      <c r="C159" s="101"/>
      <c r="D159" s="32" t="s">
        <v>87</v>
      </c>
      <c r="E159" s="32" cm="1">
        <f t="array" ref="E159">_xlfn.IFS(W158="０歳児クラス相当",$L$12,W158="１歳児クラス相当",$L$13,W158="２歳児クラス相当（３歳未満）",$L$14,W158="２歳児クラス相当（３歳誕生月）",$L$14,W158="",0)</f>
        <v>0</v>
      </c>
      <c r="F159" s="114" t="s">
        <v>11</v>
      </c>
      <c r="G159" s="114"/>
      <c r="H159" s="29"/>
      <c r="I159" s="32"/>
      <c r="J159" s="114"/>
      <c r="K159" s="114"/>
      <c r="L159" s="32"/>
      <c r="M159" s="114"/>
      <c r="N159" s="114"/>
      <c r="O159" s="32"/>
      <c r="P159" s="157" t="s">
        <v>62</v>
      </c>
      <c r="Q159" s="157"/>
      <c r="R159" s="157"/>
      <c r="S159" s="110"/>
      <c r="T159" s="110"/>
      <c r="U159" s="110"/>
      <c r="V159" s="157" t="s">
        <v>65</v>
      </c>
      <c r="W159" s="157"/>
      <c r="X159" s="110"/>
      <c r="Y159" s="110"/>
      <c r="Z159" s="110"/>
      <c r="AA159" s="110"/>
      <c r="AB159" s="110"/>
      <c r="AC159" s="32" t="s">
        <v>19</v>
      </c>
    </row>
    <row r="160" spans="1:29" ht="26.25" customHeight="1" x14ac:dyDescent="0.55000000000000004">
      <c r="A160" s="32"/>
      <c r="B160" s="114" t="s">
        <v>66</v>
      </c>
      <c r="C160" s="114"/>
      <c r="D160" s="114"/>
      <c r="E160" s="114" t="s">
        <v>94</v>
      </c>
      <c r="F160" s="114"/>
      <c r="G160" s="114"/>
      <c r="H160" s="114"/>
      <c r="I160" s="29" t="s">
        <v>19</v>
      </c>
      <c r="J160" s="113" t="s">
        <v>93</v>
      </c>
      <c r="K160" s="113"/>
      <c r="L160" s="113"/>
      <c r="M160" s="113"/>
      <c r="N160" s="113"/>
      <c r="O160" s="110"/>
      <c r="P160" s="110"/>
      <c r="Q160" s="110"/>
      <c r="R160" s="110"/>
      <c r="S160" s="110"/>
      <c r="T160" s="32"/>
      <c r="U160" s="111" t="s">
        <v>86</v>
      </c>
      <c r="V160" s="111"/>
      <c r="W160" s="228"/>
      <c r="X160" s="228"/>
      <c r="Y160" s="228"/>
      <c r="Z160" s="228"/>
      <c r="AA160" s="228"/>
      <c r="AB160" s="228"/>
    </row>
    <row r="161" spans="1:29" ht="26.25" customHeight="1" x14ac:dyDescent="0.55000000000000004">
      <c r="A161" s="123" t="s">
        <v>25</v>
      </c>
      <c r="B161" s="123"/>
      <c r="C161" s="14" t="s">
        <v>26</v>
      </c>
      <c r="D161" s="123" t="s">
        <v>90</v>
      </c>
      <c r="E161" s="123"/>
      <c r="F161" s="123" t="s">
        <v>27</v>
      </c>
      <c r="G161" s="123"/>
      <c r="H161" s="123"/>
      <c r="I161" s="123"/>
      <c r="J161" s="123"/>
      <c r="K161" s="123"/>
      <c r="L161" s="177" t="s">
        <v>28</v>
      </c>
      <c r="M161" s="177"/>
      <c r="N161" s="177"/>
      <c r="O161" s="123" t="s">
        <v>29</v>
      </c>
      <c r="P161" s="123"/>
      <c r="Q161" s="116" t="s">
        <v>98</v>
      </c>
      <c r="R161" s="116"/>
      <c r="S161" s="116" t="s">
        <v>45</v>
      </c>
      <c r="T161" s="116"/>
      <c r="U161" s="124" t="s">
        <v>55</v>
      </c>
      <c r="V161" s="125"/>
      <c r="W161" s="126" t="s">
        <v>30</v>
      </c>
      <c r="X161" s="127"/>
      <c r="Y161" s="127"/>
      <c r="Z161" s="127"/>
      <c r="AA161" s="127"/>
      <c r="AB161" s="127"/>
      <c r="AC161" s="128"/>
    </row>
    <row r="162" spans="1:29" ht="26.25" customHeight="1" x14ac:dyDescent="0.55000000000000004">
      <c r="A162" s="15">
        <v>1</v>
      </c>
      <c r="B162" s="21" t="s">
        <v>4</v>
      </c>
      <c r="C162" s="24" t="str">
        <f>TEXT(DATE($N$2,$P$2,A162),"aaa")</f>
        <v>月</v>
      </c>
      <c r="D162" s="106"/>
      <c r="E162" s="107"/>
      <c r="F162" s="108"/>
      <c r="G162" s="109"/>
      <c r="H162" s="16" t="s">
        <v>31</v>
      </c>
      <c r="I162" s="109"/>
      <c r="J162" s="109"/>
      <c r="K162" s="21" t="s">
        <v>32</v>
      </c>
      <c r="L162" s="89" t="str">
        <f>IF(OR(F162="",I162=""),"",MIN(MAX(ROUNDDOWN((I162-F162)*24*2,0)/2,0),$E$159))</f>
        <v/>
      </c>
      <c r="M162" s="90"/>
      <c r="N162" s="43" t="s">
        <v>33</v>
      </c>
      <c r="O162" s="106"/>
      <c r="P162" s="107"/>
      <c r="Q162" s="106"/>
      <c r="R162" s="107"/>
      <c r="S162" s="106"/>
      <c r="T162" s="107"/>
      <c r="U162" s="106"/>
      <c r="V162" s="107"/>
      <c r="W162" s="231"/>
      <c r="X162" s="232"/>
      <c r="Y162" s="232"/>
      <c r="Z162" s="232"/>
      <c r="AA162" s="232"/>
      <c r="AB162" s="232"/>
      <c r="AC162" s="233"/>
    </row>
    <row r="163" spans="1:29" ht="26.25" customHeight="1" x14ac:dyDescent="0.55000000000000004">
      <c r="A163" s="17">
        <v>2</v>
      </c>
      <c r="B163" s="22" t="s">
        <v>4</v>
      </c>
      <c r="C163" s="25" t="str">
        <f>TEXT(DATE($N$2,$P$2,A163),"aaa")</f>
        <v>火</v>
      </c>
      <c r="D163" s="85"/>
      <c r="E163" s="86"/>
      <c r="F163" s="205"/>
      <c r="G163" s="178"/>
      <c r="H163" s="18" t="s">
        <v>31</v>
      </c>
      <c r="I163" s="178"/>
      <c r="J163" s="178"/>
      <c r="K163" s="22" t="s">
        <v>32</v>
      </c>
      <c r="L163" s="89" t="str">
        <f>IF(OR(F163="",I163=""),"",MIN(MAX(ROUNDDOWN((I163-F163)*24*2,0)/2,0),$E$159))</f>
        <v/>
      </c>
      <c r="M163" s="90"/>
      <c r="N163" s="22" t="s">
        <v>33</v>
      </c>
      <c r="O163" s="85"/>
      <c r="P163" s="86"/>
      <c r="Q163" s="85"/>
      <c r="R163" s="86"/>
      <c r="S163" s="85"/>
      <c r="T163" s="86"/>
      <c r="U163" s="85"/>
      <c r="V163" s="86"/>
      <c r="W163" s="120"/>
      <c r="X163" s="121"/>
      <c r="Y163" s="121"/>
      <c r="Z163" s="121"/>
      <c r="AA163" s="121"/>
      <c r="AB163" s="121"/>
      <c r="AC163" s="122"/>
    </row>
    <row r="164" spans="1:29" ht="26.25" customHeight="1" x14ac:dyDescent="0.55000000000000004">
      <c r="A164" s="17">
        <v>3</v>
      </c>
      <c r="B164" s="22" t="s">
        <v>34</v>
      </c>
      <c r="C164" s="25" t="str">
        <f t="shared" ref="C164:C191" si="9">TEXT(DATE($N$2,$P$2,A164),"aaa")</f>
        <v>水</v>
      </c>
      <c r="D164" s="85"/>
      <c r="E164" s="86"/>
      <c r="F164" s="205"/>
      <c r="G164" s="178"/>
      <c r="H164" s="18" t="s">
        <v>31</v>
      </c>
      <c r="I164" s="178"/>
      <c r="J164" s="178"/>
      <c r="K164" s="22" t="s">
        <v>32</v>
      </c>
      <c r="L164" s="89" t="str">
        <f t="shared" ref="L164:L191" si="10">IF(OR(F164="",I164=""),"",MIN(MAX(ROUNDDOWN((I164-F164)*24*2,0)/2,0),$E$159))</f>
        <v/>
      </c>
      <c r="M164" s="90"/>
      <c r="N164" s="22" t="s">
        <v>33</v>
      </c>
      <c r="O164" s="85"/>
      <c r="P164" s="86"/>
      <c r="Q164" s="85"/>
      <c r="R164" s="86"/>
      <c r="S164" s="85"/>
      <c r="T164" s="86"/>
      <c r="U164" s="85"/>
      <c r="V164" s="86"/>
      <c r="W164" s="234"/>
      <c r="X164" s="235"/>
      <c r="Y164" s="235"/>
      <c r="Z164" s="235"/>
      <c r="AA164" s="235"/>
      <c r="AB164" s="235"/>
      <c r="AC164" s="236"/>
    </row>
    <row r="165" spans="1:29" ht="26.25" customHeight="1" x14ac:dyDescent="0.55000000000000004">
      <c r="A165" s="17">
        <v>4</v>
      </c>
      <c r="B165" s="22" t="s">
        <v>34</v>
      </c>
      <c r="C165" s="25" t="str">
        <f t="shared" si="9"/>
        <v>木</v>
      </c>
      <c r="D165" s="85"/>
      <c r="E165" s="86"/>
      <c r="F165" s="205"/>
      <c r="G165" s="178"/>
      <c r="H165" s="18" t="s">
        <v>31</v>
      </c>
      <c r="I165" s="178"/>
      <c r="J165" s="178"/>
      <c r="K165" s="22" t="s">
        <v>32</v>
      </c>
      <c r="L165" s="89" t="str">
        <f t="shared" si="10"/>
        <v/>
      </c>
      <c r="M165" s="90"/>
      <c r="N165" s="22" t="s">
        <v>33</v>
      </c>
      <c r="O165" s="85"/>
      <c r="P165" s="86"/>
      <c r="Q165" s="85"/>
      <c r="R165" s="86"/>
      <c r="S165" s="85"/>
      <c r="T165" s="86"/>
      <c r="U165" s="85"/>
      <c r="V165" s="86"/>
      <c r="W165" s="120"/>
      <c r="X165" s="121"/>
      <c r="Y165" s="121"/>
      <c r="Z165" s="121"/>
      <c r="AA165" s="121"/>
      <c r="AB165" s="121"/>
      <c r="AC165" s="122"/>
    </row>
    <row r="166" spans="1:29" ht="26.25" customHeight="1" x14ac:dyDescent="0.55000000000000004">
      <c r="A166" s="17">
        <v>5</v>
      </c>
      <c r="B166" s="22" t="s">
        <v>34</v>
      </c>
      <c r="C166" s="25" t="str">
        <f t="shared" si="9"/>
        <v>金</v>
      </c>
      <c r="D166" s="85"/>
      <c r="E166" s="86"/>
      <c r="F166" s="205"/>
      <c r="G166" s="178"/>
      <c r="H166" s="18" t="s">
        <v>31</v>
      </c>
      <c r="I166" s="178"/>
      <c r="J166" s="178"/>
      <c r="K166" s="22" t="s">
        <v>32</v>
      </c>
      <c r="L166" s="89" t="str">
        <f t="shared" si="10"/>
        <v/>
      </c>
      <c r="M166" s="90"/>
      <c r="N166" s="22" t="s">
        <v>33</v>
      </c>
      <c r="O166" s="85"/>
      <c r="P166" s="86"/>
      <c r="Q166" s="85"/>
      <c r="R166" s="86"/>
      <c r="S166" s="85"/>
      <c r="T166" s="86"/>
      <c r="U166" s="85"/>
      <c r="V166" s="86"/>
      <c r="W166" s="120"/>
      <c r="X166" s="121"/>
      <c r="Y166" s="121"/>
      <c r="Z166" s="121"/>
      <c r="AA166" s="121"/>
      <c r="AB166" s="121"/>
      <c r="AC166" s="122"/>
    </row>
    <row r="167" spans="1:29" ht="26.25" customHeight="1" x14ac:dyDescent="0.55000000000000004">
      <c r="A167" s="17">
        <v>6</v>
      </c>
      <c r="B167" s="22" t="s">
        <v>34</v>
      </c>
      <c r="C167" s="25" t="str">
        <f t="shared" si="9"/>
        <v>土</v>
      </c>
      <c r="D167" s="85"/>
      <c r="E167" s="86"/>
      <c r="F167" s="205"/>
      <c r="G167" s="178"/>
      <c r="H167" s="18" t="s">
        <v>31</v>
      </c>
      <c r="I167" s="178"/>
      <c r="J167" s="178"/>
      <c r="K167" s="22" t="s">
        <v>32</v>
      </c>
      <c r="L167" s="89" t="str">
        <f t="shared" si="10"/>
        <v/>
      </c>
      <c r="M167" s="90"/>
      <c r="N167" s="22" t="s">
        <v>33</v>
      </c>
      <c r="O167" s="85"/>
      <c r="P167" s="86"/>
      <c r="Q167" s="85"/>
      <c r="R167" s="86"/>
      <c r="S167" s="85"/>
      <c r="T167" s="86"/>
      <c r="U167" s="85"/>
      <c r="V167" s="86"/>
      <c r="W167" s="120"/>
      <c r="X167" s="121"/>
      <c r="Y167" s="121"/>
      <c r="Z167" s="121"/>
      <c r="AA167" s="121"/>
      <c r="AB167" s="121"/>
      <c r="AC167" s="122"/>
    </row>
    <row r="168" spans="1:29" ht="26.25" customHeight="1" x14ac:dyDescent="0.55000000000000004">
      <c r="A168" s="17">
        <v>7</v>
      </c>
      <c r="B168" s="22" t="s">
        <v>34</v>
      </c>
      <c r="C168" s="25" t="str">
        <f t="shared" si="9"/>
        <v>日</v>
      </c>
      <c r="D168" s="85"/>
      <c r="E168" s="86"/>
      <c r="F168" s="205"/>
      <c r="G168" s="178"/>
      <c r="H168" s="18" t="s">
        <v>31</v>
      </c>
      <c r="I168" s="178"/>
      <c r="J168" s="178"/>
      <c r="K168" s="22" t="s">
        <v>32</v>
      </c>
      <c r="L168" s="89" t="str">
        <f t="shared" si="10"/>
        <v/>
      </c>
      <c r="M168" s="90"/>
      <c r="N168" s="22" t="s">
        <v>33</v>
      </c>
      <c r="O168" s="85"/>
      <c r="P168" s="86"/>
      <c r="Q168" s="85"/>
      <c r="R168" s="86"/>
      <c r="S168" s="85"/>
      <c r="T168" s="86"/>
      <c r="U168" s="85"/>
      <c r="V168" s="86"/>
      <c r="W168" s="120"/>
      <c r="X168" s="121"/>
      <c r="Y168" s="121"/>
      <c r="Z168" s="121"/>
      <c r="AA168" s="121"/>
      <c r="AB168" s="121"/>
      <c r="AC168" s="122"/>
    </row>
    <row r="169" spans="1:29" ht="26.25" customHeight="1" x14ac:dyDescent="0.55000000000000004">
      <c r="A169" s="17">
        <v>8</v>
      </c>
      <c r="B169" s="22" t="s">
        <v>34</v>
      </c>
      <c r="C169" s="25" t="str">
        <f t="shared" si="9"/>
        <v>月</v>
      </c>
      <c r="D169" s="85"/>
      <c r="E169" s="86"/>
      <c r="F169" s="205"/>
      <c r="G169" s="178"/>
      <c r="H169" s="18" t="s">
        <v>31</v>
      </c>
      <c r="I169" s="178"/>
      <c r="J169" s="178"/>
      <c r="K169" s="22" t="s">
        <v>32</v>
      </c>
      <c r="L169" s="89" t="str">
        <f t="shared" si="10"/>
        <v/>
      </c>
      <c r="M169" s="90"/>
      <c r="N169" s="22" t="s">
        <v>33</v>
      </c>
      <c r="O169" s="85"/>
      <c r="P169" s="86"/>
      <c r="Q169" s="85"/>
      <c r="R169" s="86"/>
      <c r="S169" s="85"/>
      <c r="T169" s="86"/>
      <c r="U169" s="85"/>
      <c r="V169" s="86"/>
      <c r="W169" s="120"/>
      <c r="X169" s="121"/>
      <c r="Y169" s="121"/>
      <c r="Z169" s="121"/>
      <c r="AA169" s="121"/>
      <c r="AB169" s="121"/>
      <c r="AC169" s="122"/>
    </row>
    <row r="170" spans="1:29" ht="26.25" customHeight="1" x14ac:dyDescent="0.55000000000000004">
      <c r="A170" s="17">
        <v>9</v>
      </c>
      <c r="B170" s="22" t="s">
        <v>34</v>
      </c>
      <c r="C170" s="25" t="str">
        <f t="shared" si="9"/>
        <v>火</v>
      </c>
      <c r="D170" s="85"/>
      <c r="E170" s="86"/>
      <c r="F170" s="205"/>
      <c r="G170" s="178"/>
      <c r="H170" s="18" t="s">
        <v>31</v>
      </c>
      <c r="I170" s="178"/>
      <c r="J170" s="178"/>
      <c r="K170" s="22" t="s">
        <v>32</v>
      </c>
      <c r="L170" s="89" t="str">
        <f t="shared" si="10"/>
        <v/>
      </c>
      <c r="M170" s="90"/>
      <c r="N170" s="22" t="s">
        <v>33</v>
      </c>
      <c r="O170" s="85"/>
      <c r="P170" s="86"/>
      <c r="Q170" s="85"/>
      <c r="R170" s="86"/>
      <c r="S170" s="85"/>
      <c r="T170" s="86"/>
      <c r="U170" s="85"/>
      <c r="V170" s="86"/>
      <c r="W170" s="120"/>
      <c r="X170" s="121"/>
      <c r="Y170" s="121"/>
      <c r="Z170" s="121"/>
      <c r="AA170" s="121"/>
      <c r="AB170" s="121"/>
      <c r="AC170" s="122"/>
    </row>
    <row r="171" spans="1:29" ht="26.25" customHeight="1" x14ac:dyDescent="0.55000000000000004">
      <c r="A171" s="17">
        <v>10</v>
      </c>
      <c r="B171" s="22" t="s">
        <v>34</v>
      </c>
      <c r="C171" s="25" t="str">
        <f t="shared" si="9"/>
        <v>水</v>
      </c>
      <c r="D171" s="85"/>
      <c r="E171" s="86"/>
      <c r="F171" s="205"/>
      <c r="G171" s="178"/>
      <c r="H171" s="18" t="s">
        <v>31</v>
      </c>
      <c r="I171" s="178"/>
      <c r="J171" s="178"/>
      <c r="K171" s="22" t="s">
        <v>32</v>
      </c>
      <c r="L171" s="89" t="str">
        <f t="shared" si="10"/>
        <v/>
      </c>
      <c r="M171" s="90"/>
      <c r="N171" s="22" t="s">
        <v>33</v>
      </c>
      <c r="O171" s="85"/>
      <c r="P171" s="86"/>
      <c r="Q171" s="85"/>
      <c r="R171" s="86"/>
      <c r="S171" s="85"/>
      <c r="T171" s="86"/>
      <c r="U171" s="85"/>
      <c r="V171" s="86"/>
      <c r="W171" s="120"/>
      <c r="X171" s="121"/>
      <c r="Y171" s="121"/>
      <c r="Z171" s="121"/>
      <c r="AA171" s="121"/>
      <c r="AB171" s="121"/>
      <c r="AC171" s="122"/>
    </row>
    <row r="172" spans="1:29" ht="26.25" customHeight="1" x14ac:dyDescent="0.55000000000000004">
      <c r="A172" s="17">
        <v>11</v>
      </c>
      <c r="B172" s="22" t="s">
        <v>34</v>
      </c>
      <c r="C172" s="25" t="str">
        <f t="shared" si="9"/>
        <v>木</v>
      </c>
      <c r="D172" s="85"/>
      <c r="E172" s="86"/>
      <c r="F172" s="205"/>
      <c r="G172" s="178"/>
      <c r="H172" s="18" t="s">
        <v>31</v>
      </c>
      <c r="I172" s="178"/>
      <c r="J172" s="178"/>
      <c r="K172" s="22" t="s">
        <v>32</v>
      </c>
      <c r="L172" s="89" t="str">
        <f t="shared" si="10"/>
        <v/>
      </c>
      <c r="M172" s="90"/>
      <c r="N172" s="22" t="s">
        <v>33</v>
      </c>
      <c r="O172" s="85"/>
      <c r="P172" s="86"/>
      <c r="Q172" s="85"/>
      <c r="R172" s="86"/>
      <c r="S172" s="85"/>
      <c r="T172" s="86"/>
      <c r="U172" s="85"/>
      <c r="V172" s="86"/>
      <c r="W172" s="120"/>
      <c r="X172" s="121"/>
      <c r="Y172" s="121"/>
      <c r="Z172" s="121"/>
      <c r="AA172" s="121"/>
      <c r="AB172" s="121"/>
      <c r="AC172" s="122"/>
    </row>
    <row r="173" spans="1:29" ht="26.25" customHeight="1" x14ac:dyDescent="0.55000000000000004">
      <c r="A173" s="17">
        <v>12</v>
      </c>
      <c r="B173" s="22" t="s">
        <v>34</v>
      </c>
      <c r="C173" s="25" t="str">
        <f t="shared" si="9"/>
        <v>金</v>
      </c>
      <c r="D173" s="85"/>
      <c r="E173" s="86"/>
      <c r="F173" s="205"/>
      <c r="G173" s="178"/>
      <c r="H173" s="18" t="s">
        <v>31</v>
      </c>
      <c r="I173" s="178"/>
      <c r="J173" s="178"/>
      <c r="K173" s="22" t="s">
        <v>32</v>
      </c>
      <c r="L173" s="89" t="str">
        <f t="shared" si="10"/>
        <v/>
      </c>
      <c r="M173" s="90"/>
      <c r="N173" s="22" t="s">
        <v>33</v>
      </c>
      <c r="O173" s="85"/>
      <c r="P173" s="86"/>
      <c r="Q173" s="85"/>
      <c r="R173" s="86"/>
      <c r="S173" s="85"/>
      <c r="T173" s="86"/>
      <c r="U173" s="85"/>
      <c r="V173" s="86"/>
      <c r="W173" s="120"/>
      <c r="X173" s="121"/>
      <c r="Y173" s="121"/>
      <c r="Z173" s="121"/>
      <c r="AA173" s="121"/>
      <c r="AB173" s="121"/>
      <c r="AC173" s="122"/>
    </row>
    <row r="174" spans="1:29" ht="26.25" customHeight="1" x14ac:dyDescent="0.55000000000000004">
      <c r="A174" s="17">
        <v>13</v>
      </c>
      <c r="B174" s="22" t="s">
        <v>34</v>
      </c>
      <c r="C174" s="25" t="str">
        <f t="shared" si="9"/>
        <v>土</v>
      </c>
      <c r="D174" s="85"/>
      <c r="E174" s="86"/>
      <c r="F174" s="205"/>
      <c r="G174" s="178"/>
      <c r="H174" s="18" t="s">
        <v>31</v>
      </c>
      <c r="I174" s="178"/>
      <c r="J174" s="178"/>
      <c r="K174" s="22" t="s">
        <v>32</v>
      </c>
      <c r="L174" s="89" t="str">
        <f t="shared" si="10"/>
        <v/>
      </c>
      <c r="M174" s="90"/>
      <c r="N174" s="22" t="s">
        <v>33</v>
      </c>
      <c r="O174" s="85"/>
      <c r="P174" s="86"/>
      <c r="Q174" s="85"/>
      <c r="R174" s="86"/>
      <c r="S174" s="85"/>
      <c r="T174" s="86"/>
      <c r="U174" s="85"/>
      <c r="V174" s="86"/>
      <c r="W174" s="120"/>
      <c r="X174" s="121"/>
      <c r="Y174" s="121"/>
      <c r="Z174" s="121"/>
      <c r="AA174" s="121"/>
      <c r="AB174" s="121"/>
      <c r="AC174" s="122"/>
    </row>
    <row r="175" spans="1:29" ht="26.25" customHeight="1" x14ac:dyDescent="0.55000000000000004">
      <c r="A175" s="17">
        <v>14</v>
      </c>
      <c r="B175" s="22" t="s">
        <v>34</v>
      </c>
      <c r="C175" s="25" t="str">
        <f t="shared" si="9"/>
        <v>日</v>
      </c>
      <c r="D175" s="85"/>
      <c r="E175" s="86"/>
      <c r="F175" s="205"/>
      <c r="G175" s="178"/>
      <c r="H175" s="18" t="s">
        <v>31</v>
      </c>
      <c r="I175" s="178"/>
      <c r="J175" s="178"/>
      <c r="K175" s="22" t="s">
        <v>32</v>
      </c>
      <c r="L175" s="89" t="str">
        <f t="shared" si="10"/>
        <v/>
      </c>
      <c r="M175" s="90"/>
      <c r="N175" s="22" t="s">
        <v>33</v>
      </c>
      <c r="O175" s="85"/>
      <c r="P175" s="86"/>
      <c r="Q175" s="85"/>
      <c r="R175" s="86"/>
      <c r="S175" s="85"/>
      <c r="T175" s="86"/>
      <c r="U175" s="85"/>
      <c r="V175" s="86"/>
      <c r="W175" s="120"/>
      <c r="X175" s="121"/>
      <c r="Y175" s="121"/>
      <c r="Z175" s="121"/>
      <c r="AA175" s="121"/>
      <c r="AB175" s="121"/>
      <c r="AC175" s="122"/>
    </row>
    <row r="176" spans="1:29" ht="26.25" customHeight="1" x14ac:dyDescent="0.55000000000000004">
      <c r="A176" s="17">
        <v>15</v>
      </c>
      <c r="B176" s="22" t="s">
        <v>34</v>
      </c>
      <c r="C176" s="25" t="str">
        <f t="shared" si="9"/>
        <v>月</v>
      </c>
      <c r="D176" s="85"/>
      <c r="E176" s="86"/>
      <c r="F176" s="205"/>
      <c r="G176" s="178"/>
      <c r="H176" s="18" t="s">
        <v>31</v>
      </c>
      <c r="I176" s="178"/>
      <c r="J176" s="178"/>
      <c r="K176" s="22" t="s">
        <v>32</v>
      </c>
      <c r="L176" s="89" t="str">
        <f t="shared" si="10"/>
        <v/>
      </c>
      <c r="M176" s="90"/>
      <c r="N176" s="22" t="s">
        <v>33</v>
      </c>
      <c r="O176" s="85"/>
      <c r="P176" s="86"/>
      <c r="Q176" s="85"/>
      <c r="R176" s="86"/>
      <c r="S176" s="85"/>
      <c r="T176" s="86"/>
      <c r="U176" s="85"/>
      <c r="V176" s="86"/>
      <c r="W176" s="120"/>
      <c r="X176" s="121"/>
      <c r="Y176" s="121"/>
      <c r="Z176" s="121"/>
      <c r="AA176" s="121"/>
      <c r="AB176" s="121"/>
      <c r="AC176" s="122"/>
    </row>
    <row r="177" spans="1:29" ht="26.25" customHeight="1" x14ac:dyDescent="0.55000000000000004">
      <c r="A177" s="17">
        <v>16</v>
      </c>
      <c r="B177" s="22" t="s">
        <v>34</v>
      </c>
      <c r="C177" s="25" t="str">
        <f t="shared" si="9"/>
        <v>火</v>
      </c>
      <c r="D177" s="85"/>
      <c r="E177" s="86"/>
      <c r="F177" s="205"/>
      <c r="G177" s="178"/>
      <c r="H177" s="18" t="s">
        <v>31</v>
      </c>
      <c r="I177" s="178"/>
      <c r="J177" s="178"/>
      <c r="K177" s="22" t="s">
        <v>32</v>
      </c>
      <c r="L177" s="89" t="str">
        <f t="shared" si="10"/>
        <v/>
      </c>
      <c r="M177" s="90"/>
      <c r="N177" s="22" t="s">
        <v>33</v>
      </c>
      <c r="O177" s="85"/>
      <c r="P177" s="86"/>
      <c r="Q177" s="85"/>
      <c r="R177" s="86"/>
      <c r="S177" s="85"/>
      <c r="T177" s="86"/>
      <c r="U177" s="85"/>
      <c r="V177" s="86"/>
      <c r="W177" s="120"/>
      <c r="X177" s="121"/>
      <c r="Y177" s="121"/>
      <c r="Z177" s="121"/>
      <c r="AA177" s="121"/>
      <c r="AB177" s="121"/>
      <c r="AC177" s="122"/>
    </row>
    <row r="178" spans="1:29" ht="26.25" customHeight="1" x14ac:dyDescent="0.55000000000000004">
      <c r="A178" s="17">
        <v>17</v>
      </c>
      <c r="B178" s="22" t="s">
        <v>34</v>
      </c>
      <c r="C178" s="25" t="str">
        <f t="shared" si="9"/>
        <v>水</v>
      </c>
      <c r="D178" s="85"/>
      <c r="E178" s="86"/>
      <c r="F178" s="205"/>
      <c r="G178" s="178"/>
      <c r="H178" s="18" t="s">
        <v>31</v>
      </c>
      <c r="I178" s="178"/>
      <c r="J178" s="178"/>
      <c r="K178" s="22" t="s">
        <v>32</v>
      </c>
      <c r="L178" s="89" t="str">
        <f t="shared" si="10"/>
        <v/>
      </c>
      <c r="M178" s="90"/>
      <c r="N178" s="22" t="s">
        <v>33</v>
      </c>
      <c r="O178" s="85"/>
      <c r="P178" s="86"/>
      <c r="Q178" s="85"/>
      <c r="R178" s="86"/>
      <c r="S178" s="85"/>
      <c r="T178" s="86"/>
      <c r="U178" s="85"/>
      <c r="V178" s="86"/>
      <c r="W178" s="120"/>
      <c r="X178" s="121"/>
      <c r="Y178" s="121"/>
      <c r="Z178" s="121"/>
      <c r="AA178" s="121"/>
      <c r="AB178" s="121"/>
      <c r="AC178" s="122"/>
    </row>
    <row r="179" spans="1:29" ht="26.25" customHeight="1" x14ac:dyDescent="0.55000000000000004">
      <c r="A179" s="17">
        <v>18</v>
      </c>
      <c r="B179" s="22" t="s">
        <v>34</v>
      </c>
      <c r="C179" s="25" t="str">
        <f t="shared" si="9"/>
        <v>木</v>
      </c>
      <c r="D179" s="85"/>
      <c r="E179" s="86"/>
      <c r="F179" s="205"/>
      <c r="G179" s="178"/>
      <c r="H179" s="18" t="s">
        <v>31</v>
      </c>
      <c r="I179" s="178"/>
      <c r="J179" s="178"/>
      <c r="K179" s="22" t="s">
        <v>32</v>
      </c>
      <c r="L179" s="89" t="str">
        <f t="shared" si="10"/>
        <v/>
      </c>
      <c r="M179" s="90"/>
      <c r="N179" s="22" t="s">
        <v>33</v>
      </c>
      <c r="O179" s="85"/>
      <c r="P179" s="86"/>
      <c r="Q179" s="85"/>
      <c r="R179" s="86"/>
      <c r="S179" s="85"/>
      <c r="T179" s="86"/>
      <c r="U179" s="85"/>
      <c r="V179" s="86"/>
      <c r="W179" s="120"/>
      <c r="X179" s="121"/>
      <c r="Y179" s="121"/>
      <c r="Z179" s="121"/>
      <c r="AA179" s="121"/>
      <c r="AB179" s="121"/>
      <c r="AC179" s="122"/>
    </row>
    <row r="180" spans="1:29" ht="26.25" customHeight="1" x14ac:dyDescent="0.55000000000000004">
      <c r="A180" s="17">
        <v>19</v>
      </c>
      <c r="B180" s="22" t="s">
        <v>34</v>
      </c>
      <c r="C180" s="25" t="str">
        <f t="shared" si="9"/>
        <v>金</v>
      </c>
      <c r="D180" s="85"/>
      <c r="E180" s="86"/>
      <c r="F180" s="205"/>
      <c r="G180" s="178"/>
      <c r="H180" s="18" t="s">
        <v>31</v>
      </c>
      <c r="I180" s="178"/>
      <c r="J180" s="178"/>
      <c r="K180" s="22" t="s">
        <v>32</v>
      </c>
      <c r="L180" s="89" t="str">
        <f t="shared" si="10"/>
        <v/>
      </c>
      <c r="M180" s="90"/>
      <c r="N180" s="22" t="s">
        <v>33</v>
      </c>
      <c r="O180" s="85"/>
      <c r="P180" s="86"/>
      <c r="Q180" s="85"/>
      <c r="R180" s="86"/>
      <c r="S180" s="85"/>
      <c r="T180" s="86"/>
      <c r="U180" s="85"/>
      <c r="V180" s="86"/>
      <c r="W180" s="120"/>
      <c r="X180" s="121"/>
      <c r="Y180" s="121"/>
      <c r="Z180" s="121"/>
      <c r="AA180" s="121"/>
      <c r="AB180" s="121"/>
      <c r="AC180" s="122"/>
    </row>
    <row r="181" spans="1:29" ht="26.25" customHeight="1" x14ac:dyDescent="0.55000000000000004">
      <c r="A181" s="17">
        <v>20</v>
      </c>
      <c r="B181" s="22" t="s">
        <v>34</v>
      </c>
      <c r="C181" s="25" t="str">
        <f t="shared" si="9"/>
        <v>土</v>
      </c>
      <c r="D181" s="85"/>
      <c r="E181" s="86"/>
      <c r="F181" s="205"/>
      <c r="G181" s="178"/>
      <c r="H181" s="18" t="s">
        <v>31</v>
      </c>
      <c r="I181" s="178"/>
      <c r="J181" s="178"/>
      <c r="K181" s="22" t="s">
        <v>32</v>
      </c>
      <c r="L181" s="89" t="str">
        <f t="shared" si="10"/>
        <v/>
      </c>
      <c r="M181" s="90"/>
      <c r="N181" s="22" t="s">
        <v>33</v>
      </c>
      <c r="O181" s="85"/>
      <c r="P181" s="86"/>
      <c r="Q181" s="85"/>
      <c r="R181" s="86"/>
      <c r="S181" s="85"/>
      <c r="T181" s="86"/>
      <c r="U181" s="85"/>
      <c r="V181" s="86"/>
      <c r="W181" s="120"/>
      <c r="X181" s="121"/>
      <c r="Y181" s="121"/>
      <c r="Z181" s="121"/>
      <c r="AA181" s="121"/>
      <c r="AB181" s="121"/>
      <c r="AC181" s="122"/>
    </row>
    <row r="182" spans="1:29" ht="26.25" customHeight="1" x14ac:dyDescent="0.55000000000000004">
      <c r="A182" s="17">
        <v>21</v>
      </c>
      <c r="B182" s="22" t="s">
        <v>34</v>
      </c>
      <c r="C182" s="25" t="str">
        <f t="shared" si="9"/>
        <v>日</v>
      </c>
      <c r="D182" s="85"/>
      <c r="E182" s="86"/>
      <c r="F182" s="205"/>
      <c r="G182" s="178"/>
      <c r="H182" s="18" t="s">
        <v>31</v>
      </c>
      <c r="I182" s="178"/>
      <c r="J182" s="178"/>
      <c r="K182" s="22" t="s">
        <v>32</v>
      </c>
      <c r="L182" s="89" t="str">
        <f t="shared" si="10"/>
        <v/>
      </c>
      <c r="M182" s="90"/>
      <c r="N182" s="22" t="s">
        <v>33</v>
      </c>
      <c r="O182" s="85"/>
      <c r="P182" s="86"/>
      <c r="Q182" s="85"/>
      <c r="R182" s="86"/>
      <c r="S182" s="85"/>
      <c r="T182" s="86"/>
      <c r="U182" s="85"/>
      <c r="V182" s="86"/>
      <c r="W182" s="120"/>
      <c r="X182" s="121"/>
      <c r="Y182" s="121"/>
      <c r="Z182" s="121"/>
      <c r="AA182" s="121"/>
      <c r="AB182" s="121"/>
      <c r="AC182" s="122"/>
    </row>
    <row r="183" spans="1:29" ht="26.25" customHeight="1" x14ac:dyDescent="0.55000000000000004">
      <c r="A183" s="17">
        <v>22</v>
      </c>
      <c r="B183" s="22" t="s">
        <v>34</v>
      </c>
      <c r="C183" s="25" t="str">
        <f t="shared" si="9"/>
        <v>月</v>
      </c>
      <c r="D183" s="85"/>
      <c r="E183" s="86"/>
      <c r="F183" s="205"/>
      <c r="G183" s="178"/>
      <c r="H183" s="18" t="s">
        <v>31</v>
      </c>
      <c r="I183" s="178"/>
      <c r="J183" s="178"/>
      <c r="K183" s="22" t="s">
        <v>32</v>
      </c>
      <c r="L183" s="89" t="str">
        <f t="shared" si="10"/>
        <v/>
      </c>
      <c r="M183" s="90"/>
      <c r="N183" s="22" t="s">
        <v>33</v>
      </c>
      <c r="O183" s="85"/>
      <c r="P183" s="86"/>
      <c r="Q183" s="85"/>
      <c r="R183" s="86"/>
      <c r="S183" s="85"/>
      <c r="T183" s="86"/>
      <c r="U183" s="85"/>
      <c r="V183" s="86"/>
      <c r="W183" s="120"/>
      <c r="X183" s="121"/>
      <c r="Y183" s="121"/>
      <c r="Z183" s="121"/>
      <c r="AA183" s="121"/>
      <c r="AB183" s="121"/>
      <c r="AC183" s="122"/>
    </row>
    <row r="184" spans="1:29" ht="26.25" customHeight="1" x14ac:dyDescent="0.55000000000000004">
      <c r="A184" s="17">
        <v>23</v>
      </c>
      <c r="B184" s="22" t="s">
        <v>34</v>
      </c>
      <c r="C184" s="25" t="str">
        <f t="shared" si="9"/>
        <v>火</v>
      </c>
      <c r="D184" s="85"/>
      <c r="E184" s="86"/>
      <c r="F184" s="205"/>
      <c r="G184" s="178"/>
      <c r="H184" s="18" t="s">
        <v>31</v>
      </c>
      <c r="I184" s="178"/>
      <c r="J184" s="178"/>
      <c r="K184" s="22" t="s">
        <v>32</v>
      </c>
      <c r="L184" s="89" t="str">
        <f t="shared" si="10"/>
        <v/>
      </c>
      <c r="M184" s="90"/>
      <c r="N184" s="22" t="s">
        <v>33</v>
      </c>
      <c r="O184" s="85"/>
      <c r="P184" s="86"/>
      <c r="Q184" s="85"/>
      <c r="R184" s="86"/>
      <c r="S184" s="85"/>
      <c r="T184" s="86"/>
      <c r="U184" s="85"/>
      <c r="V184" s="86"/>
      <c r="W184" s="120"/>
      <c r="X184" s="121"/>
      <c r="Y184" s="121"/>
      <c r="Z184" s="121"/>
      <c r="AA184" s="121"/>
      <c r="AB184" s="121"/>
      <c r="AC184" s="122"/>
    </row>
    <row r="185" spans="1:29" ht="26.25" customHeight="1" x14ac:dyDescent="0.55000000000000004">
      <c r="A185" s="17">
        <v>24</v>
      </c>
      <c r="B185" s="22" t="s">
        <v>34</v>
      </c>
      <c r="C185" s="25" t="str">
        <f t="shared" si="9"/>
        <v>水</v>
      </c>
      <c r="D185" s="85"/>
      <c r="E185" s="86"/>
      <c r="F185" s="205"/>
      <c r="G185" s="178"/>
      <c r="H185" s="18" t="s">
        <v>31</v>
      </c>
      <c r="I185" s="178"/>
      <c r="J185" s="178"/>
      <c r="K185" s="22" t="s">
        <v>32</v>
      </c>
      <c r="L185" s="89" t="str">
        <f t="shared" si="10"/>
        <v/>
      </c>
      <c r="M185" s="90"/>
      <c r="N185" s="22" t="s">
        <v>33</v>
      </c>
      <c r="O185" s="85"/>
      <c r="P185" s="86"/>
      <c r="Q185" s="85"/>
      <c r="R185" s="86"/>
      <c r="S185" s="85"/>
      <c r="T185" s="86"/>
      <c r="U185" s="85"/>
      <c r="V185" s="86"/>
      <c r="W185" s="120"/>
      <c r="X185" s="121"/>
      <c r="Y185" s="121"/>
      <c r="Z185" s="121"/>
      <c r="AA185" s="121"/>
      <c r="AB185" s="121"/>
      <c r="AC185" s="122"/>
    </row>
    <row r="186" spans="1:29" ht="26.25" customHeight="1" x14ac:dyDescent="0.55000000000000004">
      <c r="A186" s="17">
        <v>25</v>
      </c>
      <c r="B186" s="22" t="s">
        <v>34</v>
      </c>
      <c r="C186" s="25" t="str">
        <f t="shared" si="9"/>
        <v>木</v>
      </c>
      <c r="D186" s="85"/>
      <c r="E186" s="86"/>
      <c r="F186" s="205"/>
      <c r="G186" s="178"/>
      <c r="H186" s="18" t="s">
        <v>31</v>
      </c>
      <c r="I186" s="178"/>
      <c r="J186" s="178"/>
      <c r="K186" s="22" t="s">
        <v>32</v>
      </c>
      <c r="L186" s="89" t="str">
        <f t="shared" si="10"/>
        <v/>
      </c>
      <c r="M186" s="90"/>
      <c r="N186" s="22" t="s">
        <v>33</v>
      </c>
      <c r="O186" s="85"/>
      <c r="P186" s="86"/>
      <c r="Q186" s="85"/>
      <c r="R186" s="86"/>
      <c r="S186" s="85"/>
      <c r="T186" s="86"/>
      <c r="U186" s="85"/>
      <c r="V186" s="86"/>
      <c r="W186" s="120"/>
      <c r="X186" s="121"/>
      <c r="Y186" s="121"/>
      <c r="Z186" s="121"/>
      <c r="AA186" s="121"/>
      <c r="AB186" s="121"/>
      <c r="AC186" s="122"/>
    </row>
    <row r="187" spans="1:29" ht="26.25" customHeight="1" x14ac:dyDescent="0.55000000000000004">
      <c r="A187" s="17">
        <v>26</v>
      </c>
      <c r="B187" s="22" t="s">
        <v>34</v>
      </c>
      <c r="C187" s="25" t="str">
        <f t="shared" si="9"/>
        <v>金</v>
      </c>
      <c r="D187" s="85"/>
      <c r="E187" s="86"/>
      <c r="F187" s="205"/>
      <c r="G187" s="178"/>
      <c r="H187" s="18" t="s">
        <v>31</v>
      </c>
      <c r="I187" s="178"/>
      <c r="J187" s="178"/>
      <c r="K187" s="22" t="s">
        <v>32</v>
      </c>
      <c r="L187" s="89" t="str">
        <f t="shared" si="10"/>
        <v/>
      </c>
      <c r="M187" s="90"/>
      <c r="N187" s="22" t="s">
        <v>33</v>
      </c>
      <c r="O187" s="85"/>
      <c r="P187" s="86"/>
      <c r="Q187" s="85"/>
      <c r="R187" s="86"/>
      <c r="S187" s="85"/>
      <c r="T187" s="86"/>
      <c r="U187" s="85"/>
      <c r="V187" s="86"/>
      <c r="W187" s="120"/>
      <c r="X187" s="121"/>
      <c r="Y187" s="121"/>
      <c r="Z187" s="121"/>
      <c r="AA187" s="121"/>
      <c r="AB187" s="121"/>
      <c r="AC187" s="122"/>
    </row>
    <row r="188" spans="1:29" ht="26.25" customHeight="1" x14ac:dyDescent="0.55000000000000004">
      <c r="A188" s="17">
        <v>27</v>
      </c>
      <c r="B188" s="22" t="s">
        <v>34</v>
      </c>
      <c r="C188" s="25" t="str">
        <f t="shared" si="9"/>
        <v>土</v>
      </c>
      <c r="D188" s="85"/>
      <c r="E188" s="86"/>
      <c r="F188" s="205"/>
      <c r="G188" s="178"/>
      <c r="H188" s="18" t="s">
        <v>31</v>
      </c>
      <c r="I188" s="178"/>
      <c r="J188" s="178"/>
      <c r="K188" s="22" t="s">
        <v>32</v>
      </c>
      <c r="L188" s="89" t="str">
        <f t="shared" si="10"/>
        <v/>
      </c>
      <c r="M188" s="90"/>
      <c r="N188" s="22" t="s">
        <v>33</v>
      </c>
      <c r="O188" s="85"/>
      <c r="P188" s="86"/>
      <c r="Q188" s="85"/>
      <c r="R188" s="86"/>
      <c r="S188" s="85"/>
      <c r="T188" s="86"/>
      <c r="U188" s="85"/>
      <c r="V188" s="86"/>
      <c r="W188" s="120"/>
      <c r="X188" s="121"/>
      <c r="Y188" s="121"/>
      <c r="Z188" s="121"/>
      <c r="AA188" s="121"/>
      <c r="AB188" s="121"/>
      <c r="AC188" s="122"/>
    </row>
    <row r="189" spans="1:29" ht="26.25" customHeight="1" x14ac:dyDescent="0.55000000000000004">
      <c r="A189" s="17">
        <v>28</v>
      </c>
      <c r="B189" s="22" t="s">
        <v>34</v>
      </c>
      <c r="C189" s="25" t="str">
        <f t="shared" si="9"/>
        <v>日</v>
      </c>
      <c r="D189" s="85"/>
      <c r="E189" s="86"/>
      <c r="F189" s="205"/>
      <c r="G189" s="178"/>
      <c r="H189" s="18" t="s">
        <v>31</v>
      </c>
      <c r="I189" s="178"/>
      <c r="J189" s="178"/>
      <c r="K189" s="22" t="s">
        <v>32</v>
      </c>
      <c r="L189" s="89" t="str">
        <f t="shared" si="10"/>
        <v/>
      </c>
      <c r="M189" s="90"/>
      <c r="N189" s="22" t="s">
        <v>33</v>
      </c>
      <c r="O189" s="85"/>
      <c r="P189" s="86"/>
      <c r="Q189" s="85"/>
      <c r="R189" s="86"/>
      <c r="S189" s="85"/>
      <c r="T189" s="86"/>
      <c r="U189" s="85"/>
      <c r="V189" s="86"/>
      <c r="W189" s="120"/>
      <c r="X189" s="121"/>
      <c r="Y189" s="121"/>
      <c r="Z189" s="121"/>
      <c r="AA189" s="121"/>
      <c r="AB189" s="121"/>
      <c r="AC189" s="122"/>
    </row>
    <row r="190" spans="1:29" ht="26.25" customHeight="1" x14ac:dyDescent="0.55000000000000004">
      <c r="A190" s="17">
        <v>29</v>
      </c>
      <c r="B190" s="22" t="s">
        <v>34</v>
      </c>
      <c r="C190" s="25" t="str">
        <f t="shared" si="9"/>
        <v>月</v>
      </c>
      <c r="D190" s="85"/>
      <c r="E190" s="86"/>
      <c r="F190" s="205"/>
      <c r="G190" s="178"/>
      <c r="H190" s="18" t="s">
        <v>31</v>
      </c>
      <c r="I190" s="178"/>
      <c r="J190" s="178"/>
      <c r="K190" s="22" t="s">
        <v>32</v>
      </c>
      <c r="L190" s="89" t="str">
        <f t="shared" si="10"/>
        <v/>
      </c>
      <c r="M190" s="90"/>
      <c r="N190" s="22" t="s">
        <v>33</v>
      </c>
      <c r="O190" s="85"/>
      <c r="P190" s="86"/>
      <c r="Q190" s="85"/>
      <c r="R190" s="86"/>
      <c r="S190" s="85"/>
      <c r="T190" s="86"/>
      <c r="U190" s="85"/>
      <c r="V190" s="86"/>
      <c r="W190" s="120"/>
      <c r="X190" s="121"/>
      <c r="Y190" s="121"/>
      <c r="Z190" s="121"/>
      <c r="AA190" s="121"/>
      <c r="AB190" s="121"/>
      <c r="AC190" s="122"/>
    </row>
    <row r="191" spans="1:29" ht="26.25" customHeight="1" x14ac:dyDescent="0.55000000000000004">
      <c r="A191" s="17">
        <v>30</v>
      </c>
      <c r="B191" s="22" t="s">
        <v>34</v>
      </c>
      <c r="C191" s="25" t="str">
        <f t="shared" si="9"/>
        <v>火</v>
      </c>
      <c r="D191" s="85"/>
      <c r="E191" s="86"/>
      <c r="F191" s="205"/>
      <c r="G191" s="178"/>
      <c r="H191" s="18" t="s">
        <v>31</v>
      </c>
      <c r="I191" s="178"/>
      <c r="J191" s="178"/>
      <c r="K191" s="22" t="s">
        <v>32</v>
      </c>
      <c r="L191" s="89" t="str">
        <f t="shared" si="10"/>
        <v/>
      </c>
      <c r="M191" s="90"/>
      <c r="N191" s="22" t="s">
        <v>33</v>
      </c>
      <c r="O191" s="85"/>
      <c r="P191" s="86"/>
      <c r="Q191" s="85"/>
      <c r="R191" s="86"/>
      <c r="S191" s="85"/>
      <c r="T191" s="86"/>
      <c r="U191" s="85"/>
      <c r="V191" s="86"/>
      <c r="W191" s="120"/>
      <c r="X191" s="121"/>
      <c r="Y191" s="121"/>
      <c r="Z191" s="121"/>
      <c r="AA191" s="121"/>
      <c r="AB191" s="121"/>
      <c r="AC191" s="122"/>
    </row>
    <row r="192" spans="1:29" ht="26.25" customHeight="1" x14ac:dyDescent="0.55000000000000004">
      <c r="A192" s="19"/>
      <c r="B192" s="23"/>
      <c r="C192" s="26"/>
      <c r="D192" s="218"/>
      <c r="E192" s="219"/>
      <c r="F192" s="226"/>
      <c r="G192" s="227"/>
      <c r="H192" s="20" t="s">
        <v>31</v>
      </c>
      <c r="I192" s="227"/>
      <c r="J192" s="227"/>
      <c r="K192" s="23" t="s">
        <v>32</v>
      </c>
      <c r="L192" s="89" t="str">
        <f t="shared" ref="L192" si="11">IF(OR(F192="",I192=""),"",MIN(MAX(ROUNDDOWN((I192-F192)*24*2,0)/2,0),$E$159))</f>
        <v/>
      </c>
      <c r="M192" s="90"/>
      <c r="N192" s="23" t="s">
        <v>33</v>
      </c>
      <c r="O192" s="218"/>
      <c r="P192" s="219"/>
      <c r="Q192" s="218"/>
      <c r="R192" s="219"/>
      <c r="S192" s="218"/>
      <c r="T192" s="219"/>
      <c r="U192" s="218"/>
      <c r="V192" s="219"/>
      <c r="W192" s="208"/>
      <c r="X192" s="209"/>
      <c r="Y192" s="209"/>
      <c r="Z192" s="209"/>
      <c r="AA192" s="209"/>
      <c r="AB192" s="209"/>
      <c r="AC192" s="210"/>
    </row>
    <row r="193" spans="1:29" ht="26.25" customHeight="1" x14ac:dyDescent="0.55000000000000004">
      <c r="A193" s="126" t="s">
        <v>35</v>
      </c>
      <c r="B193" s="127"/>
      <c r="C193" s="127"/>
      <c r="D193" s="27">
        <f>COUNTIF(L162:M192,"&gt;0")</f>
        <v>0</v>
      </c>
      <c r="E193" s="224" t="s">
        <v>36</v>
      </c>
      <c r="F193" s="224"/>
      <c r="G193" s="224"/>
      <c r="H193" s="224"/>
      <c r="I193" s="27">
        <f>COUNTIF(D162:E192,"○")</f>
        <v>0</v>
      </c>
      <c r="J193" s="28" t="s">
        <v>16</v>
      </c>
      <c r="K193" s="126" t="s">
        <v>101</v>
      </c>
      <c r="L193" s="127"/>
      <c r="M193" s="127"/>
      <c r="N193" s="27" t="s">
        <v>99</v>
      </c>
      <c r="O193" s="27">
        <f>COUNTIF(Q162:R192,"○")</f>
        <v>0</v>
      </c>
      <c r="P193" s="27" t="s">
        <v>38</v>
      </c>
      <c r="Q193" s="225" t="s">
        <v>100</v>
      </c>
      <c r="R193" s="225"/>
      <c r="S193" s="27">
        <f>COUNTIF(S162:T192,"○")</f>
        <v>0</v>
      </c>
      <c r="T193" s="27" t="s">
        <v>38</v>
      </c>
      <c r="U193" s="27"/>
      <c r="V193" s="27"/>
      <c r="W193" s="28"/>
      <c r="X193" s="212" t="s">
        <v>37</v>
      </c>
      <c r="Y193" s="213"/>
      <c r="Z193" s="213"/>
      <c r="AA193" s="44"/>
      <c r="AB193" s="44"/>
      <c r="AC193" s="216" t="str">
        <f>IF(W160="３．要支援家庭のこども加算","●","×")</f>
        <v>×</v>
      </c>
    </row>
    <row r="194" spans="1:29" ht="26.25" customHeight="1" x14ac:dyDescent="0.55000000000000004">
      <c r="A194" s="126" t="s">
        <v>91</v>
      </c>
      <c r="B194" s="127"/>
      <c r="C194" s="27">
        <f>COUNTIF(O162:P192,"○")</f>
        <v>0</v>
      </c>
      <c r="D194" s="105" t="s">
        <v>38</v>
      </c>
      <c r="E194" s="105"/>
      <c r="F194" s="103" t="s">
        <v>107</v>
      </c>
      <c r="G194" s="104"/>
      <c r="H194" s="104"/>
      <c r="I194" s="27">
        <f>COUNTIF(U162:V192,"○")</f>
        <v>0</v>
      </c>
      <c r="J194" s="28" t="s">
        <v>38</v>
      </c>
      <c r="K194" s="211" t="s">
        <v>60</v>
      </c>
      <c r="L194" s="113"/>
      <c r="M194" s="113"/>
      <c r="N194" s="42">
        <f>IF(SUM(L162:M192)&gt;E159, E159, SUM(L162:M192))</f>
        <v>0</v>
      </c>
      <c r="O194" s="111" t="s">
        <v>58</v>
      </c>
      <c r="P194" s="111"/>
      <c r="Q194" s="111"/>
      <c r="R194" s="111"/>
      <c r="S194" s="42">
        <f>SUMIFS(L162:M192,D162:E192,"○")</f>
        <v>0</v>
      </c>
      <c r="T194" s="42" t="s">
        <v>59</v>
      </c>
      <c r="U194" s="115"/>
      <c r="V194" s="115"/>
      <c r="W194" s="45"/>
      <c r="X194" s="214"/>
      <c r="Y194" s="215"/>
      <c r="Z194" s="215"/>
      <c r="AA194" s="49"/>
      <c r="AB194" s="49"/>
      <c r="AC194" s="217"/>
    </row>
    <row r="195" spans="1:29" ht="26.25" customHeight="1" x14ac:dyDescent="0.55000000000000004">
      <c r="A195" s="29"/>
      <c r="B195" s="29"/>
      <c r="C195" s="29"/>
      <c r="D195" s="32"/>
      <c r="E195" s="32"/>
      <c r="F195" s="29"/>
      <c r="G195" s="29"/>
      <c r="H195" s="29"/>
      <c r="I195" s="32"/>
      <c r="J195" s="32"/>
      <c r="K195" s="51"/>
      <c r="L195" s="51"/>
      <c r="M195" s="51"/>
      <c r="N195" s="32"/>
      <c r="O195" s="52"/>
      <c r="P195" s="52"/>
      <c r="Q195" s="52"/>
      <c r="R195" s="52"/>
      <c r="S195" s="32"/>
      <c r="T195" s="32"/>
      <c r="U195" s="53"/>
      <c r="V195" s="53"/>
      <c r="W195" s="32"/>
      <c r="X195" s="29"/>
      <c r="Y195" s="29"/>
      <c r="Z195" s="29"/>
      <c r="AA195" s="29"/>
      <c r="AB195" s="29"/>
      <c r="AC195" s="29"/>
    </row>
    <row r="196" spans="1:29" ht="26.25" customHeight="1" x14ac:dyDescent="0.55000000000000004">
      <c r="A196" s="100" t="str">
        <f>"（別紙）中野区乳児等通園支援事業　利用状況報告書（"&amp;$N$2&amp;"年"&amp;$P$2&amp;"月分）"</f>
        <v>（別紙）中野区乳児等通園支援事業　利用状況報告書（2026年6月分）</v>
      </c>
      <c r="B196" s="100"/>
      <c r="C196" s="100"/>
      <c r="D196" s="100"/>
      <c r="E196" s="100"/>
      <c r="F196" s="100"/>
      <c r="G196" s="100"/>
      <c r="H196" s="100"/>
      <c r="I196" s="100"/>
      <c r="J196" s="100"/>
      <c r="K196" s="100"/>
      <c r="L196" s="100"/>
      <c r="M196" s="100"/>
      <c r="N196" s="100"/>
      <c r="O196" s="100"/>
      <c r="P196" s="100"/>
      <c r="Q196" s="100"/>
      <c r="R196" s="100"/>
      <c r="S196" s="100"/>
      <c r="T196" s="100"/>
      <c r="U196" s="100"/>
      <c r="V196" s="100"/>
      <c r="W196" s="100"/>
      <c r="X196" s="100"/>
      <c r="Y196" s="100"/>
      <c r="Z196" s="100"/>
      <c r="AA196" s="100"/>
      <c r="AB196" s="100"/>
      <c r="AC196" s="100"/>
    </row>
    <row r="197" spans="1:29" ht="26.25" customHeight="1" x14ac:dyDescent="0.55000000000000004">
      <c r="A197" s="101" t="s">
        <v>23</v>
      </c>
      <c r="B197" s="101"/>
      <c r="C197" s="101"/>
      <c r="D197" s="110"/>
      <c r="E197" s="110"/>
      <c r="F197" s="110"/>
      <c r="G197" s="110"/>
      <c r="H197" s="110"/>
      <c r="I197" s="110"/>
      <c r="J197" s="114" t="s">
        <v>43</v>
      </c>
      <c r="K197" s="114"/>
      <c r="L197" s="114"/>
      <c r="O197" s="29" t="s">
        <v>0</v>
      </c>
      <c r="P197" s="13"/>
      <c r="Q197" s="29" t="s">
        <v>3</v>
      </c>
      <c r="S197" s="29" t="s">
        <v>4</v>
      </c>
      <c r="T197" s="29" t="s">
        <v>19</v>
      </c>
      <c r="U197" s="32" t="s">
        <v>40</v>
      </c>
      <c r="V197" s="32"/>
      <c r="W197" s="110"/>
      <c r="X197" s="110"/>
      <c r="Y197" s="110"/>
      <c r="Z197" s="110"/>
      <c r="AA197" s="110"/>
      <c r="AB197" s="110"/>
      <c r="AC197" s="32" t="s">
        <v>19</v>
      </c>
    </row>
    <row r="198" spans="1:29" ht="26.25" customHeight="1" x14ac:dyDescent="0.55000000000000004">
      <c r="A198" s="101" t="s">
        <v>24</v>
      </c>
      <c r="B198" s="101"/>
      <c r="C198" s="101"/>
      <c r="D198" s="32" t="s">
        <v>87</v>
      </c>
      <c r="E198" s="32" cm="1">
        <f t="array" ref="E198">_xlfn.IFS(W197="０歳児クラス相当",$L$12,W197="１歳児クラス相当",$L$13,W197="２歳児クラス相当（３歳未満）",$L$14,W197="２歳児クラス相当（３歳誕生月）",$L$14,W197="",0)</f>
        <v>0</v>
      </c>
      <c r="F198" s="114" t="s">
        <v>11</v>
      </c>
      <c r="G198" s="114"/>
      <c r="H198" s="29"/>
      <c r="I198" s="32"/>
      <c r="J198" s="114"/>
      <c r="K198" s="114"/>
      <c r="L198" s="32"/>
      <c r="M198" s="114"/>
      <c r="N198" s="114"/>
      <c r="O198" s="32"/>
      <c r="P198" s="157" t="s">
        <v>62</v>
      </c>
      <c r="Q198" s="157"/>
      <c r="R198" s="157"/>
      <c r="S198" s="110"/>
      <c r="T198" s="110"/>
      <c r="U198" s="110"/>
      <c r="V198" s="157" t="s">
        <v>65</v>
      </c>
      <c r="W198" s="157"/>
      <c r="X198" s="110"/>
      <c r="Y198" s="110"/>
      <c r="Z198" s="110"/>
      <c r="AA198" s="110"/>
      <c r="AB198" s="110"/>
      <c r="AC198" s="32" t="s">
        <v>19</v>
      </c>
    </row>
    <row r="199" spans="1:29" ht="26.25" customHeight="1" x14ac:dyDescent="0.55000000000000004">
      <c r="A199" s="32"/>
      <c r="B199" s="114" t="s">
        <v>66</v>
      </c>
      <c r="C199" s="114"/>
      <c r="D199" s="114"/>
      <c r="E199" s="114" t="s">
        <v>94</v>
      </c>
      <c r="F199" s="114"/>
      <c r="G199" s="114"/>
      <c r="H199" s="114"/>
      <c r="I199" s="29" t="s">
        <v>19</v>
      </c>
      <c r="J199" s="113" t="s">
        <v>93</v>
      </c>
      <c r="K199" s="113"/>
      <c r="L199" s="113"/>
      <c r="M199" s="113"/>
      <c r="N199" s="113"/>
      <c r="O199" s="110"/>
      <c r="P199" s="110"/>
      <c r="Q199" s="110"/>
      <c r="R199" s="110"/>
      <c r="S199" s="110"/>
      <c r="T199" s="32"/>
      <c r="U199" s="111" t="s">
        <v>86</v>
      </c>
      <c r="V199" s="111"/>
      <c r="W199" s="228"/>
      <c r="X199" s="228"/>
      <c r="Y199" s="228"/>
      <c r="Z199" s="228"/>
      <c r="AA199" s="228"/>
      <c r="AB199" s="228"/>
    </row>
    <row r="200" spans="1:29" ht="26.25" customHeight="1" x14ac:dyDescent="0.55000000000000004">
      <c r="A200" s="123" t="s">
        <v>25</v>
      </c>
      <c r="B200" s="123"/>
      <c r="C200" s="14" t="s">
        <v>26</v>
      </c>
      <c r="D200" s="123" t="s">
        <v>90</v>
      </c>
      <c r="E200" s="123"/>
      <c r="F200" s="123" t="s">
        <v>27</v>
      </c>
      <c r="G200" s="123"/>
      <c r="H200" s="123"/>
      <c r="I200" s="123"/>
      <c r="J200" s="123"/>
      <c r="K200" s="123"/>
      <c r="L200" s="177" t="s">
        <v>28</v>
      </c>
      <c r="M200" s="177"/>
      <c r="N200" s="177"/>
      <c r="O200" s="123" t="s">
        <v>29</v>
      </c>
      <c r="P200" s="123"/>
      <c r="Q200" s="116" t="s">
        <v>98</v>
      </c>
      <c r="R200" s="116"/>
      <c r="S200" s="116" t="s">
        <v>45</v>
      </c>
      <c r="T200" s="116"/>
      <c r="U200" s="124" t="s">
        <v>55</v>
      </c>
      <c r="V200" s="125"/>
      <c r="W200" s="126" t="s">
        <v>30</v>
      </c>
      <c r="X200" s="127"/>
      <c r="Y200" s="127"/>
      <c r="Z200" s="127"/>
      <c r="AA200" s="127"/>
      <c r="AB200" s="127"/>
      <c r="AC200" s="128"/>
    </row>
    <row r="201" spans="1:29" ht="26.25" customHeight="1" x14ac:dyDescent="0.55000000000000004">
      <c r="A201" s="15">
        <v>1</v>
      </c>
      <c r="B201" s="21" t="s">
        <v>4</v>
      </c>
      <c r="C201" s="24" t="str">
        <f>TEXT(DATE($N$2,$P$2,A201),"aaa")</f>
        <v>月</v>
      </c>
      <c r="D201" s="106"/>
      <c r="E201" s="107"/>
      <c r="F201" s="108"/>
      <c r="G201" s="109"/>
      <c r="H201" s="16" t="s">
        <v>31</v>
      </c>
      <c r="I201" s="109"/>
      <c r="J201" s="109"/>
      <c r="K201" s="21" t="s">
        <v>32</v>
      </c>
      <c r="L201" s="89" t="str">
        <f>IF(OR(F201="",I201=""),"",MIN(MAX(ROUNDDOWN((I201-F201)*24*2,0)/2,0),$E$198))</f>
        <v/>
      </c>
      <c r="M201" s="90"/>
      <c r="N201" s="43" t="s">
        <v>33</v>
      </c>
      <c r="O201" s="106"/>
      <c r="P201" s="107"/>
      <c r="Q201" s="106"/>
      <c r="R201" s="107"/>
      <c r="S201" s="106"/>
      <c r="T201" s="107"/>
      <c r="U201" s="106"/>
      <c r="V201" s="107"/>
      <c r="W201" s="231"/>
      <c r="X201" s="232"/>
      <c r="Y201" s="232"/>
      <c r="Z201" s="232"/>
      <c r="AA201" s="232"/>
      <c r="AB201" s="232"/>
      <c r="AC201" s="233"/>
    </row>
    <row r="202" spans="1:29" ht="26.25" customHeight="1" x14ac:dyDescent="0.55000000000000004">
      <c r="A202" s="17">
        <v>2</v>
      </c>
      <c r="B202" s="22" t="s">
        <v>4</v>
      </c>
      <c r="C202" s="25" t="str">
        <f>TEXT(DATE($N$2,$P$2,A202),"aaa")</f>
        <v>火</v>
      </c>
      <c r="D202" s="85"/>
      <c r="E202" s="86"/>
      <c r="F202" s="205"/>
      <c r="G202" s="178"/>
      <c r="H202" s="18" t="s">
        <v>31</v>
      </c>
      <c r="I202" s="178"/>
      <c r="J202" s="178"/>
      <c r="K202" s="22" t="s">
        <v>32</v>
      </c>
      <c r="L202" s="89" t="str">
        <f>IF(OR(F202="",I202=""),"",MIN(MAX(ROUNDDOWN((I202-F202)*24*2,0)/2,0),$E$198))</f>
        <v/>
      </c>
      <c r="M202" s="90"/>
      <c r="N202" s="22" t="s">
        <v>33</v>
      </c>
      <c r="O202" s="85"/>
      <c r="P202" s="86"/>
      <c r="Q202" s="85"/>
      <c r="R202" s="86"/>
      <c r="S202" s="85"/>
      <c r="T202" s="86"/>
      <c r="U202" s="85"/>
      <c r="V202" s="86"/>
      <c r="W202" s="120"/>
      <c r="X202" s="121"/>
      <c r="Y202" s="121"/>
      <c r="Z202" s="121"/>
      <c r="AA202" s="121"/>
      <c r="AB202" s="121"/>
      <c r="AC202" s="122"/>
    </row>
    <row r="203" spans="1:29" ht="26.25" customHeight="1" x14ac:dyDescent="0.55000000000000004">
      <c r="A203" s="17">
        <v>3</v>
      </c>
      <c r="B203" s="22" t="s">
        <v>34</v>
      </c>
      <c r="C203" s="25" t="str">
        <f t="shared" ref="C203:C230" si="12">TEXT(DATE($N$2,$P$2,A203),"aaa")</f>
        <v>水</v>
      </c>
      <c r="D203" s="85"/>
      <c r="E203" s="86"/>
      <c r="F203" s="205"/>
      <c r="G203" s="178"/>
      <c r="H203" s="18" t="s">
        <v>31</v>
      </c>
      <c r="I203" s="178"/>
      <c r="J203" s="178"/>
      <c r="K203" s="22" t="s">
        <v>32</v>
      </c>
      <c r="L203" s="89" t="str">
        <f t="shared" ref="L203:L230" si="13">IF(OR(F203="",I203=""),"",MIN(MAX(ROUNDDOWN((I203-F203)*24*2,0)/2,0),$E$198))</f>
        <v/>
      </c>
      <c r="M203" s="90"/>
      <c r="N203" s="22" t="s">
        <v>33</v>
      </c>
      <c r="O203" s="85"/>
      <c r="P203" s="86"/>
      <c r="Q203" s="85"/>
      <c r="R203" s="86"/>
      <c r="S203" s="85"/>
      <c r="T203" s="86"/>
      <c r="U203" s="85"/>
      <c r="V203" s="86"/>
      <c r="W203" s="234"/>
      <c r="X203" s="235"/>
      <c r="Y203" s="235"/>
      <c r="Z203" s="235"/>
      <c r="AA203" s="235"/>
      <c r="AB203" s="235"/>
      <c r="AC203" s="236"/>
    </row>
    <row r="204" spans="1:29" ht="26.25" customHeight="1" x14ac:dyDescent="0.55000000000000004">
      <c r="A204" s="17">
        <v>4</v>
      </c>
      <c r="B204" s="22" t="s">
        <v>34</v>
      </c>
      <c r="C204" s="25" t="str">
        <f t="shared" si="12"/>
        <v>木</v>
      </c>
      <c r="D204" s="85"/>
      <c r="E204" s="86"/>
      <c r="F204" s="205"/>
      <c r="G204" s="178"/>
      <c r="H204" s="18" t="s">
        <v>31</v>
      </c>
      <c r="I204" s="178"/>
      <c r="J204" s="178"/>
      <c r="K204" s="22" t="s">
        <v>32</v>
      </c>
      <c r="L204" s="89" t="str">
        <f t="shared" si="13"/>
        <v/>
      </c>
      <c r="M204" s="90"/>
      <c r="N204" s="22" t="s">
        <v>33</v>
      </c>
      <c r="O204" s="85"/>
      <c r="P204" s="86"/>
      <c r="Q204" s="85"/>
      <c r="R204" s="86"/>
      <c r="S204" s="85"/>
      <c r="T204" s="86"/>
      <c r="U204" s="85"/>
      <c r="V204" s="86"/>
      <c r="W204" s="120"/>
      <c r="X204" s="121"/>
      <c r="Y204" s="121"/>
      <c r="Z204" s="121"/>
      <c r="AA204" s="121"/>
      <c r="AB204" s="121"/>
      <c r="AC204" s="122"/>
    </row>
    <row r="205" spans="1:29" ht="26.25" customHeight="1" x14ac:dyDescent="0.55000000000000004">
      <c r="A205" s="17">
        <v>5</v>
      </c>
      <c r="B205" s="22" t="s">
        <v>34</v>
      </c>
      <c r="C205" s="25" t="str">
        <f t="shared" si="12"/>
        <v>金</v>
      </c>
      <c r="D205" s="85"/>
      <c r="E205" s="86"/>
      <c r="F205" s="205"/>
      <c r="G205" s="178"/>
      <c r="H205" s="18" t="s">
        <v>31</v>
      </c>
      <c r="I205" s="178"/>
      <c r="J205" s="178"/>
      <c r="K205" s="22" t="s">
        <v>32</v>
      </c>
      <c r="L205" s="89" t="str">
        <f t="shared" si="13"/>
        <v/>
      </c>
      <c r="M205" s="90"/>
      <c r="N205" s="22" t="s">
        <v>33</v>
      </c>
      <c r="O205" s="85"/>
      <c r="P205" s="86"/>
      <c r="Q205" s="85"/>
      <c r="R205" s="86"/>
      <c r="S205" s="85"/>
      <c r="T205" s="86"/>
      <c r="U205" s="85"/>
      <c r="V205" s="86"/>
      <c r="W205" s="120"/>
      <c r="X205" s="121"/>
      <c r="Y205" s="121"/>
      <c r="Z205" s="121"/>
      <c r="AA205" s="121"/>
      <c r="AB205" s="121"/>
      <c r="AC205" s="122"/>
    </row>
    <row r="206" spans="1:29" ht="26.25" customHeight="1" x14ac:dyDescent="0.55000000000000004">
      <c r="A206" s="17">
        <v>6</v>
      </c>
      <c r="B206" s="22" t="s">
        <v>34</v>
      </c>
      <c r="C206" s="25" t="str">
        <f t="shared" si="12"/>
        <v>土</v>
      </c>
      <c r="D206" s="85"/>
      <c r="E206" s="86"/>
      <c r="F206" s="205"/>
      <c r="G206" s="178"/>
      <c r="H206" s="18" t="s">
        <v>31</v>
      </c>
      <c r="I206" s="178"/>
      <c r="J206" s="178"/>
      <c r="K206" s="22" t="s">
        <v>32</v>
      </c>
      <c r="L206" s="89" t="str">
        <f t="shared" si="13"/>
        <v/>
      </c>
      <c r="M206" s="90"/>
      <c r="N206" s="22" t="s">
        <v>33</v>
      </c>
      <c r="O206" s="85"/>
      <c r="P206" s="86"/>
      <c r="Q206" s="85"/>
      <c r="R206" s="86"/>
      <c r="S206" s="85"/>
      <c r="T206" s="86"/>
      <c r="U206" s="85"/>
      <c r="V206" s="86"/>
      <c r="W206" s="120"/>
      <c r="X206" s="121"/>
      <c r="Y206" s="121"/>
      <c r="Z206" s="121"/>
      <c r="AA206" s="121"/>
      <c r="AB206" s="121"/>
      <c r="AC206" s="122"/>
    </row>
    <row r="207" spans="1:29" ht="26.25" customHeight="1" x14ac:dyDescent="0.55000000000000004">
      <c r="A207" s="17">
        <v>7</v>
      </c>
      <c r="B207" s="22" t="s">
        <v>34</v>
      </c>
      <c r="C207" s="25" t="str">
        <f t="shared" si="12"/>
        <v>日</v>
      </c>
      <c r="D207" s="85"/>
      <c r="E207" s="86"/>
      <c r="F207" s="205"/>
      <c r="G207" s="178"/>
      <c r="H207" s="18" t="s">
        <v>31</v>
      </c>
      <c r="I207" s="178"/>
      <c r="J207" s="178"/>
      <c r="K207" s="22" t="s">
        <v>32</v>
      </c>
      <c r="L207" s="89" t="str">
        <f t="shared" si="13"/>
        <v/>
      </c>
      <c r="M207" s="90"/>
      <c r="N207" s="22" t="s">
        <v>33</v>
      </c>
      <c r="O207" s="85"/>
      <c r="P207" s="86"/>
      <c r="Q207" s="85"/>
      <c r="R207" s="86"/>
      <c r="S207" s="85"/>
      <c r="T207" s="86"/>
      <c r="U207" s="85"/>
      <c r="V207" s="86"/>
      <c r="W207" s="120"/>
      <c r="X207" s="121"/>
      <c r="Y207" s="121"/>
      <c r="Z207" s="121"/>
      <c r="AA207" s="121"/>
      <c r="AB207" s="121"/>
      <c r="AC207" s="122"/>
    </row>
    <row r="208" spans="1:29" ht="26.25" customHeight="1" x14ac:dyDescent="0.55000000000000004">
      <c r="A208" s="17">
        <v>8</v>
      </c>
      <c r="B208" s="22" t="s">
        <v>34</v>
      </c>
      <c r="C208" s="25" t="str">
        <f t="shared" si="12"/>
        <v>月</v>
      </c>
      <c r="D208" s="85"/>
      <c r="E208" s="86"/>
      <c r="F208" s="205"/>
      <c r="G208" s="178"/>
      <c r="H208" s="18" t="s">
        <v>31</v>
      </c>
      <c r="I208" s="178"/>
      <c r="J208" s="178"/>
      <c r="K208" s="22" t="s">
        <v>32</v>
      </c>
      <c r="L208" s="89" t="str">
        <f t="shared" si="13"/>
        <v/>
      </c>
      <c r="M208" s="90"/>
      <c r="N208" s="22" t="s">
        <v>33</v>
      </c>
      <c r="O208" s="85"/>
      <c r="P208" s="86"/>
      <c r="Q208" s="85"/>
      <c r="R208" s="86"/>
      <c r="S208" s="85"/>
      <c r="T208" s="86"/>
      <c r="U208" s="85"/>
      <c r="V208" s="86"/>
      <c r="W208" s="120"/>
      <c r="X208" s="121"/>
      <c r="Y208" s="121"/>
      <c r="Z208" s="121"/>
      <c r="AA208" s="121"/>
      <c r="AB208" s="121"/>
      <c r="AC208" s="122"/>
    </row>
    <row r="209" spans="1:29" ht="26.25" customHeight="1" x14ac:dyDescent="0.55000000000000004">
      <c r="A209" s="17">
        <v>9</v>
      </c>
      <c r="B209" s="22" t="s">
        <v>34</v>
      </c>
      <c r="C209" s="25" t="str">
        <f t="shared" si="12"/>
        <v>火</v>
      </c>
      <c r="D209" s="85"/>
      <c r="E209" s="86"/>
      <c r="F209" s="205"/>
      <c r="G209" s="178"/>
      <c r="H209" s="18" t="s">
        <v>31</v>
      </c>
      <c r="I209" s="178"/>
      <c r="J209" s="178"/>
      <c r="K209" s="22" t="s">
        <v>32</v>
      </c>
      <c r="L209" s="89" t="str">
        <f t="shared" si="13"/>
        <v/>
      </c>
      <c r="M209" s="90"/>
      <c r="N209" s="22" t="s">
        <v>33</v>
      </c>
      <c r="O209" s="85"/>
      <c r="P209" s="86"/>
      <c r="Q209" s="85"/>
      <c r="R209" s="86"/>
      <c r="S209" s="85"/>
      <c r="T209" s="86"/>
      <c r="U209" s="85"/>
      <c r="V209" s="86"/>
      <c r="W209" s="120"/>
      <c r="X209" s="121"/>
      <c r="Y209" s="121"/>
      <c r="Z209" s="121"/>
      <c r="AA209" s="121"/>
      <c r="AB209" s="121"/>
      <c r="AC209" s="122"/>
    </row>
    <row r="210" spans="1:29" ht="26.25" customHeight="1" x14ac:dyDescent="0.55000000000000004">
      <c r="A210" s="17">
        <v>10</v>
      </c>
      <c r="B210" s="22" t="s">
        <v>34</v>
      </c>
      <c r="C210" s="25" t="str">
        <f t="shared" si="12"/>
        <v>水</v>
      </c>
      <c r="D210" s="85"/>
      <c r="E210" s="86"/>
      <c r="F210" s="205"/>
      <c r="G210" s="178"/>
      <c r="H210" s="18" t="s">
        <v>31</v>
      </c>
      <c r="I210" s="178"/>
      <c r="J210" s="178"/>
      <c r="K210" s="22" t="s">
        <v>32</v>
      </c>
      <c r="L210" s="89" t="str">
        <f t="shared" si="13"/>
        <v/>
      </c>
      <c r="M210" s="90"/>
      <c r="N210" s="22" t="s">
        <v>33</v>
      </c>
      <c r="O210" s="85"/>
      <c r="P210" s="86"/>
      <c r="Q210" s="85"/>
      <c r="R210" s="86"/>
      <c r="S210" s="85"/>
      <c r="T210" s="86"/>
      <c r="U210" s="85"/>
      <c r="V210" s="86"/>
      <c r="W210" s="120"/>
      <c r="X210" s="121"/>
      <c r="Y210" s="121"/>
      <c r="Z210" s="121"/>
      <c r="AA210" s="121"/>
      <c r="AB210" s="121"/>
      <c r="AC210" s="122"/>
    </row>
    <row r="211" spans="1:29" ht="26.25" customHeight="1" x14ac:dyDescent="0.55000000000000004">
      <c r="A211" s="17">
        <v>11</v>
      </c>
      <c r="B211" s="22" t="s">
        <v>34</v>
      </c>
      <c r="C211" s="25" t="str">
        <f t="shared" si="12"/>
        <v>木</v>
      </c>
      <c r="D211" s="85"/>
      <c r="E211" s="86"/>
      <c r="F211" s="205"/>
      <c r="G211" s="178"/>
      <c r="H211" s="18" t="s">
        <v>31</v>
      </c>
      <c r="I211" s="178"/>
      <c r="J211" s="178"/>
      <c r="K211" s="22" t="s">
        <v>32</v>
      </c>
      <c r="L211" s="89" t="str">
        <f t="shared" si="13"/>
        <v/>
      </c>
      <c r="M211" s="90"/>
      <c r="N211" s="22" t="s">
        <v>33</v>
      </c>
      <c r="O211" s="85"/>
      <c r="P211" s="86"/>
      <c r="Q211" s="85"/>
      <c r="R211" s="86"/>
      <c r="S211" s="85"/>
      <c r="T211" s="86"/>
      <c r="U211" s="85"/>
      <c r="V211" s="86"/>
      <c r="W211" s="120"/>
      <c r="X211" s="121"/>
      <c r="Y211" s="121"/>
      <c r="Z211" s="121"/>
      <c r="AA211" s="121"/>
      <c r="AB211" s="121"/>
      <c r="AC211" s="122"/>
    </row>
    <row r="212" spans="1:29" ht="26.25" customHeight="1" x14ac:dyDescent="0.55000000000000004">
      <c r="A212" s="17">
        <v>12</v>
      </c>
      <c r="B212" s="22" t="s">
        <v>34</v>
      </c>
      <c r="C212" s="25" t="str">
        <f t="shared" si="12"/>
        <v>金</v>
      </c>
      <c r="D212" s="85"/>
      <c r="E212" s="86"/>
      <c r="F212" s="205"/>
      <c r="G212" s="178"/>
      <c r="H212" s="18" t="s">
        <v>31</v>
      </c>
      <c r="I212" s="178"/>
      <c r="J212" s="178"/>
      <c r="K212" s="22" t="s">
        <v>32</v>
      </c>
      <c r="L212" s="89" t="str">
        <f t="shared" si="13"/>
        <v/>
      </c>
      <c r="M212" s="90"/>
      <c r="N212" s="22" t="s">
        <v>33</v>
      </c>
      <c r="O212" s="85"/>
      <c r="P212" s="86"/>
      <c r="Q212" s="85"/>
      <c r="R212" s="86"/>
      <c r="S212" s="85"/>
      <c r="T212" s="86"/>
      <c r="U212" s="85"/>
      <c r="V212" s="86"/>
      <c r="W212" s="120"/>
      <c r="X212" s="121"/>
      <c r="Y212" s="121"/>
      <c r="Z212" s="121"/>
      <c r="AA212" s="121"/>
      <c r="AB212" s="121"/>
      <c r="AC212" s="122"/>
    </row>
    <row r="213" spans="1:29" ht="26.25" customHeight="1" x14ac:dyDescent="0.55000000000000004">
      <c r="A213" s="17">
        <v>13</v>
      </c>
      <c r="B213" s="22" t="s">
        <v>34</v>
      </c>
      <c r="C213" s="25" t="str">
        <f t="shared" si="12"/>
        <v>土</v>
      </c>
      <c r="D213" s="85"/>
      <c r="E213" s="86"/>
      <c r="F213" s="205"/>
      <c r="G213" s="178"/>
      <c r="H213" s="18" t="s">
        <v>31</v>
      </c>
      <c r="I213" s="178"/>
      <c r="J213" s="178"/>
      <c r="K213" s="22" t="s">
        <v>32</v>
      </c>
      <c r="L213" s="89" t="str">
        <f t="shared" si="13"/>
        <v/>
      </c>
      <c r="M213" s="90"/>
      <c r="N213" s="22" t="s">
        <v>33</v>
      </c>
      <c r="O213" s="85"/>
      <c r="P213" s="86"/>
      <c r="Q213" s="85"/>
      <c r="R213" s="86"/>
      <c r="S213" s="85"/>
      <c r="T213" s="86"/>
      <c r="U213" s="85"/>
      <c r="V213" s="86"/>
      <c r="W213" s="120"/>
      <c r="X213" s="121"/>
      <c r="Y213" s="121"/>
      <c r="Z213" s="121"/>
      <c r="AA213" s="121"/>
      <c r="AB213" s="121"/>
      <c r="AC213" s="122"/>
    </row>
    <row r="214" spans="1:29" ht="26.25" customHeight="1" x14ac:dyDescent="0.55000000000000004">
      <c r="A214" s="17">
        <v>14</v>
      </c>
      <c r="B214" s="22" t="s">
        <v>34</v>
      </c>
      <c r="C214" s="25" t="str">
        <f t="shared" si="12"/>
        <v>日</v>
      </c>
      <c r="D214" s="85"/>
      <c r="E214" s="86"/>
      <c r="F214" s="205"/>
      <c r="G214" s="178"/>
      <c r="H214" s="18" t="s">
        <v>31</v>
      </c>
      <c r="I214" s="178"/>
      <c r="J214" s="178"/>
      <c r="K214" s="22" t="s">
        <v>32</v>
      </c>
      <c r="L214" s="89" t="str">
        <f t="shared" si="13"/>
        <v/>
      </c>
      <c r="M214" s="90"/>
      <c r="N214" s="22" t="s">
        <v>33</v>
      </c>
      <c r="O214" s="85"/>
      <c r="P214" s="86"/>
      <c r="Q214" s="85"/>
      <c r="R214" s="86"/>
      <c r="S214" s="85"/>
      <c r="T214" s="86"/>
      <c r="U214" s="85"/>
      <c r="V214" s="86"/>
      <c r="W214" s="120"/>
      <c r="X214" s="121"/>
      <c r="Y214" s="121"/>
      <c r="Z214" s="121"/>
      <c r="AA214" s="121"/>
      <c r="AB214" s="121"/>
      <c r="AC214" s="122"/>
    </row>
    <row r="215" spans="1:29" ht="26.25" customHeight="1" x14ac:dyDescent="0.55000000000000004">
      <c r="A215" s="17">
        <v>15</v>
      </c>
      <c r="B215" s="22" t="s">
        <v>34</v>
      </c>
      <c r="C215" s="25" t="str">
        <f t="shared" si="12"/>
        <v>月</v>
      </c>
      <c r="D215" s="85"/>
      <c r="E215" s="86"/>
      <c r="F215" s="205"/>
      <c r="G215" s="178"/>
      <c r="H215" s="18" t="s">
        <v>31</v>
      </c>
      <c r="I215" s="178"/>
      <c r="J215" s="178"/>
      <c r="K215" s="22" t="s">
        <v>32</v>
      </c>
      <c r="L215" s="89" t="str">
        <f t="shared" si="13"/>
        <v/>
      </c>
      <c r="M215" s="90"/>
      <c r="N215" s="22" t="s">
        <v>33</v>
      </c>
      <c r="O215" s="85"/>
      <c r="P215" s="86"/>
      <c r="Q215" s="85"/>
      <c r="R215" s="86"/>
      <c r="S215" s="85"/>
      <c r="T215" s="86"/>
      <c r="U215" s="85"/>
      <c r="V215" s="86"/>
      <c r="W215" s="120"/>
      <c r="X215" s="121"/>
      <c r="Y215" s="121"/>
      <c r="Z215" s="121"/>
      <c r="AA215" s="121"/>
      <c r="AB215" s="121"/>
      <c r="AC215" s="122"/>
    </row>
    <row r="216" spans="1:29" ht="26.25" customHeight="1" x14ac:dyDescent="0.55000000000000004">
      <c r="A216" s="17">
        <v>16</v>
      </c>
      <c r="B216" s="22" t="s">
        <v>34</v>
      </c>
      <c r="C216" s="25" t="str">
        <f t="shared" si="12"/>
        <v>火</v>
      </c>
      <c r="D216" s="85"/>
      <c r="E216" s="86"/>
      <c r="F216" s="205"/>
      <c r="G216" s="178"/>
      <c r="H216" s="18" t="s">
        <v>31</v>
      </c>
      <c r="I216" s="178"/>
      <c r="J216" s="178"/>
      <c r="K216" s="22" t="s">
        <v>32</v>
      </c>
      <c r="L216" s="89" t="str">
        <f t="shared" si="13"/>
        <v/>
      </c>
      <c r="M216" s="90"/>
      <c r="N216" s="22" t="s">
        <v>33</v>
      </c>
      <c r="O216" s="85"/>
      <c r="P216" s="86"/>
      <c r="Q216" s="85"/>
      <c r="R216" s="86"/>
      <c r="S216" s="85"/>
      <c r="T216" s="86"/>
      <c r="U216" s="85"/>
      <c r="V216" s="86"/>
      <c r="W216" s="120"/>
      <c r="X216" s="121"/>
      <c r="Y216" s="121"/>
      <c r="Z216" s="121"/>
      <c r="AA216" s="121"/>
      <c r="AB216" s="121"/>
      <c r="AC216" s="122"/>
    </row>
    <row r="217" spans="1:29" ht="26.25" customHeight="1" x14ac:dyDescent="0.55000000000000004">
      <c r="A217" s="17">
        <v>17</v>
      </c>
      <c r="B217" s="22" t="s">
        <v>34</v>
      </c>
      <c r="C217" s="25" t="str">
        <f t="shared" si="12"/>
        <v>水</v>
      </c>
      <c r="D217" s="85"/>
      <c r="E217" s="86"/>
      <c r="F217" s="205"/>
      <c r="G217" s="178"/>
      <c r="H217" s="18" t="s">
        <v>31</v>
      </c>
      <c r="I217" s="178"/>
      <c r="J217" s="178"/>
      <c r="K217" s="22" t="s">
        <v>32</v>
      </c>
      <c r="L217" s="89" t="str">
        <f t="shared" si="13"/>
        <v/>
      </c>
      <c r="M217" s="90"/>
      <c r="N217" s="22" t="s">
        <v>33</v>
      </c>
      <c r="O217" s="85"/>
      <c r="P217" s="86"/>
      <c r="Q217" s="85"/>
      <c r="R217" s="86"/>
      <c r="S217" s="85"/>
      <c r="T217" s="86"/>
      <c r="U217" s="85"/>
      <c r="V217" s="86"/>
      <c r="W217" s="120"/>
      <c r="X217" s="121"/>
      <c r="Y217" s="121"/>
      <c r="Z217" s="121"/>
      <c r="AA217" s="121"/>
      <c r="AB217" s="121"/>
      <c r="AC217" s="122"/>
    </row>
    <row r="218" spans="1:29" ht="26.25" customHeight="1" x14ac:dyDescent="0.55000000000000004">
      <c r="A218" s="17">
        <v>18</v>
      </c>
      <c r="B218" s="22" t="s">
        <v>34</v>
      </c>
      <c r="C218" s="25" t="str">
        <f t="shared" si="12"/>
        <v>木</v>
      </c>
      <c r="D218" s="85"/>
      <c r="E218" s="86"/>
      <c r="F218" s="205"/>
      <c r="G218" s="178"/>
      <c r="H218" s="18" t="s">
        <v>31</v>
      </c>
      <c r="I218" s="178"/>
      <c r="J218" s="178"/>
      <c r="K218" s="22" t="s">
        <v>32</v>
      </c>
      <c r="L218" s="89" t="str">
        <f t="shared" si="13"/>
        <v/>
      </c>
      <c r="M218" s="90"/>
      <c r="N218" s="22" t="s">
        <v>33</v>
      </c>
      <c r="O218" s="85"/>
      <c r="P218" s="86"/>
      <c r="Q218" s="85"/>
      <c r="R218" s="86"/>
      <c r="S218" s="85"/>
      <c r="T218" s="86"/>
      <c r="U218" s="85"/>
      <c r="V218" s="86"/>
      <c r="W218" s="120"/>
      <c r="X218" s="121"/>
      <c r="Y218" s="121"/>
      <c r="Z218" s="121"/>
      <c r="AA218" s="121"/>
      <c r="AB218" s="121"/>
      <c r="AC218" s="122"/>
    </row>
    <row r="219" spans="1:29" ht="26.25" customHeight="1" x14ac:dyDescent="0.55000000000000004">
      <c r="A219" s="17">
        <v>19</v>
      </c>
      <c r="B219" s="22" t="s">
        <v>34</v>
      </c>
      <c r="C219" s="25" t="str">
        <f t="shared" si="12"/>
        <v>金</v>
      </c>
      <c r="D219" s="85"/>
      <c r="E219" s="86"/>
      <c r="F219" s="205"/>
      <c r="G219" s="178"/>
      <c r="H219" s="18" t="s">
        <v>31</v>
      </c>
      <c r="I219" s="178"/>
      <c r="J219" s="178"/>
      <c r="K219" s="22" t="s">
        <v>32</v>
      </c>
      <c r="L219" s="89" t="str">
        <f t="shared" si="13"/>
        <v/>
      </c>
      <c r="M219" s="90"/>
      <c r="N219" s="22" t="s">
        <v>33</v>
      </c>
      <c r="O219" s="85"/>
      <c r="P219" s="86"/>
      <c r="Q219" s="85"/>
      <c r="R219" s="86"/>
      <c r="S219" s="85"/>
      <c r="T219" s="86"/>
      <c r="U219" s="85"/>
      <c r="V219" s="86"/>
      <c r="W219" s="120"/>
      <c r="X219" s="121"/>
      <c r="Y219" s="121"/>
      <c r="Z219" s="121"/>
      <c r="AA219" s="121"/>
      <c r="AB219" s="121"/>
      <c r="AC219" s="122"/>
    </row>
    <row r="220" spans="1:29" ht="26.25" customHeight="1" x14ac:dyDescent="0.55000000000000004">
      <c r="A220" s="17">
        <v>20</v>
      </c>
      <c r="B220" s="22" t="s">
        <v>34</v>
      </c>
      <c r="C220" s="25" t="str">
        <f t="shared" si="12"/>
        <v>土</v>
      </c>
      <c r="D220" s="85"/>
      <c r="E220" s="86"/>
      <c r="F220" s="205"/>
      <c r="G220" s="178"/>
      <c r="H220" s="18" t="s">
        <v>31</v>
      </c>
      <c r="I220" s="178"/>
      <c r="J220" s="178"/>
      <c r="K220" s="22" t="s">
        <v>32</v>
      </c>
      <c r="L220" s="89" t="str">
        <f t="shared" si="13"/>
        <v/>
      </c>
      <c r="M220" s="90"/>
      <c r="N220" s="22" t="s">
        <v>33</v>
      </c>
      <c r="O220" s="85"/>
      <c r="P220" s="86"/>
      <c r="Q220" s="85"/>
      <c r="R220" s="86"/>
      <c r="S220" s="85"/>
      <c r="T220" s="86"/>
      <c r="U220" s="85"/>
      <c r="V220" s="86"/>
      <c r="W220" s="120"/>
      <c r="X220" s="121"/>
      <c r="Y220" s="121"/>
      <c r="Z220" s="121"/>
      <c r="AA220" s="121"/>
      <c r="AB220" s="121"/>
      <c r="AC220" s="122"/>
    </row>
    <row r="221" spans="1:29" ht="26.25" customHeight="1" x14ac:dyDescent="0.55000000000000004">
      <c r="A221" s="17">
        <v>21</v>
      </c>
      <c r="B221" s="22" t="s">
        <v>34</v>
      </c>
      <c r="C221" s="25" t="str">
        <f t="shared" si="12"/>
        <v>日</v>
      </c>
      <c r="D221" s="85"/>
      <c r="E221" s="86"/>
      <c r="F221" s="205"/>
      <c r="G221" s="178"/>
      <c r="H221" s="18" t="s">
        <v>31</v>
      </c>
      <c r="I221" s="178"/>
      <c r="J221" s="178"/>
      <c r="K221" s="22" t="s">
        <v>32</v>
      </c>
      <c r="L221" s="89" t="str">
        <f t="shared" si="13"/>
        <v/>
      </c>
      <c r="M221" s="90"/>
      <c r="N221" s="22" t="s">
        <v>33</v>
      </c>
      <c r="O221" s="85"/>
      <c r="P221" s="86"/>
      <c r="Q221" s="85"/>
      <c r="R221" s="86"/>
      <c r="S221" s="85"/>
      <c r="T221" s="86"/>
      <c r="U221" s="85"/>
      <c r="V221" s="86"/>
      <c r="W221" s="120"/>
      <c r="X221" s="121"/>
      <c r="Y221" s="121"/>
      <c r="Z221" s="121"/>
      <c r="AA221" s="121"/>
      <c r="AB221" s="121"/>
      <c r="AC221" s="122"/>
    </row>
    <row r="222" spans="1:29" ht="26.25" customHeight="1" x14ac:dyDescent="0.55000000000000004">
      <c r="A222" s="17">
        <v>22</v>
      </c>
      <c r="B222" s="22" t="s">
        <v>34</v>
      </c>
      <c r="C222" s="25" t="str">
        <f t="shared" si="12"/>
        <v>月</v>
      </c>
      <c r="D222" s="85"/>
      <c r="E222" s="86"/>
      <c r="F222" s="205"/>
      <c r="G222" s="178"/>
      <c r="H222" s="18" t="s">
        <v>31</v>
      </c>
      <c r="I222" s="178"/>
      <c r="J222" s="178"/>
      <c r="K222" s="22" t="s">
        <v>32</v>
      </c>
      <c r="L222" s="89" t="str">
        <f t="shared" si="13"/>
        <v/>
      </c>
      <c r="M222" s="90"/>
      <c r="N222" s="22" t="s">
        <v>33</v>
      </c>
      <c r="O222" s="85"/>
      <c r="P222" s="86"/>
      <c r="Q222" s="85"/>
      <c r="R222" s="86"/>
      <c r="S222" s="85"/>
      <c r="T222" s="86"/>
      <c r="U222" s="85"/>
      <c r="V222" s="86"/>
      <c r="W222" s="120"/>
      <c r="X222" s="121"/>
      <c r="Y222" s="121"/>
      <c r="Z222" s="121"/>
      <c r="AA222" s="121"/>
      <c r="AB222" s="121"/>
      <c r="AC222" s="122"/>
    </row>
    <row r="223" spans="1:29" ht="26.25" customHeight="1" x14ac:dyDescent="0.55000000000000004">
      <c r="A223" s="17">
        <v>23</v>
      </c>
      <c r="B223" s="22" t="s">
        <v>34</v>
      </c>
      <c r="C223" s="25" t="str">
        <f t="shared" si="12"/>
        <v>火</v>
      </c>
      <c r="D223" s="85"/>
      <c r="E223" s="86"/>
      <c r="F223" s="205"/>
      <c r="G223" s="178"/>
      <c r="H223" s="18" t="s">
        <v>31</v>
      </c>
      <c r="I223" s="178"/>
      <c r="J223" s="178"/>
      <c r="K223" s="22" t="s">
        <v>32</v>
      </c>
      <c r="L223" s="89" t="str">
        <f t="shared" si="13"/>
        <v/>
      </c>
      <c r="M223" s="90"/>
      <c r="N223" s="22" t="s">
        <v>33</v>
      </c>
      <c r="O223" s="85"/>
      <c r="P223" s="86"/>
      <c r="Q223" s="85"/>
      <c r="R223" s="86"/>
      <c r="S223" s="85"/>
      <c r="T223" s="86"/>
      <c r="U223" s="85"/>
      <c r="V223" s="86"/>
      <c r="W223" s="120"/>
      <c r="X223" s="121"/>
      <c r="Y223" s="121"/>
      <c r="Z223" s="121"/>
      <c r="AA223" s="121"/>
      <c r="AB223" s="121"/>
      <c r="AC223" s="122"/>
    </row>
    <row r="224" spans="1:29" ht="26.25" customHeight="1" x14ac:dyDescent="0.55000000000000004">
      <c r="A224" s="17">
        <v>24</v>
      </c>
      <c r="B224" s="22" t="s">
        <v>34</v>
      </c>
      <c r="C224" s="25" t="str">
        <f t="shared" si="12"/>
        <v>水</v>
      </c>
      <c r="D224" s="85"/>
      <c r="E224" s="86"/>
      <c r="F224" s="205"/>
      <c r="G224" s="178"/>
      <c r="H224" s="18" t="s">
        <v>31</v>
      </c>
      <c r="I224" s="178"/>
      <c r="J224" s="178"/>
      <c r="K224" s="22" t="s">
        <v>32</v>
      </c>
      <c r="L224" s="89" t="str">
        <f t="shared" si="13"/>
        <v/>
      </c>
      <c r="M224" s="90"/>
      <c r="N224" s="22" t="s">
        <v>33</v>
      </c>
      <c r="O224" s="85"/>
      <c r="P224" s="86"/>
      <c r="Q224" s="85"/>
      <c r="R224" s="86"/>
      <c r="S224" s="85"/>
      <c r="T224" s="86"/>
      <c r="U224" s="85"/>
      <c r="V224" s="86"/>
      <c r="W224" s="120"/>
      <c r="X224" s="121"/>
      <c r="Y224" s="121"/>
      <c r="Z224" s="121"/>
      <c r="AA224" s="121"/>
      <c r="AB224" s="121"/>
      <c r="AC224" s="122"/>
    </row>
    <row r="225" spans="1:29" ht="26.25" customHeight="1" x14ac:dyDescent="0.55000000000000004">
      <c r="A225" s="17">
        <v>25</v>
      </c>
      <c r="B225" s="22" t="s">
        <v>34</v>
      </c>
      <c r="C225" s="25" t="str">
        <f t="shared" si="12"/>
        <v>木</v>
      </c>
      <c r="D225" s="85"/>
      <c r="E225" s="86"/>
      <c r="F225" s="205"/>
      <c r="G225" s="178"/>
      <c r="H225" s="18" t="s">
        <v>31</v>
      </c>
      <c r="I225" s="178"/>
      <c r="J225" s="178"/>
      <c r="K225" s="22" t="s">
        <v>32</v>
      </c>
      <c r="L225" s="89" t="str">
        <f t="shared" si="13"/>
        <v/>
      </c>
      <c r="M225" s="90"/>
      <c r="N225" s="22" t="s">
        <v>33</v>
      </c>
      <c r="O225" s="85"/>
      <c r="P225" s="86"/>
      <c r="Q225" s="85"/>
      <c r="R225" s="86"/>
      <c r="S225" s="85"/>
      <c r="T225" s="86"/>
      <c r="U225" s="85"/>
      <c r="V225" s="86"/>
      <c r="W225" s="120"/>
      <c r="X225" s="121"/>
      <c r="Y225" s="121"/>
      <c r="Z225" s="121"/>
      <c r="AA225" s="121"/>
      <c r="AB225" s="121"/>
      <c r="AC225" s="122"/>
    </row>
    <row r="226" spans="1:29" ht="26.25" customHeight="1" x14ac:dyDescent="0.55000000000000004">
      <c r="A226" s="17">
        <v>26</v>
      </c>
      <c r="B226" s="22" t="s">
        <v>34</v>
      </c>
      <c r="C226" s="25" t="str">
        <f t="shared" si="12"/>
        <v>金</v>
      </c>
      <c r="D226" s="85"/>
      <c r="E226" s="86"/>
      <c r="F226" s="205"/>
      <c r="G226" s="178"/>
      <c r="H226" s="18" t="s">
        <v>31</v>
      </c>
      <c r="I226" s="178"/>
      <c r="J226" s="178"/>
      <c r="K226" s="22" t="s">
        <v>32</v>
      </c>
      <c r="L226" s="89" t="str">
        <f t="shared" si="13"/>
        <v/>
      </c>
      <c r="M226" s="90"/>
      <c r="N226" s="22" t="s">
        <v>33</v>
      </c>
      <c r="O226" s="85"/>
      <c r="P226" s="86"/>
      <c r="Q226" s="85"/>
      <c r="R226" s="86"/>
      <c r="S226" s="85"/>
      <c r="T226" s="86"/>
      <c r="U226" s="85"/>
      <c r="V226" s="86"/>
      <c r="W226" s="120"/>
      <c r="X226" s="121"/>
      <c r="Y226" s="121"/>
      <c r="Z226" s="121"/>
      <c r="AA226" s="121"/>
      <c r="AB226" s="121"/>
      <c r="AC226" s="122"/>
    </row>
    <row r="227" spans="1:29" ht="26.25" customHeight="1" x14ac:dyDescent="0.55000000000000004">
      <c r="A227" s="17">
        <v>27</v>
      </c>
      <c r="B227" s="22" t="s">
        <v>34</v>
      </c>
      <c r="C227" s="25" t="str">
        <f t="shared" si="12"/>
        <v>土</v>
      </c>
      <c r="D227" s="85"/>
      <c r="E227" s="86"/>
      <c r="F227" s="205"/>
      <c r="G227" s="178"/>
      <c r="H227" s="18" t="s">
        <v>31</v>
      </c>
      <c r="I227" s="178"/>
      <c r="J227" s="178"/>
      <c r="K227" s="22" t="s">
        <v>32</v>
      </c>
      <c r="L227" s="89" t="str">
        <f t="shared" si="13"/>
        <v/>
      </c>
      <c r="M227" s="90"/>
      <c r="N227" s="22" t="s">
        <v>33</v>
      </c>
      <c r="O227" s="85"/>
      <c r="P227" s="86"/>
      <c r="Q227" s="85"/>
      <c r="R227" s="86"/>
      <c r="S227" s="85"/>
      <c r="T227" s="86"/>
      <c r="U227" s="85"/>
      <c r="V227" s="86"/>
      <c r="W227" s="120"/>
      <c r="X227" s="121"/>
      <c r="Y227" s="121"/>
      <c r="Z227" s="121"/>
      <c r="AA227" s="121"/>
      <c r="AB227" s="121"/>
      <c r="AC227" s="122"/>
    </row>
    <row r="228" spans="1:29" ht="26.25" customHeight="1" x14ac:dyDescent="0.55000000000000004">
      <c r="A228" s="17">
        <v>28</v>
      </c>
      <c r="B228" s="22" t="s">
        <v>34</v>
      </c>
      <c r="C228" s="25" t="str">
        <f t="shared" si="12"/>
        <v>日</v>
      </c>
      <c r="D228" s="85"/>
      <c r="E228" s="86"/>
      <c r="F228" s="205"/>
      <c r="G228" s="178"/>
      <c r="H228" s="18" t="s">
        <v>31</v>
      </c>
      <c r="I228" s="178"/>
      <c r="J228" s="178"/>
      <c r="K228" s="22" t="s">
        <v>32</v>
      </c>
      <c r="L228" s="89" t="str">
        <f t="shared" si="13"/>
        <v/>
      </c>
      <c r="M228" s="90"/>
      <c r="N228" s="22" t="s">
        <v>33</v>
      </c>
      <c r="O228" s="85"/>
      <c r="P228" s="86"/>
      <c r="Q228" s="85"/>
      <c r="R228" s="86"/>
      <c r="S228" s="85"/>
      <c r="T228" s="86"/>
      <c r="U228" s="85"/>
      <c r="V228" s="86"/>
      <c r="W228" s="120"/>
      <c r="X228" s="121"/>
      <c r="Y228" s="121"/>
      <c r="Z228" s="121"/>
      <c r="AA228" s="121"/>
      <c r="AB228" s="121"/>
      <c r="AC228" s="122"/>
    </row>
    <row r="229" spans="1:29" ht="26.25" customHeight="1" x14ac:dyDescent="0.55000000000000004">
      <c r="A229" s="17">
        <v>29</v>
      </c>
      <c r="B229" s="22" t="s">
        <v>34</v>
      </c>
      <c r="C229" s="25" t="str">
        <f t="shared" si="12"/>
        <v>月</v>
      </c>
      <c r="D229" s="85"/>
      <c r="E229" s="86"/>
      <c r="F229" s="205"/>
      <c r="G229" s="178"/>
      <c r="H229" s="18" t="s">
        <v>31</v>
      </c>
      <c r="I229" s="178"/>
      <c r="J229" s="178"/>
      <c r="K229" s="22" t="s">
        <v>32</v>
      </c>
      <c r="L229" s="89" t="str">
        <f t="shared" si="13"/>
        <v/>
      </c>
      <c r="M229" s="90"/>
      <c r="N229" s="22" t="s">
        <v>33</v>
      </c>
      <c r="O229" s="85"/>
      <c r="P229" s="86"/>
      <c r="Q229" s="85"/>
      <c r="R229" s="86"/>
      <c r="S229" s="85"/>
      <c r="T229" s="86"/>
      <c r="U229" s="85"/>
      <c r="V229" s="86"/>
      <c r="W229" s="120"/>
      <c r="X229" s="121"/>
      <c r="Y229" s="121"/>
      <c r="Z229" s="121"/>
      <c r="AA229" s="121"/>
      <c r="AB229" s="121"/>
      <c r="AC229" s="122"/>
    </row>
    <row r="230" spans="1:29" ht="26.25" customHeight="1" x14ac:dyDescent="0.55000000000000004">
      <c r="A230" s="17">
        <v>30</v>
      </c>
      <c r="B230" s="22" t="s">
        <v>34</v>
      </c>
      <c r="C230" s="25" t="str">
        <f t="shared" si="12"/>
        <v>火</v>
      </c>
      <c r="D230" s="85"/>
      <c r="E230" s="86"/>
      <c r="F230" s="205"/>
      <c r="G230" s="178"/>
      <c r="H230" s="18" t="s">
        <v>31</v>
      </c>
      <c r="I230" s="178"/>
      <c r="J230" s="178"/>
      <c r="K230" s="22" t="s">
        <v>32</v>
      </c>
      <c r="L230" s="89" t="str">
        <f t="shared" si="13"/>
        <v/>
      </c>
      <c r="M230" s="90"/>
      <c r="N230" s="22" t="s">
        <v>33</v>
      </c>
      <c r="O230" s="85"/>
      <c r="P230" s="86"/>
      <c r="Q230" s="85"/>
      <c r="R230" s="86"/>
      <c r="S230" s="85"/>
      <c r="T230" s="86"/>
      <c r="U230" s="85"/>
      <c r="V230" s="86"/>
      <c r="W230" s="120"/>
      <c r="X230" s="121"/>
      <c r="Y230" s="121"/>
      <c r="Z230" s="121"/>
      <c r="AA230" s="121"/>
      <c r="AB230" s="121"/>
      <c r="AC230" s="122"/>
    </row>
    <row r="231" spans="1:29" ht="26.25" customHeight="1" x14ac:dyDescent="0.55000000000000004">
      <c r="A231" s="19"/>
      <c r="B231" s="23"/>
      <c r="C231" s="26"/>
      <c r="D231" s="218"/>
      <c r="E231" s="219"/>
      <c r="F231" s="226"/>
      <c r="G231" s="227"/>
      <c r="H231" s="20" t="s">
        <v>31</v>
      </c>
      <c r="I231" s="227"/>
      <c r="J231" s="227"/>
      <c r="K231" s="23" t="s">
        <v>32</v>
      </c>
      <c r="L231" s="89" t="str">
        <f t="shared" ref="L231" si="14">IF(OR(F231="",I231=""),"",MIN(MAX(ROUNDDOWN((I231-F231)*24*2,0)/2,0),$E$198))</f>
        <v/>
      </c>
      <c r="M231" s="90"/>
      <c r="N231" s="23" t="s">
        <v>33</v>
      </c>
      <c r="O231" s="218"/>
      <c r="P231" s="219"/>
      <c r="Q231" s="218"/>
      <c r="R231" s="219"/>
      <c r="S231" s="218"/>
      <c r="T231" s="219"/>
      <c r="U231" s="218"/>
      <c r="V231" s="219"/>
      <c r="W231" s="208"/>
      <c r="X231" s="209"/>
      <c r="Y231" s="209"/>
      <c r="Z231" s="209"/>
      <c r="AA231" s="209"/>
      <c r="AB231" s="209"/>
      <c r="AC231" s="210"/>
    </row>
    <row r="232" spans="1:29" ht="26.25" customHeight="1" x14ac:dyDescent="0.55000000000000004">
      <c r="A232" s="126" t="s">
        <v>35</v>
      </c>
      <c r="B232" s="127"/>
      <c r="C232" s="127"/>
      <c r="D232" s="27">
        <f>COUNTIF(L201:M231,"&gt;0")</f>
        <v>0</v>
      </c>
      <c r="E232" s="224" t="s">
        <v>36</v>
      </c>
      <c r="F232" s="224"/>
      <c r="G232" s="224"/>
      <c r="H232" s="224"/>
      <c r="I232" s="27">
        <f>COUNTIF(D201:E231,"○")</f>
        <v>0</v>
      </c>
      <c r="J232" s="28" t="s">
        <v>16</v>
      </c>
      <c r="K232" s="126" t="s">
        <v>101</v>
      </c>
      <c r="L232" s="127"/>
      <c r="M232" s="127"/>
      <c r="N232" s="27" t="s">
        <v>99</v>
      </c>
      <c r="O232" s="27">
        <f>COUNTIF(Q201:R231,"○")</f>
        <v>0</v>
      </c>
      <c r="P232" s="27" t="s">
        <v>38</v>
      </c>
      <c r="Q232" s="225" t="s">
        <v>100</v>
      </c>
      <c r="R232" s="225"/>
      <c r="S232" s="27">
        <f>COUNTIF(S201:T231,"○")</f>
        <v>0</v>
      </c>
      <c r="T232" s="27" t="s">
        <v>38</v>
      </c>
      <c r="U232" s="27"/>
      <c r="V232" s="27"/>
      <c r="W232" s="28"/>
      <c r="X232" s="212" t="s">
        <v>37</v>
      </c>
      <c r="Y232" s="213"/>
      <c r="Z232" s="213"/>
      <c r="AA232" s="44"/>
      <c r="AB232" s="44"/>
      <c r="AC232" s="216" t="str">
        <f>IF(W199="３．要支援家庭のこども加算","●","×")</f>
        <v>×</v>
      </c>
    </row>
    <row r="233" spans="1:29" ht="26.25" customHeight="1" x14ac:dyDescent="0.55000000000000004">
      <c r="A233" s="126" t="s">
        <v>91</v>
      </c>
      <c r="B233" s="127"/>
      <c r="C233" s="27">
        <f>COUNTIF(O201:P231,"○")</f>
        <v>0</v>
      </c>
      <c r="D233" s="105" t="s">
        <v>38</v>
      </c>
      <c r="E233" s="105"/>
      <c r="F233" s="103" t="s">
        <v>107</v>
      </c>
      <c r="G233" s="104"/>
      <c r="H233" s="104"/>
      <c r="I233" s="27">
        <f>COUNTIF(U201:V231,"○")</f>
        <v>0</v>
      </c>
      <c r="J233" s="28" t="s">
        <v>38</v>
      </c>
      <c r="K233" s="211" t="s">
        <v>60</v>
      </c>
      <c r="L233" s="113"/>
      <c r="M233" s="113"/>
      <c r="N233" s="42">
        <f>IF(SUM(L201:M231)&gt;E198, E198, SUM(L201:M231))</f>
        <v>0</v>
      </c>
      <c r="O233" s="111" t="s">
        <v>58</v>
      </c>
      <c r="P233" s="111"/>
      <c r="Q233" s="111"/>
      <c r="R233" s="111"/>
      <c r="S233" s="42">
        <f>SUMIFS(L201:M231,D201:E231,"○")</f>
        <v>0</v>
      </c>
      <c r="T233" s="42" t="s">
        <v>59</v>
      </c>
      <c r="U233" s="115"/>
      <c r="V233" s="115"/>
      <c r="W233" s="45"/>
      <c r="X233" s="214"/>
      <c r="Y233" s="215"/>
      <c r="Z233" s="215"/>
      <c r="AA233" s="49"/>
      <c r="AB233" s="49"/>
      <c r="AC233" s="217"/>
    </row>
    <row r="234" spans="1:29" ht="26.25" customHeight="1" x14ac:dyDescent="0.55000000000000004">
      <c r="A234" s="29"/>
      <c r="B234" s="29"/>
      <c r="C234" s="29"/>
      <c r="D234" s="32"/>
      <c r="E234" s="32"/>
      <c r="F234" s="29"/>
      <c r="G234" s="29"/>
      <c r="H234" s="29"/>
      <c r="I234" s="32"/>
      <c r="J234" s="32"/>
      <c r="K234" s="51"/>
      <c r="L234" s="51"/>
      <c r="M234" s="51"/>
      <c r="N234" s="32"/>
      <c r="O234" s="52"/>
      <c r="P234" s="52"/>
      <c r="Q234" s="52"/>
      <c r="R234" s="52"/>
      <c r="S234" s="32"/>
      <c r="T234" s="32"/>
      <c r="U234" s="53"/>
      <c r="V234" s="53"/>
      <c r="W234" s="32"/>
      <c r="X234" s="29"/>
      <c r="Y234" s="29"/>
      <c r="Z234" s="29"/>
      <c r="AA234" s="29"/>
      <c r="AB234" s="29"/>
      <c r="AC234" s="29"/>
    </row>
    <row r="235" spans="1:29" ht="26.25" customHeight="1" x14ac:dyDescent="0.55000000000000004">
      <c r="A235" s="100" t="str">
        <f>"（別紙）中野区乳児等通園支援事業　利用状況報告書（"&amp;$N$2&amp;"年"&amp;$P$2&amp;"月分）"</f>
        <v>（別紙）中野区乳児等通園支援事業　利用状況報告書（2026年6月分）</v>
      </c>
      <c r="B235" s="100"/>
      <c r="C235" s="100"/>
      <c r="D235" s="100"/>
      <c r="E235" s="100"/>
      <c r="F235" s="100"/>
      <c r="G235" s="100"/>
      <c r="H235" s="100"/>
      <c r="I235" s="100"/>
      <c r="J235" s="100"/>
      <c r="K235" s="100"/>
      <c r="L235" s="100"/>
      <c r="M235" s="100"/>
      <c r="N235" s="100"/>
      <c r="O235" s="100"/>
      <c r="P235" s="100"/>
      <c r="Q235" s="100"/>
      <c r="R235" s="100"/>
      <c r="S235" s="100"/>
      <c r="T235" s="100"/>
      <c r="U235" s="100"/>
      <c r="V235" s="100"/>
      <c r="W235" s="100"/>
      <c r="X235" s="100"/>
      <c r="Y235" s="100"/>
      <c r="Z235" s="100"/>
      <c r="AA235" s="100"/>
      <c r="AB235" s="100"/>
      <c r="AC235" s="100"/>
    </row>
    <row r="236" spans="1:29" ht="26.25" customHeight="1" x14ac:dyDescent="0.55000000000000004">
      <c r="A236" s="101" t="s">
        <v>23</v>
      </c>
      <c r="B236" s="101"/>
      <c r="C236" s="101"/>
      <c r="D236" s="110"/>
      <c r="E236" s="110"/>
      <c r="F236" s="110"/>
      <c r="G236" s="110"/>
      <c r="H236" s="110"/>
      <c r="I236" s="110"/>
      <c r="J236" s="114" t="s">
        <v>43</v>
      </c>
      <c r="K236" s="114"/>
      <c r="L236" s="114"/>
      <c r="O236" s="29" t="s">
        <v>0</v>
      </c>
      <c r="P236" s="13"/>
      <c r="Q236" s="29" t="s">
        <v>3</v>
      </c>
      <c r="S236" s="29" t="s">
        <v>4</v>
      </c>
      <c r="T236" s="29" t="s">
        <v>19</v>
      </c>
      <c r="U236" s="32" t="s">
        <v>40</v>
      </c>
      <c r="V236" s="32"/>
      <c r="W236" s="110"/>
      <c r="X236" s="110"/>
      <c r="Y236" s="110"/>
      <c r="Z236" s="110"/>
      <c r="AA236" s="110"/>
      <c r="AB236" s="110"/>
      <c r="AC236" s="32" t="s">
        <v>19</v>
      </c>
    </row>
    <row r="237" spans="1:29" ht="26.25" customHeight="1" x14ac:dyDescent="0.55000000000000004">
      <c r="A237" s="101" t="s">
        <v>24</v>
      </c>
      <c r="B237" s="101"/>
      <c r="C237" s="101"/>
      <c r="D237" s="32" t="s">
        <v>87</v>
      </c>
      <c r="E237" s="32" cm="1">
        <f t="array" ref="E237">_xlfn.IFS(W236="０歳児クラス相当",$L$12,W236="１歳児クラス相当",$L$13,W236="２歳児クラス相当（３歳未満）",$L$14,W236="２歳児クラス相当（３歳誕生月）",$L$14,W236="",0)</f>
        <v>0</v>
      </c>
      <c r="F237" s="114" t="s">
        <v>11</v>
      </c>
      <c r="G237" s="114"/>
      <c r="H237" s="29"/>
      <c r="I237" s="32"/>
      <c r="J237" s="114"/>
      <c r="K237" s="114"/>
      <c r="L237" s="32"/>
      <c r="M237" s="114"/>
      <c r="N237" s="114"/>
      <c r="O237" s="32"/>
      <c r="P237" s="157" t="s">
        <v>62</v>
      </c>
      <c r="Q237" s="157"/>
      <c r="R237" s="157"/>
      <c r="S237" s="110"/>
      <c r="T237" s="110"/>
      <c r="U237" s="110"/>
      <c r="V237" s="157" t="s">
        <v>65</v>
      </c>
      <c r="W237" s="157"/>
      <c r="X237" s="110"/>
      <c r="Y237" s="110"/>
      <c r="Z237" s="110"/>
      <c r="AA237" s="110"/>
      <c r="AB237" s="110"/>
      <c r="AC237" s="32" t="s">
        <v>19</v>
      </c>
    </row>
    <row r="238" spans="1:29" ht="26.25" customHeight="1" x14ac:dyDescent="0.55000000000000004">
      <c r="A238" s="32"/>
      <c r="B238" s="114" t="s">
        <v>66</v>
      </c>
      <c r="C238" s="114"/>
      <c r="D238" s="114"/>
      <c r="E238" s="114" t="s">
        <v>94</v>
      </c>
      <c r="F238" s="114"/>
      <c r="G238" s="114"/>
      <c r="H238" s="114"/>
      <c r="I238" s="29" t="s">
        <v>19</v>
      </c>
      <c r="J238" s="113" t="s">
        <v>93</v>
      </c>
      <c r="K238" s="113"/>
      <c r="L238" s="113"/>
      <c r="M238" s="113"/>
      <c r="N238" s="113"/>
      <c r="O238" s="110"/>
      <c r="P238" s="110"/>
      <c r="Q238" s="110"/>
      <c r="R238" s="110"/>
      <c r="S238" s="110"/>
      <c r="T238" s="32"/>
      <c r="U238" s="111" t="s">
        <v>86</v>
      </c>
      <c r="V238" s="111"/>
      <c r="W238" s="228"/>
      <c r="X238" s="228"/>
      <c r="Y238" s="228"/>
      <c r="Z238" s="228"/>
      <c r="AA238" s="228"/>
      <c r="AB238" s="228"/>
    </row>
    <row r="239" spans="1:29" ht="26.25" customHeight="1" x14ac:dyDescent="0.55000000000000004">
      <c r="A239" s="123" t="s">
        <v>25</v>
      </c>
      <c r="B239" s="123"/>
      <c r="C239" s="14" t="s">
        <v>26</v>
      </c>
      <c r="D239" s="123" t="s">
        <v>90</v>
      </c>
      <c r="E239" s="123"/>
      <c r="F239" s="123" t="s">
        <v>27</v>
      </c>
      <c r="G239" s="123"/>
      <c r="H239" s="123"/>
      <c r="I239" s="123"/>
      <c r="J239" s="123"/>
      <c r="K239" s="123"/>
      <c r="L239" s="177" t="s">
        <v>28</v>
      </c>
      <c r="M239" s="177"/>
      <c r="N239" s="177"/>
      <c r="O239" s="123" t="s">
        <v>29</v>
      </c>
      <c r="P239" s="123"/>
      <c r="Q239" s="116" t="s">
        <v>98</v>
      </c>
      <c r="R239" s="116"/>
      <c r="S239" s="116" t="s">
        <v>45</v>
      </c>
      <c r="T239" s="116"/>
      <c r="U239" s="124" t="s">
        <v>55</v>
      </c>
      <c r="V239" s="125"/>
      <c r="W239" s="126" t="s">
        <v>30</v>
      </c>
      <c r="X239" s="127"/>
      <c r="Y239" s="127"/>
      <c r="Z239" s="127"/>
      <c r="AA239" s="127"/>
      <c r="AB239" s="127"/>
      <c r="AC239" s="128"/>
    </row>
    <row r="240" spans="1:29" ht="26.25" customHeight="1" x14ac:dyDescent="0.55000000000000004">
      <c r="A240" s="15">
        <v>1</v>
      </c>
      <c r="B240" s="21" t="s">
        <v>4</v>
      </c>
      <c r="C240" s="24" t="str">
        <f>TEXT(DATE($N$2,$P$2,A240),"aaa")</f>
        <v>月</v>
      </c>
      <c r="D240" s="106"/>
      <c r="E240" s="107"/>
      <c r="F240" s="108"/>
      <c r="G240" s="109"/>
      <c r="H240" s="16" t="s">
        <v>31</v>
      </c>
      <c r="I240" s="109"/>
      <c r="J240" s="109"/>
      <c r="K240" s="21" t="s">
        <v>32</v>
      </c>
      <c r="L240" s="89" t="str">
        <f>IF(OR(F240="",I240=""),"",MIN(MAX(ROUNDDOWN((I240-F240)*24*2,0)/2,0),$E$237))</f>
        <v/>
      </c>
      <c r="M240" s="90"/>
      <c r="N240" s="43" t="s">
        <v>33</v>
      </c>
      <c r="O240" s="106"/>
      <c r="P240" s="107"/>
      <c r="Q240" s="106"/>
      <c r="R240" s="107"/>
      <c r="S240" s="106"/>
      <c r="T240" s="107"/>
      <c r="U240" s="106"/>
      <c r="V240" s="107"/>
      <c r="W240" s="231"/>
      <c r="X240" s="232"/>
      <c r="Y240" s="232"/>
      <c r="Z240" s="232"/>
      <c r="AA240" s="232"/>
      <c r="AB240" s="232"/>
      <c r="AC240" s="233"/>
    </row>
    <row r="241" spans="1:29" ht="26.25" customHeight="1" x14ac:dyDescent="0.55000000000000004">
      <c r="A241" s="17">
        <v>2</v>
      </c>
      <c r="B241" s="22" t="s">
        <v>4</v>
      </c>
      <c r="C241" s="25" t="str">
        <f>TEXT(DATE($N$2,$P$2,A241),"aaa")</f>
        <v>火</v>
      </c>
      <c r="D241" s="85"/>
      <c r="E241" s="86"/>
      <c r="F241" s="205"/>
      <c r="G241" s="178"/>
      <c r="H241" s="18" t="s">
        <v>31</v>
      </c>
      <c r="I241" s="178"/>
      <c r="J241" s="178"/>
      <c r="K241" s="22" t="s">
        <v>32</v>
      </c>
      <c r="L241" s="89" t="str">
        <f>IF(OR(F241="",I241=""),"",MIN(MAX(ROUNDDOWN((I241-F241)*24*2,0)/2,0),$E$237))</f>
        <v/>
      </c>
      <c r="M241" s="90"/>
      <c r="N241" s="22" t="s">
        <v>33</v>
      </c>
      <c r="O241" s="85"/>
      <c r="P241" s="86"/>
      <c r="Q241" s="85"/>
      <c r="R241" s="86"/>
      <c r="S241" s="85"/>
      <c r="T241" s="86"/>
      <c r="U241" s="85"/>
      <c r="V241" s="86"/>
      <c r="W241" s="120"/>
      <c r="X241" s="121"/>
      <c r="Y241" s="121"/>
      <c r="Z241" s="121"/>
      <c r="AA241" s="121"/>
      <c r="AB241" s="121"/>
      <c r="AC241" s="122"/>
    </row>
    <row r="242" spans="1:29" ht="26.25" customHeight="1" x14ac:dyDescent="0.55000000000000004">
      <c r="A242" s="17">
        <v>3</v>
      </c>
      <c r="B242" s="22" t="s">
        <v>34</v>
      </c>
      <c r="C242" s="25" t="str">
        <f t="shared" ref="C242:C269" si="15">TEXT(DATE($N$2,$P$2,A242),"aaa")</f>
        <v>水</v>
      </c>
      <c r="D242" s="85"/>
      <c r="E242" s="86"/>
      <c r="F242" s="205"/>
      <c r="G242" s="178"/>
      <c r="H242" s="18" t="s">
        <v>31</v>
      </c>
      <c r="I242" s="178"/>
      <c r="J242" s="178"/>
      <c r="K242" s="22" t="s">
        <v>32</v>
      </c>
      <c r="L242" s="89" t="str">
        <f t="shared" ref="L242:L269" si="16">IF(OR(F242="",I242=""),"",MIN(MAX(ROUNDDOWN((I242-F242)*24*2,0)/2,0),$E$237))</f>
        <v/>
      </c>
      <c r="M242" s="90"/>
      <c r="N242" s="22" t="s">
        <v>33</v>
      </c>
      <c r="O242" s="85"/>
      <c r="P242" s="86"/>
      <c r="Q242" s="85"/>
      <c r="R242" s="86"/>
      <c r="S242" s="85"/>
      <c r="T242" s="86"/>
      <c r="U242" s="85"/>
      <c r="V242" s="86"/>
      <c r="W242" s="234"/>
      <c r="X242" s="235"/>
      <c r="Y242" s="235"/>
      <c r="Z242" s="235"/>
      <c r="AA242" s="235"/>
      <c r="AB242" s="235"/>
      <c r="AC242" s="236"/>
    </row>
    <row r="243" spans="1:29" ht="26.25" customHeight="1" x14ac:dyDescent="0.55000000000000004">
      <c r="A243" s="17">
        <v>4</v>
      </c>
      <c r="B243" s="22" t="s">
        <v>34</v>
      </c>
      <c r="C243" s="25" t="str">
        <f t="shared" si="15"/>
        <v>木</v>
      </c>
      <c r="D243" s="85"/>
      <c r="E243" s="86"/>
      <c r="F243" s="205"/>
      <c r="G243" s="178"/>
      <c r="H243" s="18" t="s">
        <v>31</v>
      </c>
      <c r="I243" s="178"/>
      <c r="J243" s="178"/>
      <c r="K243" s="22" t="s">
        <v>32</v>
      </c>
      <c r="L243" s="89" t="str">
        <f t="shared" si="16"/>
        <v/>
      </c>
      <c r="M243" s="90"/>
      <c r="N243" s="22" t="s">
        <v>33</v>
      </c>
      <c r="O243" s="85"/>
      <c r="P243" s="86"/>
      <c r="Q243" s="85"/>
      <c r="R243" s="86"/>
      <c r="S243" s="85"/>
      <c r="T243" s="86"/>
      <c r="U243" s="85"/>
      <c r="V243" s="86"/>
      <c r="W243" s="120"/>
      <c r="X243" s="121"/>
      <c r="Y243" s="121"/>
      <c r="Z243" s="121"/>
      <c r="AA243" s="121"/>
      <c r="AB243" s="121"/>
      <c r="AC243" s="122"/>
    </row>
    <row r="244" spans="1:29" ht="26.25" customHeight="1" x14ac:dyDescent="0.55000000000000004">
      <c r="A244" s="17">
        <v>5</v>
      </c>
      <c r="B244" s="22" t="s">
        <v>34</v>
      </c>
      <c r="C244" s="25" t="str">
        <f t="shared" si="15"/>
        <v>金</v>
      </c>
      <c r="D244" s="85"/>
      <c r="E244" s="86"/>
      <c r="F244" s="205"/>
      <c r="G244" s="178"/>
      <c r="H244" s="18" t="s">
        <v>31</v>
      </c>
      <c r="I244" s="178"/>
      <c r="J244" s="178"/>
      <c r="K244" s="22" t="s">
        <v>32</v>
      </c>
      <c r="L244" s="89" t="str">
        <f t="shared" si="16"/>
        <v/>
      </c>
      <c r="M244" s="90"/>
      <c r="N244" s="22" t="s">
        <v>33</v>
      </c>
      <c r="O244" s="85"/>
      <c r="P244" s="86"/>
      <c r="Q244" s="85"/>
      <c r="R244" s="86"/>
      <c r="S244" s="85"/>
      <c r="T244" s="86"/>
      <c r="U244" s="85"/>
      <c r="V244" s="86"/>
      <c r="W244" s="120"/>
      <c r="X244" s="121"/>
      <c r="Y244" s="121"/>
      <c r="Z244" s="121"/>
      <c r="AA244" s="121"/>
      <c r="AB244" s="121"/>
      <c r="AC244" s="122"/>
    </row>
    <row r="245" spans="1:29" ht="26.25" customHeight="1" x14ac:dyDescent="0.55000000000000004">
      <c r="A245" s="17">
        <v>6</v>
      </c>
      <c r="B245" s="22" t="s">
        <v>34</v>
      </c>
      <c r="C245" s="25" t="str">
        <f t="shared" si="15"/>
        <v>土</v>
      </c>
      <c r="D245" s="85"/>
      <c r="E245" s="86"/>
      <c r="F245" s="205"/>
      <c r="G245" s="178"/>
      <c r="H245" s="18" t="s">
        <v>31</v>
      </c>
      <c r="I245" s="178"/>
      <c r="J245" s="178"/>
      <c r="K245" s="22" t="s">
        <v>32</v>
      </c>
      <c r="L245" s="89" t="str">
        <f t="shared" si="16"/>
        <v/>
      </c>
      <c r="M245" s="90"/>
      <c r="N245" s="22" t="s">
        <v>33</v>
      </c>
      <c r="O245" s="85"/>
      <c r="P245" s="86"/>
      <c r="Q245" s="85"/>
      <c r="R245" s="86"/>
      <c r="S245" s="85"/>
      <c r="T245" s="86"/>
      <c r="U245" s="85"/>
      <c r="V245" s="86"/>
      <c r="W245" s="120"/>
      <c r="X245" s="121"/>
      <c r="Y245" s="121"/>
      <c r="Z245" s="121"/>
      <c r="AA245" s="121"/>
      <c r="AB245" s="121"/>
      <c r="AC245" s="122"/>
    </row>
    <row r="246" spans="1:29" ht="26.25" customHeight="1" x14ac:dyDescent="0.55000000000000004">
      <c r="A246" s="17">
        <v>7</v>
      </c>
      <c r="B246" s="22" t="s">
        <v>34</v>
      </c>
      <c r="C246" s="25" t="str">
        <f t="shared" si="15"/>
        <v>日</v>
      </c>
      <c r="D246" s="85"/>
      <c r="E246" s="86"/>
      <c r="F246" s="205"/>
      <c r="G246" s="178"/>
      <c r="H246" s="18" t="s">
        <v>31</v>
      </c>
      <c r="I246" s="178"/>
      <c r="J246" s="178"/>
      <c r="K246" s="22" t="s">
        <v>32</v>
      </c>
      <c r="L246" s="89" t="str">
        <f t="shared" si="16"/>
        <v/>
      </c>
      <c r="M246" s="90"/>
      <c r="N246" s="22" t="s">
        <v>33</v>
      </c>
      <c r="O246" s="85"/>
      <c r="P246" s="86"/>
      <c r="Q246" s="85"/>
      <c r="R246" s="86"/>
      <c r="S246" s="85"/>
      <c r="T246" s="86"/>
      <c r="U246" s="85"/>
      <c r="V246" s="86"/>
      <c r="W246" s="120"/>
      <c r="X246" s="121"/>
      <c r="Y246" s="121"/>
      <c r="Z246" s="121"/>
      <c r="AA246" s="121"/>
      <c r="AB246" s="121"/>
      <c r="AC246" s="122"/>
    </row>
    <row r="247" spans="1:29" ht="26.25" customHeight="1" x14ac:dyDescent="0.55000000000000004">
      <c r="A247" s="17">
        <v>8</v>
      </c>
      <c r="B247" s="22" t="s">
        <v>34</v>
      </c>
      <c r="C247" s="25" t="str">
        <f t="shared" si="15"/>
        <v>月</v>
      </c>
      <c r="D247" s="85"/>
      <c r="E247" s="86"/>
      <c r="F247" s="205"/>
      <c r="G247" s="178"/>
      <c r="H247" s="18" t="s">
        <v>31</v>
      </c>
      <c r="I247" s="178"/>
      <c r="J247" s="178"/>
      <c r="K247" s="22" t="s">
        <v>32</v>
      </c>
      <c r="L247" s="89" t="str">
        <f t="shared" si="16"/>
        <v/>
      </c>
      <c r="M247" s="90"/>
      <c r="N247" s="22" t="s">
        <v>33</v>
      </c>
      <c r="O247" s="85"/>
      <c r="P247" s="86"/>
      <c r="Q247" s="85"/>
      <c r="R247" s="86"/>
      <c r="S247" s="85"/>
      <c r="T247" s="86"/>
      <c r="U247" s="85"/>
      <c r="V247" s="86"/>
      <c r="W247" s="120"/>
      <c r="X247" s="121"/>
      <c r="Y247" s="121"/>
      <c r="Z247" s="121"/>
      <c r="AA247" s="121"/>
      <c r="AB247" s="121"/>
      <c r="AC247" s="122"/>
    </row>
    <row r="248" spans="1:29" ht="26.25" customHeight="1" x14ac:dyDescent="0.55000000000000004">
      <c r="A248" s="17">
        <v>9</v>
      </c>
      <c r="B248" s="22" t="s">
        <v>34</v>
      </c>
      <c r="C248" s="25" t="str">
        <f t="shared" si="15"/>
        <v>火</v>
      </c>
      <c r="D248" s="85"/>
      <c r="E248" s="86"/>
      <c r="F248" s="205"/>
      <c r="G248" s="178"/>
      <c r="H248" s="18" t="s">
        <v>31</v>
      </c>
      <c r="I248" s="178"/>
      <c r="J248" s="178"/>
      <c r="K248" s="22" t="s">
        <v>32</v>
      </c>
      <c r="L248" s="89" t="str">
        <f t="shared" si="16"/>
        <v/>
      </c>
      <c r="M248" s="90"/>
      <c r="N248" s="22" t="s">
        <v>33</v>
      </c>
      <c r="O248" s="85"/>
      <c r="P248" s="86"/>
      <c r="Q248" s="85"/>
      <c r="R248" s="86"/>
      <c r="S248" s="85"/>
      <c r="T248" s="86"/>
      <c r="U248" s="85"/>
      <c r="V248" s="86"/>
      <c r="W248" s="120"/>
      <c r="X248" s="121"/>
      <c r="Y248" s="121"/>
      <c r="Z248" s="121"/>
      <c r="AA248" s="121"/>
      <c r="AB248" s="121"/>
      <c r="AC248" s="122"/>
    </row>
    <row r="249" spans="1:29" ht="26.25" customHeight="1" x14ac:dyDescent="0.55000000000000004">
      <c r="A249" s="17">
        <v>10</v>
      </c>
      <c r="B249" s="22" t="s">
        <v>34</v>
      </c>
      <c r="C249" s="25" t="str">
        <f t="shared" si="15"/>
        <v>水</v>
      </c>
      <c r="D249" s="85"/>
      <c r="E249" s="86"/>
      <c r="F249" s="205"/>
      <c r="G249" s="178"/>
      <c r="H249" s="18" t="s">
        <v>31</v>
      </c>
      <c r="I249" s="178"/>
      <c r="J249" s="178"/>
      <c r="K249" s="22" t="s">
        <v>32</v>
      </c>
      <c r="L249" s="89" t="str">
        <f t="shared" si="16"/>
        <v/>
      </c>
      <c r="M249" s="90"/>
      <c r="N249" s="22" t="s">
        <v>33</v>
      </c>
      <c r="O249" s="85"/>
      <c r="P249" s="86"/>
      <c r="Q249" s="85"/>
      <c r="R249" s="86"/>
      <c r="S249" s="85"/>
      <c r="T249" s="86"/>
      <c r="U249" s="85"/>
      <c r="V249" s="86"/>
      <c r="W249" s="120"/>
      <c r="X249" s="121"/>
      <c r="Y249" s="121"/>
      <c r="Z249" s="121"/>
      <c r="AA249" s="121"/>
      <c r="AB249" s="121"/>
      <c r="AC249" s="122"/>
    </row>
    <row r="250" spans="1:29" ht="26.25" customHeight="1" x14ac:dyDescent="0.55000000000000004">
      <c r="A250" s="17">
        <v>11</v>
      </c>
      <c r="B250" s="22" t="s">
        <v>34</v>
      </c>
      <c r="C250" s="25" t="str">
        <f t="shared" si="15"/>
        <v>木</v>
      </c>
      <c r="D250" s="85"/>
      <c r="E250" s="86"/>
      <c r="F250" s="205"/>
      <c r="G250" s="178"/>
      <c r="H250" s="18" t="s">
        <v>31</v>
      </c>
      <c r="I250" s="178"/>
      <c r="J250" s="178"/>
      <c r="K250" s="22" t="s">
        <v>32</v>
      </c>
      <c r="L250" s="89" t="str">
        <f t="shared" si="16"/>
        <v/>
      </c>
      <c r="M250" s="90"/>
      <c r="N250" s="22" t="s">
        <v>33</v>
      </c>
      <c r="O250" s="85"/>
      <c r="P250" s="86"/>
      <c r="Q250" s="85"/>
      <c r="R250" s="86"/>
      <c r="S250" s="85"/>
      <c r="T250" s="86"/>
      <c r="U250" s="85"/>
      <c r="V250" s="86"/>
      <c r="W250" s="120"/>
      <c r="X250" s="121"/>
      <c r="Y250" s="121"/>
      <c r="Z250" s="121"/>
      <c r="AA250" s="121"/>
      <c r="AB250" s="121"/>
      <c r="AC250" s="122"/>
    </row>
    <row r="251" spans="1:29" ht="26.25" customHeight="1" x14ac:dyDescent="0.55000000000000004">
      <c r="A251" s="17">
        <v>12</v>
      </c>
      <c r="B251" s="22" t="s">
        <v>34</v>
      </c>
      <c r="C251" s="25" t="str">
        <f t="shared" si="15"/>
        <v>金</v>
      </c>
      <c r="D251" s="85"/>
      <c r="E251" s="86"/>
      <c r="F251" s="205"/>
      <c r="G251" s="178"/>
      <c r="H251" s="18" t="s">
        <v>31</v>
      </c>
      <c r="I251" s="178"/>
      <c r="J251" s="178"/>
      <c r="K251" s="22" t="s">
        <v>32</v>
      </c>
      <c r="L251" s="89" t="str">
        <f t="shared" si="16"/>
        <v/>
      </c>
      <c r="M251" s="90"/>
      <c r="N251" s="22" t="s">
        <v>33</v>
      </c>
      <c r="O251" s="85"/>
      <c r="P251" s="86"/>
      <c r="Q251" s="85"/>
      <c r="R251" s="86"/>
      <c r="S251" s="85"/>
      <c r="T251" s="86"/>
      <c r="U251" s="85"/>
      <c r="V251" s="86"/>
      <c r="W251" s="120"/>
      <c r="X251" s="121"/>
      <c r="Y251" s="121"/>
      <c r="Z251" s="121"/>
      <c r="AA251" s="121"/>
      <c r="AB251" s="121"/>
      <c r="AC251" s="122"/>
    </row>
    <row r="252" spans="1:29" ht="26.25" customHeight="1" x14ac:dyDescent="0.55000000000000004">
      <c r="A252" s="17">
        <v>13</v>
      </c>
      <c r="B252" s="22" t="s">
        <v>34</v>
      </c>
      <c r="C252" s="25" t="str">
        <f t="shared" si="15"/>
        <v>土</v>
      </c>
      <c r="D252" s="85"/>
      <c r="E252" s="86"/>
      <c r="F252" s="205"/>
      <c r="G252" s="178"/>
      <c r="H252" s="18" t="s">
        <v>31</v>
      </c>
      <c r="I252" s="178"/>
      <c r="J252" s="178"/>
      <c r="K252" s="22" t="s">
        <v>32</v>
      </c>
      <c r="L252" s="89" t="str">
        <f t="shared" si="16"/>
        <v/>
      </c>
      <c r="M252" s="90"/>
      <c r="N252" s="22" t="s">
        <v>33</v>
      </c>
      <c r="O252" s="85"/>
      <c r="P252" s="86"/>
      <c r="Q252" s="85"/>
      <c r="R252" s="86"/>
      <c r="S252" s="85"/>
      <c r="T252" s="86"/>
      <c r="U252" s="85"/>
      <c r="V252" s="86"/>
      <c r="W252" s="120"/>
      <c r="X252" s="121"/>
      <c r="Y252" s="121"/>
      <c r="Z252" s="121"/>
      <c r="AA252" s="121"/>
      <c r="AB252" s="121"/>
      <c r="AC252" s="122"/>
    </row>
    <row r="253" spans="1:29" ht="26.25" customHeight="1" x14ac:dyDescent="0.55000000000000004">
      <c r="A253" s="17">
        <v>14</v>
      </c>
      <c r="B253" s="22" t="s">
        <v>34</v>
      </c>
      <c r="C253" s="25" t="str">
        <f t="shared" si="15"/>
        <v>日</v>
      </c>
      <c r="D253" s="85"/>
      <c r="E253" s="86"/>
      <c r="F253" s="205"/>
      <c r="G253" s="178"/>
      <c r="H253" s="18" t="s">
        <v>31</v>
      </c>
      <c r="I253" s="178"/>
      <c r="J253" s="178"/>
      <c r="K253" s="22" t="s">
        <v>32</v>
      </c>
      <c r="L253" s="89" t="str">
        <f t="shared" si="16"/>
        <v/>
      </c>
      <c r="M253" s="90"/>
      <c r="N253" s="22" t="s">
        <v>33</v>
      </c>
      <c r="O253" s="85"/>
      <c r="P253" s="86"/>
      <c r="Q253" s="85"/>
      <c r="R253" s="86"/>
      <c r="S253" s="85"/>
      <c r="T253" s="86"/>
      <c r="U253" s="85"/>
      <c r="V253" s="86"/>
      <c r="W253" s="120"/>
      <c r="X253" s="121"/>
      <c r="Y253" s="121"/>
      <c r="Z253" s="121"/>
      <c r="AA253" s="121"/>
      <c r="AB253" s="121"/>
      <c r="AC253" s="122"/>
    </row>
    <row r="254" spans="1:29" ht="26.25" customHeight="1" x14ac:dyDescent="0.55000000000000004">
      <c r="A254" s="17">
        <v>15</v>
      </c>
      <c r="B254" s="22" t="s">
        <v>34</v>
      </c>
      <c r="C254" s="25" t="str">
        <f t="shared" si="15"/>
        <v>月</v>
      </c>
      <c r="D254" s="85"/>
      <c r="E254" s="86"/>
      <c r="F254" s="205"/>
      <c r="G254" s="178"/>
      <c r="H254" s="18" t="s">
        <v>31</v>
      </c>
      <c r="I254" s="178"/>
      <c r="J254" s="178"/>
      <c r="K254" s="22" t="s">
        <v>32</v>
      </c>
      <c r="L254" s="89" t="str">
        <f t="shared" si="16"/>
        <v/>
      </c>
      <c r="M254" s="90"/>
      <c r="N254" s="22" t="s">
        <v>33</v>
      </c>
      <c r="O254" s="85"/>
      <c r="P254" s="86"/>
      <c r="Q254" s="85"/>
      <c r="R254" s="86"/>
      <c r="S254" s="85"/>
      <c r="T254" s="86"/>
      <c r="U254" s="85"/>
      <c r="V254" s="86"/>
      <c r="W254" s="120"/>
      <c r="X254" s="121"/>
      <c r="Y254" s="121"/>
      <c r="Z254" s="121"/>
      <c r="AA254" s="121"/>
      <c r="AB254" s="121"/>
      <c r="AC254" s="122"/>
    </row>
    <row r="255" spans="1:29" ht="26.25" customHeight="1" x14ac:dyDescent="0.55000000000000004">
      <c r="A255" s="17">
        <v>16</v>
      </c>
      <c r="B255" s="22" t="s">
        <v>34</v>
      </c>
      <c r="C255" s="25" t="str">
        <f t="shared" si="15"/>
        <v>火</v>
      </c>
      <c r="D255" s="85"/>
      <c r="E255" s="86"/>
      <c r="F255" s="205"/>
      <c r="G255" s="178"/>
      <c r="H255" s="18" t="s">
        <v>31</v>
      </c>
      <c r="I255" s="178"/>
      <c r="J255" s="178"/>
      <c r="K255" s="22" t="s">
        <v>32</v>
      </c>
      <c r="L255" s="89" t="str">
        <f t="shared" si="16"/>
        <v/>
      </c>
      <c r="M255" s="90"/>
      <c r="N255" s="22" t="s">
        <v>33</v>
      </c>
      <c r="O255" s="85"/>
      <c r="P255" s="86"/>
      <c r="Q255" s="85"/>
      <c r="R255" s="86"/>
      <c r="S255" s="85"/>
      <c r="T255" s="86"/>
      <c r="U255" s="85"/>
      <c r="V255" s="86"/>
      <c r="W255" s="120"/>
      <c r="X255" s="121"/>
      <c r="Y255" s="121"/>
      <c r="Z255" s="121"/>
      <c r="AA255" s="121"/>
      <c r="AB255" s="121"/>
      <c r="AC255" s="122"/>
    </row>
    <row r="256" spans="1:29" ht="26.25" customHeight="1" x14ac:dyDescent="0.55000000000000004">
      <c r="A256" s="17">
        <v>17</v>
      </c>
      <c r="B256" s="22" t="s">
        <v>34</v>
      </c>
      <c r="C256" s="25" t="str">
        <f t="shared" si="15"/>
        <v>水</v>
      </c>
      <c r="D256" s="85"/>
      <c r="E256" s="86"/>
      <c r="F256" s="205"/>
      <c r="G256" s="178"/>
      <c r="H256" s="18" t="s">
        <v>31</v>
      </c>
      <c r="I256" s="178"/>
      <c r="J256" s="178"/>
      <c r="K256" s="22" t="s">
        <v>32</v>
      </c>
      <c r="L256" s="89" t="str">
        <f t="shared" si="16"/>
        <v/>
      </c>
      <c r="M256" s="90"/>
      <c r="N256" s="22" t="s">
        <v>33</v>
      </c>
      <c r="O256" s="85"/>
      <c r="P256" s="86"/>
      <c r="Q256" s="85"/>
      <c r="R256" s="86"/>
      <c r="S256" s="85"/>
      <c r="T256" s="86"/>
      <c r="U256" s="85"/>
      <c r="V256" s="86"/>
      <c r="W256" s="120"/>
      <c r="X256" s="121"/>
      <c r="Y256" s="121"/>
      <c r="Z256" s="121"/>
      <c r="AA256" s="121"/>
      <c r="AB256" s="121"/>
      <c r="AC256" s="122"/>
    </row>
    <row r="257" spans="1:29" ht="26.25" customHeight="1" x14ac:dyDescent="0.55000000000000004">
      <c r="A257" s="17">
        <v>18</v>
      </c>
      <c r="B257" s="22" t="s">
        <v>34</v>
      </c>
      <c r="C257" s="25" t="str">
        <f t="shared" si="15"/>
        <v>木</v>
      </c>
      <c r="D257" s="85"/>
      <c r="E257" s="86"/>
      <c r="F257" s="205"/>
      <c r="G257" s="178"/>
      <c r="H257" s="18" t="s">
        <v>31</v>
      </c>
      <c r="I257" s="178"/>
      <c r="J257" s="178"/>
      <c r="K257" s="22" t="s">
        <v>32</v>
      </c>
      <c r="L257" s="89" t="str">
        <f t="shared" si="16"/>
        <v/>
      </c>
      <c r="M257" s="90"/>
      <c r="N257" s="22" t="s">
        <v>33</v>
      </c>
      <c r="O257" s="85"/>
      <c r="P257" s="86"/>
      <c r="Q257" s="85"/>
      <c r="R257" s="86"/>
      <c r="S257" s="85"/>
      <c r="T257" s="86"/>
      <c r="U257" s="85"/>
      <c r="V257" s="86"/>
      <c r="W257" s="120"/>
      <c r="X257" s="121"/>
      <c r="Y257" s="121"/>
      <c r="Z257" s="121"/>
      <c r="AA257" s="121"/>
      <c r="AB257" s="121"/>
      <c r="AC257" s="122"/>
    </row>
    <row r="258" spans="1:29" ht="26.25" customHeight="1" x14ac:dyDescent="0.55000000000000004">
      <c r="A258" s="17">
        <v>19</v>
      </c>
      <c r="B258" s="22" t="s">
        <v>34</v>
      </c>
      <c r="C258" s="25" t="str">
        <f t="shared" si="15"/>
        <v>金</v>
      </c>
      <c r="D258" s="85"/>
      <c r="E258" s="86"/>
      <c r="F258" s="205"/>
      <c r="G258" s="178"/>
      <c r="H258" s="18" t="s">
        <v>31</v>
      </c>
      <c r="I258" s="178"/>
      <c r="J258" s="178"/>
      <c r="K258" s="22" t="s">
        <v>32</v>
      </c>
      <c r="L258" s="89" t="str">
        <f t="shared" si="16"/>
        <v/>
      </c>
      <c r="M258" s="90"/>
      <c r="N258" s="22" t="s">
        <v>33</v>
      </c>
      <c r="O258" s="85"/>
      <c r="P258" s="86"/>
      <c r="Q258" s="85"/>
      <c r="R258" s="86"/>
      <c r="S258" s="85"/>
      <c r="T258" s="86"/>
      <c r="U258" s="85"/>
      <c r="V258" s="86"/>
      <c r="W258" s="120"/>
      <c r="X258" s="121"/>
      <c r="Y258" s="121"/>
      <c r="Z258" s="121"/>
      <c r="AA258" s="121"/>
      <c r="AB258" s="121"/>
      <c r="AC258" s="122"/>
    </row>
    <row r="259" spans="1:29" ht="26.25" customHeight="1" x14ac:dyDescent="0.55000000000000004">
      <c r="A259" s="17">
        <v>20</v>
      </c>
      <c r="B259" s="22" t="s">
        <v>34</v>
      </c>
      <c r="C259" s="25" t="str">
        <f t="shared" si="15"/>
        <v>土</v>
      </c>
      <c r="D259" s="85"/>
      <c r="E259" s="86"/>
      <c r="F259" s="205"/>
      <c r="G259" s="178"/>
      <c r="H259" s="18" t="s">
        <v>31</v>
      </c>
      <c r="I259" s="178"/>
      <c r="J259" s="178"/>
      <c r="K259" s="22" t="s">
        <v>32</v>
      </c>
      <c r="L259" s="89" t="str">
        <f t="shared" si="16"/>
        <v/>
      </c>
      <c r="M259" s="90"/>
      <c r="N259" s="22" t="s">
        <v>33</v>
      </c>
      <c r="O259" s="85"/>
      <c r="P259" s="86"/>
      <c r="Q259" s="85"/>
      <c r="R259" s="86"/>
      <c r="S259" s="85"/>
      <c r="T259" s="86"/>
      <c r="U259" s="85"/>
      <c r="V259" s="86"/>
      <c r="W259" s="120"/>
      <c r="X259" s="121"/>
      <c r="Y259" s="121"/>
      <c r="Z259" s="121"/>
      <c r="AA259" s="121"/>
      <c r="AB259" s="121"/>
      <c r="AC259" s="122"/>
    </row>
    <row r="260" spans="1:29" ht="26.25" customHeight="1" x14ac:dyDescent="0.55000000000000004">
      <c r="A260" s="17">
        <v>21</v>
      </c>
      <c r="B260" s="22" t="s">
        <v>34</v>
      </c>
      <c r="C260" s="25" t="str">
        <f t="shared" si="15"/>
        <v>日</v>
      </c>
      <c r="D260" s="85"/>
      <c r="E260" s="86"/>
      <c r="F260" s="205"/>
      <c r="G260" s="178"/>
      <c r="H260" s="18" t="s">
        <v>31</v>
      </c>
      <c r="I260" s="178"/>
      <c r="J260" s="178"/>
      <c r="K260" s="22" t="s">
        <v>32</v>
      </c>
      <c r="L260" s="89" t="str">
        <f t="shared" si="16"/>
        <v/>
      </c>
      <c r="M260" s="90"/>
      <c r="N260" s="22" t="s">
        <v>33</v>
      </c>
      <c r="O260" s="85"/>
      <c r="P260" s="86"/>
      <c r="Q260" s="85"/>
      <c r="R260" s="86"/>
      <c r="S260" s="85"/>
      <c r="T260" s="86"/>
      <c r="U260" s="85"/>
      <c r="V260" s="86"/>
      <c r="W260" s="120"/>
      <c r="X260" s="121"/>
      <c r="Y260" s="121"/>
      <c r="Z260" s="121"/>
      <c r="AA260" s="121"/>
      <c r="AB260" s="121"/>
      <c r="AC260" s="122"/>
    </row>
    <row r="261" spans="1:29" ht="26.25" customHeight="1" x14ac:dyDescent="0.55000000000000004">
      <c r="A261" s="17">
        <v>22</v>
      </c>
      <c r="B261" s="22" t="s">
        <v>34</v>
      </c>
      <c r="C261" s="25" t="str">
        <f t="shared" si="15"/>
        <v>月</v>
      </c>
      <c r="D261" s="85"/>
      <c r="E261" s="86"/>
      <c r="F261" s="205"/>
      <c r="G261" s="178"/>
      <c r="H261" s="18" t="s">
        <v>31</v>
      </c>
      <c r="I261" s="178"/>
      <c r="J261" s="178"/>
      <c r="K261" s="22" t="s">
        <v>32</v>
      </c>
      <c r="L261" s="89" t="str">
        <f t="shared" si="16"/>
        <v/>
      </c>
      <c r="M261" s="90"/>
      <c r="N261" s="22" t="s">
        <v>33</v>
      </c>
      <c r="O261" s="85"/>
      <c r="P261" s="86"/>
      <c r="Q261" s="85"/>
      <c r="R261" s="86"/>
      <c r="S261" s="85"/>
      <c r="T261" s="86"/>
      <c r="U261" s="85"/>
      <c r="V261" s="86"/>
      <c r="W261" s="120"/>
      <c r="X261" s="121"/>
      <c r="Y261" s="121"/>
      <c r="Z261" s="121"/>
      <c r="AA261" s="121"/>
      <c r="AB261" s="121"/>
      <c r="AC261" s="122"/>
    </row>
    <row r="262" spans="1:29" ht="26.25" customHeight="1" x14ac:dyDescent="0.55000000000000004">
      <c r="A262" s="17">
        <v>23</v>
      </c>
      <c r="B262" s="22" t="s">
        <v>34</v>
      </c>
      <c r="C262" s="25" t="str">
        <f t="shared" si="15"/>
        <v>火</v>
      </c>
      <c r="D262" s="85"/>
      <c r="E262" s="86"/>
      <c r="F262" s="205"/>
      <c r="G262" s="178"/>
      <c r="H262" s="18" t="s">
        <v>31</v>
      </c>
      <c r="I262" s="178"/>
      <c r="J262" s="178"/>
      <c r="K262" s="22" t="s">
        <v>32</v>
      </c>
      <c r="L262" s="89" t="str">
        <f t="shared" si="16"/>
        <v/>
      </c>
      <c r="M262" s="90"/>
      <c r="N262" s="22" t="s">
        <v>33</v>
      </c>
      <c r="O262" s="85"/>
      <c r="P262" s="86"/>
      <c r="Q262" s="85"/>
      <c r="R262" s="86"/>
      <c r="S262" s="85"/>
      <c r="T262" s="86"/>
      <c r="U262" s="85"/>
      <c r="V262" s="86"/>
      <c r="W262" s="120"/>
      <c r="X262" s="121"/>
      <c r="Y262" s="121"/>
      <c r="Z262" s="121"/>
      <c r="AA262" s="121"/>
      <c r="AB262" s="121"/>
      <c r="AC262" s="122"/>
    </row>
    <row r="263" spans="1:29" ht="26.25" customHeight="1" x14ac:dyDescent="0.55000000000000004">
      <c r="A263" s="17">
        <v>24</v>
      </c>
      <c r="B263" s="22" t="s">
        <v>34</v>
      </c>
      <c r="C263" s="25" t="str">
        <f t="shared" si="15"/>
        <v>水</v>
      </c>
      <c r="D263" s="85"/>
      <c r="E263" s="86"/>
      <c r="F263" s="205"/>
      <c r="G263" s="178"/>
      <c r="H263" s="18" t="s">
        <v>31</v>
      </c>
      <c r="I263" s="178"/>
      <c r="J263" s="178"/>
      <c r="K263" s="22" t="s">
        <v>32</v>
      </c>
      <c r="L263" s="89" t="str">
        <f t="shared" si="16"/>
        <v/>
      </c>
      <c r="M263" s="90"/>
      <c r="N263" s="22" t="s">
        <v>33</v>
      </c>
      <c r="O263" s="85"/>
      <c r="P263" s="86"/>
      <c r="Q263" s="85"/>
      <c r="R263" s="86"/>
      <c r="S263" s="85"/>
      <c r="T263" s="86"/>
      <c r="U263" s="85"/>
      <c r="V263" s="86"/>
      <c r="W263" s="120"/>
      <c r="X263" s="121"/>
      <c r="Y263" s="121"/>
      <c r="Z263" s="121"/>
      <c r="AA263" s="121"/>
      <c r="AB263" s="121"/>
      <c r="AC263" s="122"/>
    </row>
    <row r="264" spans="1:29" ht="26.25" customHeight="1" x14ac:dyDescent="0.55000000000000004">
      <c r="A264" s="17">
        <v>25</v>
      </c>
      <c r="B264" s="22" t="s">
        <v>34</v>
      </c>
      <c r="C264" s="25" t="str">
        <f t="shared" si="15"/>
        <v>木</v>
      </c>
      <c r="D264" s="85"/>
      <c r="E264" s="86"/>
      <c r="F264" s="205"/>
      <c r="G264" s="178"/>
      <c r="H264" s="18" t="s">
        <v>31</v>
      </c>
      <c r="I264" s="178"/>
      <c r="J264" s="178"/>
      <c r="K264" s="22" t="s">
        <v>32</v>
      </c>
      <c r="L264" s="89" t="str">
        <f t="shared" si="16"/>
        <v/>
      </c>
      <c r="M264" s="90"/>
      <c r="N264" s="22" t="s">
        <v>33</v>
      </c>
      <c r="O264" s="85"/>
      <c r="P264" s="86"/>
      <c r="Q264" s="85"/>
      <c r="R264" s="86"/>
      <c r="S264" s="85"/>
      <c r="T264" s="86"/>
      <c r="U264" s="85"/>
      <c r="V264" s="86"/>
      <c r="W264" s="120"/>
      <c r="X264" s="121"/>
      <c r="Y264" s="121"/>
      <c r="Z264" s="121"/>
      <c r="AA264" s="121"/>
      <c r="AB264" s="121"/>
      <c r="AC264" s="122"/>
    </row>
    <row r="265" spans="1:29" ht="26.25" customHeight="1" x14ac:dyDescent="0.55000000000000004">
      <c r="A265" s="17">
        <v>26</v>
      </c>
      <c r="B265" s="22" t="s">
        <v>34</v>
      </c>
      <c r="C265" s="25" t="str">
        <f t="shared" si="15"/>
        <v>金</v>
      </c>
      <c r="D265" s="85"/>
      <c r="E265" s="86"/>
      <c r="F265" s="205"/>
      <c r="G265" s="178"/>
      <c r="H265" s="18" t="s">
        <v>31</v>
      </c>
      <c r="I265" s="178"/>
      <c r="J265" s="178"/>
      <c r="K265" s="22" t="s">
        <v>32</v>
      </c>
      <c r="L265" s="89" t="str">
        <f t="shared" si="16"/>
        <v/>
      </c>
      <c r="M265" s="90"/>
      <c r="N265" s="22" t="s">
        <v>33</v>
      </c>
      <c r="O265" s="85"/>
      <c r="P265" s="86"/>
      <c r="Q265" s="85"/>
      <c r="R265" s="86"/>
      <c r="S265" s="85"/>
      <c r="T265" s="86"/>
      <c r="U265" s="85"/>
      <c r="V265" s="86"/>
      <c r="W265" s="120"/>
      <c r="X265" s="121"/>
      <c r="Y265" s="121"/>
      <c r="Z265" s="121"/>
      <c r="AA265" s="121"/>
      <c r="AB265" s="121"/>
      <c r="AC265" s="122"/>
    </row>
    <row r="266" spans="1:29" ht="26.25" customHeight="1" x14ac:dyDescent="0.55000000000000004">
      <c r="A266" s="17">
        <v>27</v>
      </c>
      <c r="B266" s="22" t="s">
        <v>34</v>
      </c>
      <c r="C266" s="25" t="str">
        <f t="shared" si="15"/>
        <v>土</v>
      </c>
      <c r="D266" s="85"/>
      <c r="E266" s="86"/>
      <c r="F266" s="205"/>
      <c r="G266" s="178"/>
      <c r="H266" s="18" t="s">
        <v>31</v>
      </c>
      <c r="I266" s="178"/>
      <c r="J266" s="178"/>
      <c r="K266" s="22" t="s">
        <v>32</v>
      </c>
      <c r="L266" s="89" t="str">
        <f t="shared" si="16"/>
        <v/>
      </c>
      <c r="M266" s="90"/>
      <c r="N266" s="22" t="s">
        <v>33</v>
      </c>
      <c r="O266" s="85"/>
      <c r="P266" s="86"/>
      <c r="Q266" s="85"/>
      <c r="R266" s="86"/>
      <c r="S266" s="85"/>
      <c r="T266" s="86"/>
      <c r="U266" s="85"/>
      <c r="V266" s="86"/>
      <c r="W266" s="120"/>
      <c r="X266" s="121"/>
      <c r="Y266" s="121"/>
      <c r="Z266" s="121"/>
      <c r="AA266" s="121"/>
      <c r="AB266" s="121"/>
      <c r="AC266" s="122"/>
    </row>
    <row r="267" spans="1:29" ht="26.25" customHeight="1" x14ac:dyDescent="0.55000000000000004">
      <c r="A267" s="17">
        <v>28</v>
      </c>
      <c r="B267" s="22" t="s">
        <v>34</v>
      </c>
      <c r="C267" s="25" t="str">
        <f t="shared" si="15"/>
        <v>日</v>
      </c>
      <c r="D267" s="85"/>
      <c r="E267" s="86"/>
      <c r="F267" s="205"/>
      <c r="G267" s="178"/>
      <c r="H267" s="18" t="s">
        <v>31</v>
      </c>
      <c r="I267" s="178"/>
      <c r="J267" s="178"/>
      <c r="K267" s="22" t="s">
        <v>32</v>
      </c>
      <c r="L267" s="89" t="str">
        <f t="shared" si="16"/>
        <v/>
      </c>
      <c r="M267" s="90"/>
      <c r="N267" s="22" t="s">
        <v>33</v>
      </c>
      <c r="O267" s="85"/>
      <c r="P267" s="86"/>
      <c r="Q267" s="85"/>
      <c r="R267" s="86"/>
      <c r="S267" s="85"/>
      <c r="T267" s="86"/>
      <c r="U267" s="85"/>
      <c r="V267" s="86"/>
      <c r="W267" s="120"/>
      <c r="X267" s="121"/>
      <c r="Y267" s="121"/>
      <c r="Z267" s="121"/>
      <c r="AA267" s="121"/>
      <c r="AB267" s="121"/>
      <c r="AC267" s="122"/>
    </row>
    <row r="268" spans="1:29" ht="26.25" customHeight="1" x14ac:dyDescent="0.55000000000000004">
      <c r="A268" s="17">
        <v>29</v>
      </c>
      <c r="B268" s="22" t="s">
        <v>34</v>
      </c>
      <c r="C268" s="25" t="str">
        <f t="shared" si="15"/>
        <v>月</v>
      </c>
      <c r="D268" s="85"/>
      <c r="E268" s="86"/>
      <c r="F268" s="205"/>
      <c r="G268" s="178"/>
      <c r="H268" s="18" t="s">
        <v>31</v>
      </c>
      <c r="I268" s="178"/>
      <c r="J268" s="178"/>
      <c r="K268" s="22" t="s">
        <v>32</v>
      </c>
      <c r="L268" s="89" t="str">
        <f t="shared" si="16"/>
        <v/>
      </c>
      <c r="M268" s="90"/>
      <c r="N268" s="22" t="s">
        <v>33</v>
      </c>
      <c r="O268" s="85"/>
      <c r="P268" s="86"/>
      <c r="Q268" s="85"/>
      <c r="R268" s="86"/>
      <c r="S268" s="85"/>
      <c r="T268" s="86"/>
      <c r="U268" s="85"/>
      <c r="V268" s="86"/>
      <c r="W268" s="120"/>
      <c r="X268" s="121"/>
      <c r="Y268" s="121"/>
      <c r="Z268" s="121"/>
      <c r="AA268" s="121"/>
      <c r="AB268" s="121"/>
      <c r="AC268" s="122"/>
    </row>
    <row r="269" spans="1:29" ht="26.25" customHeight="1" x14ac:dyDescent="0.55000000000000004">
      <c r="A269" s="17">
        <v>30</v>
      </c>
      <c r="B269" s="22" t="s">
        <v>34</v>
      </c>
      <c r="C269" s="25" t="str">
        <f t="shared" si="15"/>
        <v>火</v>
      </c>
      <c r="D269" s="85"/>
      <c r="E269" s="86"/>
      <c r="F269" s="205"/>
      <c r="G269" s="178"/>
      <c r="H269" s="18" t="s">
        <v>31</v>
      </c>
      <c r="I269" s="178"/>
      <c r="J269" s="178"/>
      <c r="K269" s="22" t="s">
        <v>32</v>
      </c>
      <c r="L269" s="89" t="str">
        <f t="shared" si="16"/>
        <v/>
      </c>
      <c r="M269" s="90"/>
      <c r="N269" s="22" t="s">
        <v>33</v>
      </c>
      <c r="O269" s="85"/>
      <c r="P269" s="86"/>
      <c r="Q269" s="85"/>
      <c r="R269" s="86"/>
      <c r="S269" s="85"/>
      <c r="T269" s="86"/>
      <c r="U269" s="85"/>
      <c r="V269" s="86"/>
      <c r="W269" s="120"/>
      <c r="X269" s="121"/>
      <c r="Y269" s="121"/>
      <c r="Z269" s="121"/>
      <c r="AA269" s="121"/>
      <c r="AB269" s="121"/>
      <c r="AC269" s="122"/>
    </row>
    <row r="270" spans="1:29" ht="26.25" customHeight="1" x14ac:dyDescent="0.55000000000000004">
      <c r="A270" s="19"/>
      <c r="B270" s="23"/>
      <c r="C270" s="26"/>
      <c r="D270" s="218"/>
      <c r="E270" s="219"/>
      <c r="F270" s="226"/>
      <c r="G270" s="227"/>
      <c r="H270" s="20" t="s">
        <v>31</v>
      </c>
      <c r="I270" s="227"/>
      <c r="J270" s="227"/>
      <c r="K270" s="23" t="s">
        <v>32</v>
      </c>
      <c r="L270" s="89" t="str">
        <f t="shared" ref="L270" si="17">IF(OR(F270="",I270=""),"",MIN(MAX(ROUNDDOWN((I270-F270)*24*2,0)/2,0),$E$237))</f>
        <v/>
      </c>
      <c r="M270" s="90"/>
      <c r="N270" s="23" t="s">
        <v>33</v>
      </c>
      <c r="O270" s="218"/>
      <c r="P270" s="219"/>
      <c r="Q270" s="218"/>
      <c r="R270" s="219"/>
      <c r="S270" s="218"/>
      <c r="T270" s="219"/>
      <c r="U270" s="218"/>
      <c r="V270" s="219"/>
      <c r="W270" s="208"/>
      <c r="X270" s="209"/>
      <c r="Y270" s="209"/>
      <c r="Z270" s="209"/>
      <c r="AA270" s="209"/>
      <c r="AB270" s="209"/>
      <c r="AC270" s="210"/>
    </row>
    <row r="271" spans="1:29" ht="26.25" customHeight="1" x14ac:dyDescent="0.55000000000000004">
      <c r="A271" s="126" t="s">
        <v>35</v>
      </c>
      <c r="B271" s="127"/>
      <c r="C271" s="127"/>
      <c r="D271" s="27">
        <f>COUNTIF(L240:M270,"&gt;0")</f>
        <v>0</v>
      </c>
      <c r="E271" s="224" t="s">
        <v>36</v>
      </c>
      <c r="F271" s="224"/>
      <c r="G271" s="224"/>
      <c r="H271" s="224"/>
      <c r="I271" s="27">
        <f>COUNTIF(D240:E270,"○")</f>
        <v>0</v>
      </c>
      <c r="J271" s="28" t="s">
        <v>16</v>
      </c>
      <c r="K271" s="126" t="s">
        <v>101</v>
      </c>
      <c r="L271" s="127"/>
      <c r="M271" s="127"/>
      <c r="N271" s="27" t="s">
        <v>99</v>
      </c>
      <c r="O271" s="27">
        <f>COUNTIF(Q240:R270,"○")</f>
        <v>0</v>
      </c>
      <c r="P271" s="27" t="s">
        <v>38</v>
      </c>
      <c r="Q271" s="225" t="s">
        <v>100</v>
      </c>
      <c r="R271" s="225"/>
      <c r="S271" s="27">
        <f>COUNTIF(S240:T270,"○")</f>
        <v>0</v>
      </c>
      <c r="T271" s="27" t="s">
        <v>38</v>
      </c>
      <c r="U271" s="27"/>
      <c r="V271" s="27"/>
      <c r="W271" s="28"/>
      <c r="X271" s="212" t="s">
        <v>37</v>
      </c>
      <c r="Y271" s="213"/>
      <c r="Z271" s="213"/>
      <c r="AA271" s="44"/>
      <c r="AB271" s="44"/>
      <c r="AC271" s="216" t="str">
        <f>IF(W238="３．要支援家庭のこども加算","●","×")</f>
        <v>×</v>
      </c>
    </row>
    <row r="272" spans="1:29" ht="26.25" customHeight="1" x14ac:dyDescent="0.55000000000000004">
      <c r="A272" s="126" t="s">
        <v>91</v>
      </c>
      <c r="B272" s="127"/>
      <c r="C272" s="27">
        <f>COUNTIF(O240:P270,"○")</f>
        <v>0</v>
      </c>
      <c r="D272" s="105" t="s">
        <v>38</v>
      </c>
      <c r="E272" s="105"/>
      <c r="F272" s="103" t="s">
        <v>107</v>
      </c>
      <c r="G272" s="104"/>
      <c r="H272" s="104"/>
      <c r="I272" s="27">
        <f>COUNTIF(U240:V270,"○")</f>
        <v>0</v>
      </c>
      <c r="J272" s="28" t="s">
        <v>38</v>
      </c>
      <c r="K272" s="211" t="s">
        <v>60</v>
      </c>
      <c r="L272" s="113"/>
      <c r="M272" s="113"/>
      <c r="N272" s="42">
        <f>IF(SUM(L240:M270)&gt;E237, E237, SUM(L240:M270))</f>
        <v>0</v>
      </c>
      <c r="O272" s="111" t="s">
        <v>58</v>
      </c>
      <c r="P272" s="111"/>
      <c r="Q272" s="111"/>
      <c r="R272" s="111"/>
      <c r="S272" s="42">
        <f>SUMIFS(L240:M270,D240:E270,"○")</f>
        <v>0</v>
      </c>
      <c r="T272" s="42" t="s">
        <v>59</v>
      </c>
      <c r="U272" s="115"/>
      <c r="V272" s="115"/>
      <c r="W272" s="45"/>
      <c r="X272" s="214"/>
      <c r="Y272" s="215"/>
      <c r="Z272" s="215"/>
      <c r="AA272" s="49"/>
      <c r="AB272" s="49"/>
      <c r="AC272" s="217"/>
    </row>
    <row r="273" spans="1:29" ht="26.25" customHeight="1" x14ac:dyDescent="0.55000000000000004">
      <c r="A273" s="29"/>
      <c r="B273" s="29"/>
      <c r="C273" s="29"/>
      <c r="D273" s="32"/>
      <c r="E273" s="32"/>
      <c r="F273" s="29"/>
      <c r="G273" s="29"/>
      <c r="H273" s="29"/>
      <c r="I273" s="32"/>
      <c r="J273" s="32"/>
      <c r="K273" s="51"/>
      <c r="L273" s="51"/>
      <c r="M273" s="51"/>
      <c r="N273" s="32"/>
      <c r="O273" s="52"/>
      <c r="P273" s="52"/>
      <c r="Q273" s="52"/>
      <c r="R273" s="52"/>
      <c r="S273" s="32"/>
      <c r="T273" s="32"/>
      <c r="U273" s="53"/>
      <c r="V273" s="53"/>
      <c r="W273" s="32"/>
      <c r="X273" s="29"/>
      <c r="Y273" s="29"/>
      <c r="Z273" s="29"/>
      <c r="AA273" s="29"/>
      <c r="AB273" s="29"/>
      <c r="AC273" s="29"/>
    </row>
  </sheetData>
  <sheetProtection sheet="1" selectLockedCells="1"/>
  <mergeCells count="1983">
    <mergeCell ref="O272:R272"/>
    <mergeCell ref="U272:V272"/>
    <mergeCell ref="A271:C271"/>
    <mergeCell ref="E271:H271"/>
    <mergeCell ref="K271:M271"/>
    <mergeCell ref="Q271:R271"/>
    <mergeCell ref="X271:Z272"/>
    <mergeCell ref="AC271:AC272"/>
    <mergeCell ref="A272:B272"/>
    <mergeCell ref="D272:E272"/>
    <mergeCell ref="F272:H272"/>
    <mergeCell ref="K272:M272"/>
    <mergeCell ref="W269:AC269"/>
    <mergeCell ref="D270:E270"/>
    <mergeCell ref="F270:G270"/>
    <mergeCell ref="I270:J270"/>
    <mergeCell ref="L270:M270"/>
    <mergeCell ref="O270:P270"/>
    <mergeCell ref="Q270:R270"/>
    <mergeCell ref="S270:T270"/>
    <mergeCell ref="U270:V270"/>
    <mergeCell ref="W270:AC270"/>
    <mergeCell ref="U268:V268"/>
    <mergeCell ref="W268:AC268"/>
    <mergeCell ref="D269:E269"/>
    <mergeCell ref="F269:G269"/>
    <mergeCell ref="I269:J269"/>
    <mergeCell ref="L269:M269"/>
    <mergeCell ref="O269:P269"/>
    <mergeCell ref="Q269:R269"/>
    <mergeCell ref="S269:T269"/>
    <mergeCell ref="U269:V269"/>
    <mergeCell ref="S267:T267"/>
    <mergeCell ref="U267:V267"/>
    <mergeCell ref="W267:AC267"/>
    <mergeCell ref="D268:E268"/>
    <mergeCell ref="F268:G268"/>
    <mergeCell ref="I268:J268"/>
    <mergeCell ref="L268:M268"/>
    <mergeCell ref="O268:P268"/>
    <mergeCell ref="Q268:R268"/>
    <mergeCell ref="S268:T268"/>
    <mergeCell ref="D267:E267"/>
    <mergeCell ref="F267:G267"/>
    <mergeCell ref="I267:J267"/>
    <mergeCell ref="L267:M267"/>
    <mergeCell ref="O267:P267"/>
    <mergeCell ref="Q267:R267"/>
    <mergeCell ref="W265:AC265"/>
    <mergeCell ref="D266:E266"/>
    <mergeCell ref="F266:G266"/>
    <mergeCell ref="I266:J266"/>
    <mergeCell ref="L266:M266"/>
    <mergeCell ref="O266:P266"/>
    <mergeCell ref="Q266:R266"/>
    <mergeCell ref="S266:T266"/>
    <mergeCell ref="U266:V266"/>
    <mergeCell ref="W266:AC266"/>
    <mergeCell ref="U264:V264"/>
    <mergeCell ref="W264:AC264"/>
    <mergeCell ref="D265:E265"/>
    <mergeCell ref="F265:G265"/>
    <mergeCell ref="I265:J265"/>
    <mergeCell ref="L265:M265"/>
    <mergeCell ref="O265:P265"/>
    <mergeCell ref="Q265:R265"/>
    <mergeCell ref="S265:T265"/>
    <mergeCell ref="U265:V265"/>
    <mergeCell ref="S263:T263"/>
    <mergeCell ref="U263:V263"/>
    <mergeCell ref="W263:AC263"/>
    <mergeCell ref="D264:E264"/>
    <mergeCell ref="F264:G264"/>
    <mergeCell ref="I264:J264"/>
    <mergeCell ref="L264:M264"/>
    <mergeCell ref="O264:P264"/>
    <mergeCell ref="Q264:R264"/>
    <mergeCell ref="S264:T264"/>
    <mergeCell ref="D263:E263"/>
    <mergeCell ref="F263:G263"/>
    <mergeCell ref="I263:J263"/>
    <mergeCell ref="L263:M263"/>
    <mergeCell ref="O263:P263"/>
    <mergeCell ref="Q263:R263"/>
    <mergeCell ref="W261:AC261"/>
    <mergeCell ref="D262:E262"/>
    <mergeCell ref="F262:G262"/>
    <mergeCell ref="I262:J262"/>
    <mergeCell ref="L262:M262"/>
    <mergeCell ref="O262:P262"/>
    <mergeCell ref="Q262:R262"/>
    <mergeCell ref="S262:T262"/>
    <mergeCell ref="U262:V262"/>
    <mergeCell ref="W262:AC262"/>
    <mergeCell ref="U260:V260"/>
    <mergeCell ref="W260:AC260"/>
    <mergeCell ref="D261:E261"/>
    <mergeCell ref="F261:G261"/>
    <mergeCell ref="I261:J261"/>
    <mergeCell ref="L261:M261"/>
    <mergeCell ref="O261:P261"/>
    <mergeCell ref="Q261:R261"/>
    <mergeCell ref="S261:T261"/>
    <mergeCell ref="U261:V261"/>
    <mergeCell ref="S259:T259"/>
    <mergeCell ref="U259:V259"/>
    <mergeCell ref="W259:AC259"/>
    <mergeCell ref="D260:E260"/>
    <mergeCell ref="F260:G260"/>
    <mergeCell ref="I260:J260"/>
    <mergeCell ref="L260:M260"/>
    <mergeCell ref="O260:P260"/>
    <mergeCell ref="Q260:R260"/>
    <mergeCell ref="S260:T260"/>
    <mergeCell ref="D259:E259"/>
    <mergeCell ref="F259:G259"/>
    <mergeCell ref="I259:J259"/>
    <mergeCell ref="L259:M259"/>
    <mergeCell ref="O259:P259"/>
    <mergeCell ref="Q259:R259"/>
    <mergeCell ref="W257:AC257"/>
    <mergeCell ref="D258:E258"/>
    <mergeCell ref="F258:G258"/>
    <mergeCell ref="I258:J258"/>
    <mergeCell ref="L258:M258"/>
    <mergeCell ref="O258:P258"/>
    <mergeCell ref="Q258:R258"/>
    <mergeCell ref="S258:T258"/>
    <mergeCell ref="U258:V258"/>
    <mergeCell ref="W258:AC258"/>
    <mergeCell ref="U256:V256"/>
    <mergeCell ref="W256:AC256"/>
    <mergeCell ref="D257:E257"/>
    <mergeCell ref="F257:G257"/>
    <mergeCell ref="I257:J257"/>
    <mergeCell ref="L257:M257"/>
    <mergeCell ref="O257:P257"/>
    <mergeCell ref="Q257:R257"/>
    <mergeCell ref="S257:T257"/>
    <mergeCell ref="U257:V257"/>
    <mergeCell ref="S255:T255"/>
    <mergeCell ref="U255:V255"/>
    <mergeCell ref="W255:AC255"/>
    <mergeCell ref="D256:E256"/>
    <mergeCell ref="F256:G256"/>
    <mergeCell ref="I256:J256"/>
    <mergeCell ref="L256:M256"/>
    <mergeCell ref="O256:P256"/>
    <mergeCell ref="Q256:R256"/>
    <mergeCell ref="S256:T256"/>
    <mergeCell ref="D255:E255"/>
    <mergeCell ref="F255:G255"/>
    <mergeCell ref="I255:J255"/>
    <mergeCell ref="L255:M255"/>
    <mergeCell ref="O255:P255"/>
    <mergeCell ref="Q255:R255"/>
    <mergeCell ref="W253:AC253"/>
    <mergeCell ref="D254:E254"/>
    <mergeCell ref="F254:G254"/>
    <mergeCell ref="I254:J254"/>
    <mergeCell ref="L254:M254"/>
    <mergeCell ref="O254:P254"/>
    <mergeCell ref="Q254:R254"/>
    <mergeCell ref="S254:T254"/>
    <mergeCell ref="U254:V254"/>
    <mergeCell ref="W254:AC254"/>
    <mergeCell ref="U252:V252"/>
    <mergeCell ref="W252:AC252"/>
    <mergeCell ref="D253:E253"/>
    <mergeCell ref="F253:G253"/>
    <mergeCell ref="I253:J253"/>
    <mergeCell ref="L253:M253"/>
    <mergeCell ref="O253:P253"/>
    <mergeCell ref="Q253:R253"/>
    <mergeCell ref="S253:T253"/>
    <mergeCell ref="U253:V253"/>
    <mergeCell ref="S251:T251"/>
    <mergeCell ref="U251:V251"/>
    <mergeCell ref="W251:AC251"/>
    <mergeCell ref="D252:E252"/>
    <mergeCell ref="F252:G252"/>
    <mergeCell ref="I252:J252"/>
    <mergeCell ref="L252:M252"/>
    <mergeCell ref="O252:P252"/>
    <mergeCell ref="Q252:R252"/>
    <mergeCell ref="S252:T252"/>
    <mergeCell ref="D251:E251"/>
    <mergeCell ref="F251:G251"/>
    <mergeCell ref="I251:J251"/>
    <mergeCell ref="L251:M251"/>
    <mergeCell ref="O251:P251"/>
    <mergeCell ref="Q251:R251"/>
    <mergeCell ref="W249:AC249"/>
    <mergeCell ref="D250:E250"/>
    <mergeCell ref="F250:G250"/>
    <mergeCell ref="I250:J250"/>
    <mergeCell ref="L250:M250"/>
    <mergeCell ref="O250:P250"/>
    <mergeCell ref="Q250:R250"/>
    <mergeCell ref="S250:T250"/>
    <mergeCell ref="U250:V250"/>
    <mergeCell ref="W250:AC250"/>
    <mergeCell ref="U248:V248"/>
    <mergeCell ref="W248:AC248"/>
    <mergeCell ref="D249:E249"/>
    <mergeCell ref="F249:G249"/>
    <mergeCell ref="I249:J249"/>
    <mergeCell ref="L249:M249"/>
    <mergeCell ref="O249:P249"/>
    <mergeCell ref="Q249:R249"/>
    <mergeCell ref="S249:T249"/>
    <mergeCell ref="U249:V249"/>
    <mergeCell ref="S247:T247"/>
    <mergeCell ref="U247:V247"/>
    <mergeCell ref="W247:AC247"/>
    <mergeCell ref="D248:E248"/>
    <mergeCell ref="F248:G248"/>
    <mergeCell ref="I248:J248"/>
    <mergeCell ref="L248:M248"/>
    <mergeCell ref="O248:P248"/>
    <mergeCell ref="Q248:R248"/>
    <mergeCell ref="S248:T248"/>
    <mergeCell ref="D247:E247"/>
    <mergeCell ref="F247:G247"/>
    <mergeCell ref="I247:J247"/>
    <mergeCell ref="L247:M247"/>
    <mergeCell ref="O247:P247"/>
    <mergeCell ref="Q247:R247"/>
    <mergeCell ref="W245:AC245"/>
    <mergeCell ref="D246:E246"/>
    <mergeCell ref="F246:G246"/>
    <mergeCell ref="I246:J246"/>
    <mergeCell ref="L246:M246"/>
    <mergeCell ref="O246:P246"/>
    <mergeCell ref="Q246:R246"/>
    <mergeCell ref="S246:T246"/>
    <mergeCell ref="U246:V246"/>
    <mergeCell ref="W246:AC246"/>
    <mergeCell ref="U244:V244"/>
    <mergeCell ref="W244:AC244"/>
    <mergeCell ref="D245:E245"/>
    <mergeCell ref="F245:G245"/>
    <mergeCell ref="I245:J245"/>
    <mergeCell ref="L245:M245"/>
    <mergeCell ref="O245:P245"/>
    <mergeCell ref="Q245:R245"/>
    <mergeCell ref="S245:T245"/>
    <mergeCell ref="U245:V245"/>
    <mergeCell ref="S243:T243"/>
    <mergeCell ref="U243:V243"/>
    <mergeCell ref="W243:AC243"/>
    <mergeCell ref="D244:E244"/>
    <mergeCell ref="F244:G244"/>
    <mergeCell ref="I244:J244"/>
    <mergeCell ref="L244:M244"/>
    <mergeCell ref="O244:P244"/>
    <mergeCell ref="Q244:R244"/>
    <mergeCell ref="S244:T244"/>
    <mergeCell ref="D243:E243"/>
    <mergeCell ref="F243:G243"/>
    <mergeCell ref="I243:J243"/>
    <mergeCell ref="L243:M243"/>
    <mergeCell ref="O243:P243"/>
    <mergeCell ref="Q243:R243"/>
    <mergeCell ref="W241:AC241"/>
    <mergeCell ref="D242:E242"/>
    <mergeCell ref="F242:G242"/>
    <mergeCell ref="I242:J242"/>
    <mergeCell ref="L242:M242"/>
    <mergeCell ref="O242:P242"/>
    <mergeCell ref="Q242:R242"/>
    <mergeCell ref="S242:T242"/>
    <mergeCell ref="U242:V242"/>
    <mergeCell ref="W242:AC242"/>
    <mergeCell ref="U240:V240"/>
    <mergeCell ref="W240:AC240"/>
    <mergeCell ref="D241:E241"/>
    <mergeCell ref="F241:G241"/>
    <mergeCell ref="I241:J241"/>
    <mergeCell ref="L241:M241"/>
    <mergeCell ref="O241:P241"/>
    <mergeCell ref="Q241:R241"/>
    <mergeCell ref="S241:T241"/>
    <mergeCell ref="U241:V241"/>
    <mergeCell ref="S239:T239"/>
    <mergeCell ref="U239:V239"/>
    <mergeCell ref="W239:AC239"/>
    <mergeCell ref="D240:E240"/>
    <mergeCell ref="F240:G240"/>
    <mergeCell ref="I240:J240"/>
    <mergeCell ref="L240:M240"/>
    <mergeCell ref="O240:P240"/>
    <mergeCell ref="Q240:R240"/>
    <mergeCell ref="S240:T240"/>
    <mergeCell ref="A239:B239"/>
    <mergeCell ref="D239:E239"/>
    <mergeCell ref="F239:K239"/>
    <mergeCell ref="L239:N239"/>
    <mergeCell ref="O239:P239"/>
    <mergeCell ref="Q239:R239"/>
    <mergeCell ref="V237:W237"/>
    <mergeCell ref="X237:AB237"/>
    <mergeCell ref="B238:D238"/>
    <mergeCell ref="E238:H238"/>
    <mergeCell ref="J238:N238"/>
    <mergeCell ref="O238:S238"/>
    <mergeCell ref="U238:V238"/>
    <mergeCell ref="W238:AB238"/>
    <mergeCell ref="A237:C237"/>
    <mergeCell ref="F237:G237"/>
    <mergeCell ref="J237:K237"/>
    <mergeCell ref="M237:N237"/>
    <mergeCell ref="P237:R237"/>
    <mergeCell ref="S237:U237"/>
    <mergeCell ref="O233:R233"/>
    <mergeCell ref="U233:V233"/>
    <mergeCell ref="A235:AC235"/>
    <mergeCell ref="A236:C236"/>
    <mergeCell ref="D236:I236"/>
    <mergeCell ref="J236:L236"/>
    <mergeCell ref="W236:AB236"/>
    <mergeCell ref="A232:C232"/>
    <mergeCell ref="E232:H232"/>
    <mergeCell ref="K232:M232"/>
    <mergeCell ref="Q232:R232"/>
    <mergeCell ref="X232:Z233"/>
    <mergeCell ref="AC232:AC233"/>
    <mergeCell ref="A233:B233"/>
    <mergeCell ref="D233:E233"/>
    <mergeCell ref="F233:H233"/>
    <mergeCell ref="K233:M233"/>
    <mergeCell ref="W230:AC230"/>
    <mergeCell ref="D231:E231"/>
    <mergeCell ref="F231:G231"/>
    <mergeCell ref="I231:J231"/>
    <mergeCell ref="L231:M231"/>
    <mergeCell ref="O231:P231"/>
    <mergeCell ref="Q231:R231"/>
    <mergeCell ref="S231:T231"/>
    <mergeCell ref="U231:V231"/>
    <mergeCell ref="W231:AC231"/>
    <mergeCell ref="U229:V229"/>
    <mergeCell ref="W229:AC229"/>
    <mergeCell ref="D230:E230"/>
    <mergeCell ref="F230:G230"/>
    <mergeCell ref="I230:J230"/>
    <mergeCell ref="L230:M230"/>
    <mergeCell ref="O230:P230"/>
    <mergeCell ref="Q230:R230"/>
    <mergeCell ref="S230:T230"/>
    <mergeCell ref="U230:V230"/>
    <mergeCell ref="S228:T228"/>
    <mergeCell ref="U228:V228"/>
    <mergeCell ref="W228:AC228"/>
    <mergeCell ref="D229:E229"/>
    <mergeCell ref="F229:G229"/>
    <mergeCell ref="I229:J229"/>
    <mergeCell ref="L229:M229"/>
    <mergeCell ref="O229:P229"/>
    <mergeCell ref="Q229:R229"/>
    <mergeCell ref="S229:T229"/>
    <mergeCell ref="D228:E228"/>
    <mergeCell ref="F228:G228"/>
    <mergeCell ref="I228:J228"/>
    <mergeCell ref="L228:M228"/>
    <mergeCell ref="O228:P228"/>
    <mergeCell ref="Q228:R228"/>
    <mergeCell ref="W226:AC226"/>
    <mergeCell ref="D227:E227"/>
    <mergeCell ref="F227:G227"/>
    <mergeCell ref="I227:J227"/>
    <mergeCell ref="L227:M227"/>
    <mergeCell ref="O227:P227"/>
    <mergeCell ref="Q227:R227"/>
    <mergeCell ref="S227:T227"/>
    <mergeCell ref="U227:V227"/>
    <mergeCell ref="W227:AC227"/>
    <mergeCell ref="U225:V225"/>
    <mergeCell ref="W225:AC225"/>
    <mergeCell ref="D226:E226"/>
    <mergeCell ref="F226:G226"/>
    <mergeCell ref="I226:J226"/>
    <mergeCell ref="L226:M226"/>
    <mergeCell ref="O226:P226"/>
    <mergeCell ref="Q226:R226"/>
    <mergeCell ref="S226:T226"/>
    <mergeCell ref="U226:V226"/>
    <mergeCell ref="S224:T224"/>
    <mergeCell ref="U224:V224"/>
    <mergeCell ref="W224:AC224"/>
    <mergeCell ref="D225:E225"/>
    <mergeCell ref="F225:G225"/>
    <mergeCell ref="I225:J225"/>
    <mergeCell ref="L225:M225"/>
    <mergeCell ref="O225:P225"/>
    <mergeCell ref="Q225:R225"/>
    <mergeCell ref="S225:T225"/>
    <mergeCell ref="D224:E224"/>
    <mergeCell ref="F224:G224"/>
    <mergeCell ref="I224:J224"/>
    <mergeCell ref="L224:M224"/>
    <mergeCell ref="O224:P224"/>
    <mergeCell ref="Q224:R224"/>
    <mergeCell ref="W222:AC222"/>
    <mergeCell ref="D223:E223"/>
    <mergeCell ref="F223:G223"/>
    <mergeCell ref="I223:J223"/>
    <mergeCell ref="L223:M223"/>
    <mergeCell ref="O223:P223"/>
    <mergeCell ref="Q223:R223"/>
    <mergeCell ref="S223:T223"/>
    <mergeCell ref="U223:V223"/>
    <mergeCell ref="W223:AC223"/>
    <mergeCell ref="U221:V221"/>
    <mergeCell ref="W221:AC221"/>
    <mergeCell ref="D222:E222"/>
    <mergeCell ref="F222:G222"/>
    <mergeCell ref="I222:J222"/>
    <mergeCell ref="L222:M222"/>
    <mergeCell ref="O222:P222"/>
    <mergeCell ref="Q222:R222"/>
    <mergeCell ref="S222:T222"/>
    <mergeCell ref="U222:V222"/>
    <mergeCell ref="S220:T220"/>
    <mergeCell ref="U220:V220"/>
    <mergeCell ref="W220:AC220"/>
    <mergeCell ref="D221:E221"/>
    <mergeCell ref="F221:G221"/>
    <mergeCell ref="I221:J221"/>
    <mergeCell ref="L221:M221"/>
    <mergeCell ref="O221:P221"/>
    <mergeCell ref="Q221:R221"/>
    <mergeCell ref="S221:T221"/>
    <mergeCell ref="D220:E220"/>
    <mergeCell ref="F220:G220"/>
    <mergeCell ref="I220:J220"/>
    <mergeCell ref="L220:M220"/>
    <mergeCell ref="O220:P220"/>
    <mergeCell ref="Q220:R220"/>
    <mergeCell ref="W218:AC218"/>
    <mergeCell ref="D219:E219"/>
    <mergeCell ref="F219:G219"/>
    <mergeCell ref="I219:J219"/>
    <mergeCell ref="L219:M219"/>
    <mergeCell ref="O219:P219"/>
    <mergeCell ref="Q219:R219"/>
    <mergeCell ref="S219:T219"/>
    <mergeCell ref="U219:V219"/>
    <mergeCell ref="W219:AC219"/>
    <mergeCell ref="U217:V217"/>
    <mergeCell ref="W217:AC217"/>
    <mergeCell ref="D218:E218"/>
    <mergeCell ref="F218:G218"/>
    <mergeCell ref="I218:J218"/>
    <mergeCell ref="L218:M218"/>
    <mergeCell ref="O218:P218"/>
    <mergeCell ref="Q218:R218"/>
    <mergeCell ref="S218:T218"/>
    <mergeCell ref="U218:V218"/>
    <mergeCell ref="S216:T216"/>
    <mergeCell ref="U216:V216"/>
    <mergeCell ref="W216:AC216"/>
    <mergeCell ref="D217:E217"/>
    <mergeCell ref="F217:G217"/>
    <mergeCell ref="I217:J217"/>
    <mergeCell ref="L217:M217"/>
    <mergeCell ref="O217:P217"/>
    <mergeCell ref="Q217:R217"/>
    <mergeCell ref="S217:T217"/>
    <mergeCell ref="D216:E216"/>
    <mergeCell ref="F216:G216"/>
    <mergeCell ref="I216:J216"/>
    <mergeCell ref="L216:M216"/>
    <mergeCell ref="O216:P216"/>
    <mergeCell ref="Q216:R216"/>
    <mergeCell ref="W214:AC214"/>
    <mergeCell ref="D215:E215"/>
    <mergeCell ref="F215:G215"/>
    <mergeCell ref="I215:J215"/>
    <mergeCell ref="L215:M215"/>
    <mergeCell ref="O215:P215"/>
    <mergeCell ref="Q215:R215"/>
    <mergeCell ref="S215:T215"/>
    <mergeCell ref="U215:V215"/>
    <mergeCell ref="W215:AC215"/>
    <mergeCell ref="U213:V213"/>
    <mergeCell ref="W213:AC213"/>
    <mergeCell ref="D214:E214"/>
    <mergeCell ref="F214:G214"/>
    <mergeCell ref="I214:J214"/>
    <mergeCell ref="L214:M214"/>
    <mergeCell ref="O214:P214"/>
    <mergeCell ref="Q214:R214"/>
    <mergeCell ref="S214:T214"/>
    <mergeCell ref="U214:V214"/>
    <mergeCell ref="S212:T212"/>
    <mergeCell ref="U212:V212"/>
    <mergeCell ref="W212:AC212"/>
    <mergeCell ref="D213:E213"/>
    <mergeCell ref="F213:G213"/>
    <mergeCell ref="I213:J213"/>
    <mergeCell ref="L213:M213"/>
    <mergeCell ref="O213:P213"/>
    <mergeCell ref="Q213:R213"/>
    <mergeCell ref="S213:T213"/>
    <mergeCell ref="D212:E212"/>
    <mergeCell ref="F212:G212"/>
    <mergeCell ref="I212:J212"/>
    <mergeCell ref="L212:M212"/>
    <mergeCell ref="O212:P212"/>
    <mergeCell ref="Q212:R212"/>
    <mergeCell ref="W210:AC210"/>
    <mergeCell ref="D211:E211"/>
    <mergeCell ref="F211:G211"/>
    <mergeCell ref="I211:J211"/>
    <mergeCell ref="L211:M211"/>
    <mergeCell ref="O211:P211"/>
    <mergeCell ref="Q211:R211"/>
    <mergeCell ref="S211:T211"/>
    <mergeCell ref="U211:V211"/>
    <mergeCell ref="W211:AC211"/>
    <mergeCell ref="U209:V209"/>
    <mergeCell ref="W209:AC209"/>
    <mergeCell ref="D210:E210"/>
    <mergeCell ref="F210:G210"/>
    <mergeCell ref="I210:J210"/>
    <mergeCell ref="L210:M210"/>
    <mergeCell ref="O210:P210"/>
    <mergeCell ref="Q210:R210"/>
    <mergeCell ref="S210:T210"/>
    <mergeCell ref="U210:V210"/>
    <mergeCell ref="S208:T208"/>
    <mergeCell ref="U208:V208"/>
    <mergeCell ref="W208:AC208"/>
    <mergeCell ref="D209:E209"/>
    <mergeCell ref="F209:G209"/>
    <mergeCell ref="I209:J209"/>
    <mergeCell ref="L209:M209"/>
    <mergeCell ref="O209:P209"/>
    <mergeCell ref="Q209:R209"/>
    <mergeCell ref="S209:T209"/>
    <mergeCell ref="D208:E208"/>
    <mergeCell ref="F208:G208"/>
    <mergeCell ref="I208:J208"/>
    <mergeCell ref="L208:M208"/>
    <mergeCell ref="O208:P208"/>
    <mergeCell ref="Q208:R208"/>
    <mergeCell ref="W206:AC206"/>
    <mergeCell ref="D207:E207"/>
    <mergeCell ref="F207:G207"/>
    <mergeCell ref="I207:J207"/>
    <mergeCell ref="L207:M207"/>
    <mergeCell ref="O207:P207"/>
    <mergeCell ref="Q207:R207"/>
    <mergeCell ref="S207:T207"/>
    <mergeCell ref="U207:V207"/>
    <mergeCell ref="W207:AC207"/>
    <mergeCell ref="U205:V205"/>
    <mergeCell ref="W205:AC205"/>
    <mergeCell ref="D206:E206"/>
    <mergeCell ref="F206:G206"/>
    <mergeCell ref="I206:J206"/>
    <mergeCell ref="L206:M206"/>
    <mergeCell ref="O206:P206"/>
    <mergeCell ref="Q206:R206"/>
    <mergeCell ref="S206:T206"/>
    <mergeCell ref="U206:V206"/>
    <mergeCell ref="S204:T204"/>
    <mergeCell ref="U204:V204"/>
    <mergeCell ref="W204:AC204"/>
    <mergeCell ref="D205:E205"/>
    <mergeCell ref="F205:G205"/>
    <mergeCell ref="I205:J205"/>
    <mergeCell ref="L205:M205"/>
    <mergeCell ref="O205:P205"/>
    <mergeCell ref="Q205:R205"/>
    <mergeCell ref="S205:T205"/>
    <mergeCell ref="D204:E204"/>
    <mergeCell ref="F204:G204"/>
    <mergeCell ref="I204:J204"/>
    <mergeCell ref="L204:M204"/>
    <mergeCell ref="O204:P204"/>
    <mergeCell ref="Q204:R204"/>
    <mergeCell ref="W202:AC202"/>
    <mergeCell ref="D203:E203"/>
    <mergeCell ref="F203:G203"/>
    <mergeCell ref="I203:J203"/>
    <mergeCell ref="L203:M203"/>
    <mergeCell ref="O203:P203"/>
    <mergeCell ref="Q203:R203"/>
    <mergeCell ref="S203:T203"/>
    <mergeCell ref="U203:V203"/>
    <mergeCell ref="W203:AC203"/>
    <mergeCell ref="U201:V201"/>
    <mergeCell ref="W201:AC201"/>
    <mergeCell ref="D202:E202"/>
    <mergeCell ref="F202:G202"/>
    <mergeCell ref="I202:J202"/>
    <mergeCell ref="L202:M202"/>
    <mergeCell ref="O202:P202"/>
    <mergeCell ref="Q202:R202"/>
    <mergeCell ref="S202:T202"/>
    <mergeCell ref="U202:V202"/>
    <mergeCell ref="S200:T200"/>
    <mergeCell ref="U200:V200"/>
    <mergeCell ref="W200:AC200"/>
    <mergeCell ref="D201:E201"/>
    <mergeCell ref="F201:G201"/>
    <mergeCell ref="I201:J201"/>
    <mergeCell ref="L201:M201"/>
    <mergeCell ref="O201:P201"/>
    <mergeCell ref="Q201:R201"/>
    <mergeCell ref="S201:T201"/>
    <mergeCell ref="A200:B200"/>
    <mergeCell ref="D200:E200"/>
    <mergeCell ref="F200:K200"/>
    <mergeCell ref="L200:N200"/>
    <mergeCell ref="O200:P200"/>
    <mergeCell ref="Q200:R200"/>
    <mergeCell ref="V198:W198"/>
    <mergeCell ref="X198:AB198"/>
    <mergeCell ref="B199:D199"/>
    <mergeCell ref="E199:H199"/>
    <mergeCell ref="J199:N199"/>
    <mergeCell ref="O199:S199"/>
    <mergeCell ref="U199:V199"/>
    <mergeCell ref="W199:AB199"/>
    <mergeCell ref="A198:C198"/>
    <mergeCell ref="F198:G198"/>
    <mergeCell ref="J198:K198"/>
    <mergeCell ref="M198:N198"/>
    <mergeCell ref="P198:R198"/>
    <mergeCell ref="S198:U198"/>
    <mergeCell ref="O194:R194"/>
    <mergeCell ref="U194:V194"/>
    <mergeCell ref="A196:AC196"/>
    <mergeCell ref="A197:C197"/>
    <mergeCell ref="D197:I197"/>
    <mergeCell ref="J197:L197"/>
    <mergeCell ref="W197:AB197"/>
    <mergeCell ref="A193:C193"/>
    <mergeCell ref="E193:H193"/>
    <mergeCell ref="K193:M193"/>
    <mergeCell ref="Q193:R193"/>
    <mergeCell ref="X193:Z194"/>
    <mergeCell ref="AC193:AC194"/>
    <mergeCell ref="A194:B194"/>
    <mergeCell ref="D194:E194"/>
    <mergeCell ref="F194:H194"/>
    <mergeCell ref="K194:M194"/>
    <mergeCell ref="W191:AC191"/>
    <mergeCell ref="D192:E192"/>
    <mergeCell ref="F192:G192"/>
    <mergeCell ref="I192:J192"/>
    <mergeCell ref="L192:M192"/>
    <mergeCell ref="O192:P192"/>
    <mergeCell ref="Q192:R192"/>
    <mergeCell ref="S192:T192"/>
    <mergeCell ref="U192:V192"/>
    <mergeCell ref="W192:AC192"/>
    <mergeCell ref="U190:V190"/>
    <mergeCell ref="W190:AC190"/>
    <mergeCell ref="D191:E191"/>
    <mergeCell ref="F191:G191"/>
    <mergeCell ref="I191:J191"/>
    <mergeCell ref="L191:M191"/>
    <mergeCell ref="O191:P191"/>
    <mergeCell ref="Q191:R191"/>
    <mergeCell ref="S191:T191"/>
    <mergeCell ref="U191:V191"/>
    <mergeCell ref="S189:T189"/>
    <mergeCell ref="U189:V189"/>
    <mergeCell ref="W189:AC189"/>
    <mergeCell ref="D190:E190"/>
    <mergeCell ref="F190:G190"/>
    <mergeCell ref="I190:J190"/>
    <mergeCell ref="L190:M190"/>
    <mergeCell ref="O190:P190"/>
    <mergeCell ref="Q190:R190"/>
    <mergeCell ref="S190:T190"/>
    <mergeCell ref="D189:E189"/>
    <mergeCell ref="F189:G189"/>
    <mergeCell ref="I189:J189"/>
    <mergeCell ref="L189:M189"/>
    <mergeCell ref="O189:P189"/>
    <mergeCell ref="Q189:R189"/>
    <mergeCell ref="W187:AC187"/>
    <mergeCell ref="D188:E188"/>
    <mergeCell ref="F188:G188"/>
    <mergeCell ref="I188:J188"/>
    <mergeCell ref="L188:M188"/>
    <mergeCell ref="O188:P188"/>
    <mergeCell ref="Q188:R188"/>
    <mergeCell ref="S188:T188"/>
    <mergeCell ref="U188:V188"/>
    <mergeCell ref="W188:AC188"/>
    <mergeCell ref="U186:V186"/>
    <mergeCell ref="W186:AC186"/>
    <mergeCell ref="D187:E187"/>
    <mergeCell ref="F187:G187"/>
    <mergeCell ref="I187:J187"/>
    <mergeCell ref="L187:M187"/>
    <mergeCell ref="O187:P187"/>
    <mergeCell ref="Q187:R187"/>
    <mergeCell ref="S187:T187"/>
    <mergeCell ref="U187:V187"/>
    <mergeCell ref="S185:T185"/>
    <mergeCell ref="U185:V185"/>
    <mergeCell ref="W185:AC185"/>
    <mergeCell ref="D186:E186"/>
    <mergeCell ref="F186:G186"/>
    <mergeCell ref="I186:J186"/>
    <mergeCell ref="L186:M186"/>
    <mergeCell ref="O186:P186"/>
    <mergeCell ref="Q186:R186"/>
    <mergeCell ref="S186:T186"/>
    <mergeCell ref="D185:E185"/>
    <mergeCell ref="F185:G185"/>
    <mergeCell ref="I185:J185"/>
    <mergeCell ref="L185:M185"/>
    <mergeCell ref="O185:P185"/>
    <mergeCell ref="Q185:R185"/>
    <mergeCell ref="W183:AC183"/>
    <mergeCell ref="D184:E184"/>
    <mergeCell ref="F184:G184"/>
    <mergeCell ref="I184:J184"/>
    <mergeCell ref="L184:M184"/>
    <mergeCell ref="O184:P184"/>
    <mergeCell ref="Q184:R184"/>
    <mergeCell ref="S184:T184"/>
    <mergeCell ref="U184:V184"/>
    <mergeCell ref="W184:AC184"/>
    <mergeCell ref="U182:V182"/>
    <mergeCell ref="W182:AC182"/>
    <mergeCell ref="D183:E183"/>
    <mergeCell ref="F183:G183"/>
    <mergeCell ref="I183:J183"/>
    <mergeCell ref="L183:M183"/>
    <mergeCell ref="O183:P183"/>
    <mergeCell ref="Q183:R183"/>
    <mergeCell ref="S183:T183"/>
    <mergeCell ref="U183:V183"/>
    <mergeCell ref="S181:T181"/>
    <mergeCell ref="U181:V181"/>
    <mergeCell ref="W181:AC181"/>
    <mergeCell ref="D182:E182"/>
    <mergeCell ref="F182:G182"/>
    <mergeCell ref="I182:J182"/>
    <mergeCell ref="L182:M182"/>
    <mergeCell ref="O182:P182"/>
    <mergeCell ref="Q182:R182"/>
    <mergeCell ref="S182:T182"/>
    <mergeCell ref="D181:E181"/>
    <mergeCell ref="F181:G181"/>
    <mergeCell ref="I181:J181"/>
    <mergeCell ref="L181:M181"/>
    <mergeCell ref="O181:P181"/>
    <mergeCell ref="Q181:R181"/>
    <mergeCell ref="W179:AC179"/>
    <mergeCell ref="D180:E180"/>
    <mergeCell ref="F180:G180"/>
    <mergeCell ref="I180:J180"/>
    <mergeCell ref="L180:M180"/>
    <mergeCell ref="O180:P180"/>
    <mergeCell ref="Q180:R180"/>
    <mergeCell ref="S180:T180"/>
    <mergeCell ref="U180:V180"/>
    <mergeCell ref="W180:AC180"/>
    <mergeCell ref="U178:V178"/>
    <mergeCell ref="W178:AC178"/>
    <mergeCell ref="D179:E179"/>
    <mergeCell ref="F179:G179"/>
    <mergeCell ref="I179:J179"/>
    <mergeCell ref="L179:M179"/>
    <mergeCell ref="O179:P179"/>
    <mergeCell ref="Q179:R179"/>
    <mergeCell ref="S179:T179"/>
    <mergeCell ref="U179:V179"/>
    <mergeCell ref="S177:T177"/>
    <mergeCell ref="U177:V177"/>
    <mergeCell ref="W177:AC177"/>
    <mergeCell ref="D178:E178"/>
    <mergeCell ref="F178:G178"/>
    <mergeCell ref="I178:J178"/>
    <mergeCell ref="L178:M178"/>
    <mergeCell ref="O178:P178"/>
    <mergeCell ref="Q178:R178"/>
    <mergeCell ref="S178:T178"/>
    <mergeCell ref="D177:E177"/>
    <mergeCell ref="F177:G177"/>
    <mergeCell ref="I177:J177"/>
    <mergeCell ref="L177:M177"/>
    <mergeCell ref="O177:P177"/>
    <mergeCell ref="Q177:R177"/>
    <mergeCell ref="W175:AC175"/>
    <mergeCell ref="D176:E176"/>
    <mergeCell ref="F176:G176"/>
    <mergeCell ref="I176:J176"/>
    <mergeCell ref="L176:M176"/>
    <mergeCell ref="O176:P176"/>
    <mergeCell ref="Q176:R176"/>
    <mergeCell ref="S176:T176"/>
    <mergeCell ref="U176:V176"/>
    <mergeCell ref="W176:AC176"/>
    <mergeCell ref="U174:V174"/>
    <mergeCell ref="W174:AC174"/>
    <mergeCell ref="D175:E175"/>
    <mergeCell ref="F175:G175"/>
    <mergeCell ref="I175:J175"/>
    <mergeCell ref="L175:M175"/>
    <mergeCell ref="O175:P175"/>
    <mergeCell ref="Q175:R175"/>
    <mergeCell ref="S175:T175"/>
    <mergeCell ref="U175:V175"/>
    <mergeCell ref="S173:T173"/>
    <mergeCell ref="U173:V173"/>
    <mergeCell ref="W173:AC173"/>
    <mergeCell ref="D174:E174"/>
    <mergeCell ref="F174:G174"/>
    <mergeCell ref="I174:J174"/>
    <mergeCell ref="L174:M174"/>
    <mergeCell ref="O174:P174"/>
    <mergeCell ref="Q174:R174"/>
    <mergeCell ref="S174:T174"/>
    <mergeCell ref="D173:E173"/>
    <mergeCell ref="F173:G173"/>
    <mergeCell ref="I173:J173"/>
    <mergeCell ref="L173:M173"/>
    <mergeCell ref="O173:P173"/>
    <mergeCell ref="Q173:R173"/>
    <mergeCell ref="W171:AC171"/>
    <mergeCell ref="D172:E172"/>
    <mergeCell ref="F172:G172"/>
    <mergeCell ref="I172:J172"/>
    <mergeCell ref="L172:M172"/>
    <mergeCell ref="O172:P172"/>
    <mergeCell ref="Q172:R172"/>
    <mergeCell ref="S172:T172"/>
    <mergeCell ref="U172:V172"/>
    <mergeCell ref="W172:AC172"/>
    <mergeCell ref="U170:V170"/>
    <mergeCell ref="W170:AC170"/>
    <mergeCell ref="D171:E171"/>
    <mergeCell ref="F171:G171"/>
    <mergeCell ref="I171:J171"/>
    <mergeCell ref="L171:M171"/>
    <mergeCell ref="O171:P171"/>
    <mergeCell ref="Q171:R171"/>
    <mergeCell ref="S171:T171"/>
    <mergeCell ref="U171:V171"/>
    <mergeCell ref="S169:T169"/>
    <mergeCell ref="U169:V169"/>
    <mergeCell ref="W169:AC169"/>
    <mergeCell ref="D170:E170"/>
    <mergeCell ref="F170:G170"/>
    <mergeCell ref="I170:J170"/>
    <mergeCell ref="L170:M170"/>
    <mergeCell ref="O170:P170"/>
    <mergeCell ref="Q170:R170"/>
    <mergeCell ref="S170:T170"/>
    <mergeCell ref="D169:E169"/>
    <mergeCell ref="F169:G169"/>
    <mergeCell ref="I169:J169"/>
    <mergeCell ref="L169:M169"/>
    <mergeCell ref="O169:P169"/>
    <mergeCell ref="Q169:R169"/>
    <mergeCell ref="W167:AC167"/>
    <mergeCell ref="D168:E168"/>
    <mergeCell ref="F168:G168"/>
    <mergeCell ref="I168:J168"/>
    <mergeCell ref="L168:M168"/>
    <mergeCell ref="O168:P168"/>
    <mergeCell ref="Q168:R168"/>
    <mergeCell ref="S168:T168"/>
    <mergeCell ref="U168:V168"/>
    <mergeCell ref="W168:AC168"/>
    <mergeCell ref="U166:V166"/>
    <mergeCell ref="W166:AC166"/>
    <mergeCell ref="D167:E167"/>
    <mergeCell ref="F167:G167"/>
    <mergeCell ref="I167:J167"/>
    <mergeCell ref="L167:M167"/>
    <mergeCell ref="O167:P167"/>
    <mergeCell ref="Q167:R167"/>
    <mergeCell ref="S167:T167"/>
    <mergeCell ref="U167:V167"/>
    <mergeCell ref="S165:T165"/>
    <mergeCell ref="U165:V165"/>
    <mergeCell ref="W165:AC165"/>
    <mergeCell ref="D166:E166"/>
    <mergeCell ref="F166:G166"/>
    <mergeCell ref="I166:J166"/>
    <mergeCell ref="L166:M166"/>
    <mergeCell ref="O166:P166"/>
    <mergeCell ref="Q166:R166"/>
    <mergeCell ref="S166:T166"/>
    <mergeCell ref="D165:E165"/>
    <mergeCell ref="F165:G165"/>
    <mergeCell ref="I165:J165"/>
    <mergeCell ref="L165:M165"/>
    <mergeCell ref="O165:P165"/>
    <mergeCell ref="Q165:R165"/>
    <mergeCell ref="W163:AC163"/>
    <mergeCell ref="D164:E164"/>
    <mergeCell ref="F164:G164"/>
    <mergeCell ref="I164:J164"/>
    <mergeCell ref="L164:M164"/>
    <mergeCell ref="O164:P164"/>
    <mergeCell ref="Q164:R164"/>
    <mergeCell ref="S164:T164"/>
    <mergeCell ref="U164:V164"/>
    <mergeCell ref="W164:AC164"/>
    <mergeCell ref="U162:V162"/>
    <mergeCell ref="W162:AC162"/>
    <mergeCell ref="D163:E163"/>
    <mergeCell ref="F163:G163"/>
    <mergeCell ref="I163:J163"/>
    <mergeCell ref="L163:M163"/>
    <mergeCell ref="O163:P163"/>
    <mergeCell ref="Q163:R163"/>
    <mergeCell ref="S163:T163"/>
    <mergeCell ref="U163:V163"/>
    <mergeCell ref="S161:T161"/>
    <mergeCell ref="U161:V161"/>
    <mergeCell ref="W161:AC161"/>
    <mergeCell ref="D162:E162"/>
    <mergeCell ref="F162:G162"/>
    <mergeCell ref="I162:J162"/>
    <mergeCell ref="L162:M162"/>
    <mergeCell ref="O162:P162"/>
    <mergeCell ref="Q162:R162"/>
    <mergeCell ref="S162:T162"/>
    <mergeCell ref="A161:B161"/>
    <mergeCell ref="D161:E161"/>
    <mergeCell ref="F161:K161"/>
    <mergeCell ref="L161:N161"/>
    <mergeCell ref="O161:P161"/>
    <mergeCell ref="Q161:R161"/>
    <mergeCell ref="V159:W159"/>
    <mergeCell ref="X159:AB159"/>
    <mergeCell ref="B160:D160"/>
    <mergeCell ref="E160:H160"/>
    <mergeCell ref="J160:N160"/>
    <mergeCell ref="O160:S160"/>
    <mergeCell ref="U160:V160"/>
    <mergeCell ref="W160:AB160"/>
    <mergeCell ref="A159:C159"/>
    <mergeCell ref="F159:G159"/>
    <mergeCell ref="J159:K159"/>
    <mergeCell ref="M159:N159"/>
    <mergeCell ref="P159:R159"/>
    <mergeCell ref="S159:U159"/>
    <mergeCell ref="O155:R155"/>
    <mergeCell ref="U155:V155"/>
    <mergeCell ref="A157:AC157"/>
    <mergeCell ref="A158:C158"/>
    <mergeCell ref="D158:I158"/>
    <mergeCell ref="J158:L158"/>
    <mergeCell ref="W158:AB158"/>
    <mergeCell ref="A154:C154"/>
    <mergeCell ref="E154:H154"/>
    <mergeCell ref="K154:M154"/>
    <mergeCell ref="Q154:R154"/>
    <mergeCell ref="X154:Z155"/>
    <mergeCell ref="AC154:AC155"/>
    <mergeCell ref="A155:B155"/>
    <mergeCell ref="D155:E155"/>
    <mergeCell ref="F155:H155"/>
    <mergeCell ref="K155:M155"/>
    <mergeCell ref="W152:AC152"/>
    <mergeCell ref="D153:E153"/>
    <mergeCell ref="F153:G153"/>
    <mergeCell ref="I153:J153"/>
    <mergeCell ref="L153:M153"/>
    <mergeCell ref="O153:P153"/>
    <mergeCell ref="Q153:R153"/>
    <mergeCell ref="S153:T153"/>
    <mergeCell ref="U153:V153"/>
    <mergeCell ref="W153:AC153"/>
    <mergeCell ref="U151:V151"/>
    <mergeCell ref="W151:AC151"/>
    <mergeCell ref="D152:E152"/>
    <mergeCell ref="F152:G152"/>
    <mergeCell ref="I152:J152"/>
    <mergeCell ref="L152:M152"/>
    <mergeCell ref="O152:P152"/>
    <mergeCell ref="Q152:R152"/>
    <mergeCell ref="S152:T152"/>
    <mergeCell ref="U152:V152"/>
    <mergeCell ref="S150:T150"/>
    <mergeCell ref="U150:V150"/>
    <mergeCell ref="W150:AC150"/>
    <mergeCell ref="D151:E151"/>
    <mergeCell ref="F151:G151"/>
    <mergeCell ref="I151:J151"/>
    <mergeCell ref="L151:M151"/>
    <mergeCell ref="O151:P151"/>
    <mergeCell ref="Q151:R151"/>
    <mergeCell ref="S151:T151"/>
    <mergeCell ref="D150:E150"/>
    <mergeCell ref="F150:G150"/>
    <mergeCell ref="I150:J150"/>
    <mergeCell ref="L150:M150"/>
    <mergeCell ref="O150:P150"/>
    <mergeCell ref="Q150:R150"/>
    <mergeCell ref="W148:AC148"/>
    <mergeCell ref="D149:E149"/>
    <mergeCell ref="F149:G149"/>
    <mergeCell ref="I149:J149"/>
    <mergeCell ref="L149:M149"/>
    <mergeCell ref="O149:P149"/>
    <mergeCell ref="Q149:R149"/>
    <mergeCell ref="S149:T149"/>
    <mergeCell ref="U149:V149"/>
    <mergeCell ref="W149:AC149"/>
    <mergeCell ref="U147:V147"/>
    <mergeCell ref="W147:AC147"/>
    <mergeCell ref="D148:E148"/>
    <mergeCell ref="F148:G148"/>
    <mergeCell ref="I148:J148"/>
    <mergeCell ref="L148:M148"/>
    <mergeCell ref="O148:P148"/>
    <mergeCell ref="Q148:R148"/>
    <mergeCell ref="S148:T148"/>
    <mergeCell ref="U148:V148"/>
    <mergeCell ref="S146:T146"/>
    <mergeCell ref="U146:V146"/>
    <mergeCell ref="W146:AC146"/>
    <mergeCell ref="D147:E147"/>
    <mergeCell ref="F147:G147"/>
    <mergeCell ref="I147:J147"/>
    <mergeCell ref="L147:M147"/>
    <mergeCell ref="O147:P147"/>
    <mergeCell ref="Q147:R147"/>
    <mergeCell ref="S147:T147"/>
    <mergeCell ref="D146:E146"/>
    <mergeCell ref="F146:G146"/>
    <mergeCell ref="I146:J146"/>
    <mergeCell ref="L146:M146"/>
    <mergeCell ref="O146:P146"/>
    <mergeCell ref="Q146:R146"/>
    <mergeCell ref="W144:AC144"/>
    <mergeCell ref="D145:E145"/>
    <mergeCell ref="F145:G145"/>
    <mergeCell ref="I145:J145"/>
    <mergeCell ref="L145:M145"/>
    <mergeCell ref="O145:P145"/>
    <mergeCell ref="Q145:R145"/>
    <mergeCell ref="S145:T145"/>
    <mergeCell ref="U145:V145"/>
    <mergeCell ref="W145:AC145"/>
    <mergeCell ref="U143:V143"/>
    <mergeCell ref="W143:AC143"/>
    <mergeCell ref="D144:E144"/>
    <mergeCell ref="F144:G144"/>
    <mergeCell ref="I144:J144"/>
    <mergeCell ref="L144:M144"/>
    <mergeCell ref="O144:P144"/>
    <mergeCell ref="Q144:R144"/>
    <mergeCell ref="S144:T144"/>
    <mergeCell ref="U144:V144"/>
    <mergeCell ref="S142:T142"/>
    <mergeCell ref="U142:V142"/>
    <mergeCell ref="W142:AC142"/>
    <mergeCell ref="D143:E143"/>
    <mergeCell ref="F143:G143"/>
    <mergeCell ref="I143:J143"/>
    <mergeCell ref="L143:M143"/>
    <mergeCell ref="O143:P143"/>
    <mergeCell ref="Q143:R143"/>
    <mergeCell ref="S143:T143"/>
    <mergeCell ref="D142:E142"/>
    <mergeCell ref="F142:G142"/>
    <mergeCell ref="I142:J142"/>
    <mergeCell ref="L142:M142"/>
    <mergeCell ref="O142:P142"/>
    <mergeCell ref="Q142:R142"/>
    <mergeCell ref="W140:AC140"/>
    <mergeCell ref="D141:E141"/>
    <mergeCell ref="F141:G141"/>
    <mergeCell ref="I141:J141"/>
    <mergeCell ref="L141:M141"/>
    <mergeCell ref="O141:P141"/>
    <mergeCell ref="Q141:R141"/>
    <mergeCell ref="S141:T141"/>
    <mergeCell ref="U141:V141"/>
    <mergeCell ref="W141:AC141"/>
    <mergeCell ref="U139:V139"/>
    <mergeCell ref="W139:AC139"/>
    <mergeCell ref="D140:E140"/>
    <mergeCell ref="F140:G140"/>
    <mergeCell ref="I140:J140"/>
    <mergeCell ref="L140:M140"/>
    <mergeCell ref="O140:P140"/>
    <mergeCell ref="Q140:R140"/>
    <mergeCell ref="S140:T140"/>
    <mergeCell ref="U140:V140"/>
    <mergeCell ref="S138:T138"/>
    <mergeCell ref="U138:V138"/>
    <mergeCell ref="W138:AC138"/>
    <mergeCell ref="D139:E139"/>
    <mergeCell ref="F139:G139"/>
    <mergeCell ref="I139:J139"/>
    <mergeCell ref="L139:M139"/>
    <mergeCell ref="O139:P139"/>
    <mergeCell ref="Q139:R139"/>
    <mergeCell ref="S139:T139"/>
    <mergeCell ref="D138:E138"/>
    <mergeCell ref="F138:G138"/>
    <mergeCell ref="I138:J138"/>
    <mergeCell ref="L138:M138"/>
    <mergeCell ref="O138:P138"/>
    <mergeCell ref="Q138:R138"/>
    <mergeCell ref="W136:AC136"/>
    <mergeCell ref="D137:E137"/>
    <mergeCell ref="F137:G137"/>
    <mergeCell ref="I137:J137"/>
    <mergeCell ref="L137:M137"/>
    <mergeCell ref="O137:P137"/>
    <mergeCell ref="Q137:R137"/>
    <mergeCell ref="S137:T137"/>
    <mergeCell ref="U137:V137"/>
    <mergeCell ref="W137:AC137"/>
    <mergeCell ref="U135:V135"/>
    <mergeCell ref="W135:AC135"/>
    <mergeCell ref="D136:E136"/>
    <mergeCell ref="F136:G136"/>
    <mergeCell ref="I136:J136"/>
    <mergeCell ref="L136:M136"/>
    <mergeCell ref="O136:P136"/>
    <mergeCell ref="Q136:R136"/>
    <mergeCell ref="S136:T136"/>
    <mergeCell ref="U136:V136"/>
    <mergeCell ref="S134:T134"/>
    <mergeCell ref="U134:V134"/>
    <mergeCell ref="W134:AC134"/>
    <mergeCell ref="D135:E135"/>
    <mergeCell ref="F135:G135"/>
    <mergeCell ref="I135:J135"/>
    <mergeCell ref="L135:M135"/>
    <mergeCell ref="O135:P135"/>
    <mergeCell ref="Q135:R135"/>
    <mergeCell ref="S135:T135"/>
    <mergeCell ref="D134:E134"/>
    <mergeCell ref="F134:G134"/>
    <mergeCell ref="I134:J134"/>
    <mergeCell ref="L134:M134"/>
    <mergeCell ref="O134:P134"/>
    <mergeCell ref="Q134:R134"/>
    <mergeCell ref="W132:AC132"/>
    <mergeCell ref="D133:E133"/>
    <mergeCell ref="F133:G133"/>
    <mergeCell ref="I133:J133"/>
    <mergeCell ref="L133:M133"/>
    <mergeCell ref="O133:P133"/>
    <mergeCell ref="Q133:R133"/>
    <mergeCell ref="S133:T133"/>
    <mergeCell ref="U133:V133"/>
    <mergeCell ref="W133:AC133"/>
    <mergeCell ref="U131:V131"/>
    <mergeCell ref="W131:AC131"/>
    <mergeCell ref="D132:E132"/>
    <mergeCell ref="F132:G132"/>
    <mergeCell ref="I132:J132"/>
    <mergeCell ref="L132:M132"/>
    <mergeCell ref="O132:P132"/>
    <mergeCell ref="Q132:R132"/>
    <mergeCell ref="S132:T132"/>
    <mergeCell ref="U132:V132"/>
    <mergeCell ref="S130:T130"/>
    <mergeCell ref="U130:V130"/>
    <mergeCell ref="W130:AC130"/>
    <mergeCell ref="D131:E131"/>
    <mergeCell ref="F131:G131"/>
    <mergeCell ref="I131:J131"/>
    <mergeCell ref="L131:M131"/>
    <mergeCell ref="O131:P131"/>
    <mergeCell ref="Q131:R131"/>
    <mergeCell ref="S131:T131"/>
    <mergeCell ref="D130:E130"/>
    <mergeCell ref="F130:G130"/>
    <mergeCell ref="I130:J130"/>
    <mergeCell ref="L130:M130"/>
    <mergeCell ref="O130:P130"/>
    <mergeCell ref="Q130:R130"/>
    <mergeCell ref="W128:AC128"/>
    <mergeCell ref="D129:E129"/>
    <mergeCell ref="F129:G129"/>
    <mergeCell ref="I129:J129"/>
    <mergeCell ref="L129:M129"/>
    <mergeCell ref="O129:P129"/>
    <mergeCell ref="Q129:R129"/>
    <mergeCell ref="S129:T129"/>
    <mergeCell ref="U129:V129"/>
    <mergeCell ref="W129:AC129"/>
    <mergeCell ref="U127:V127"/>
    <mergeCell ref="W127:AC127"/>
    <mergeCell ref="D128:E128"/>
    <mergeCell ref="F128:G128"/>
    <mergeCell ref="I128:J128"/>
    <mergeCell ref="L128:M128"/>
    <mergeCell ref="O128:P128"/>
    <mergeCell ref="Q128:R128"/>
    <mergeCell ref="S128:T128"/>
    <mergeCell ref="U128:V128"/>
    <mergeCell ref="S126:T126"/>
    <mergeCell ref="U126:V126"/>
    <mergeCell ref="W126:AC126"/>
    <mergeCell ref="D127:E127"/>
    <mergeCell ref="F127:G127"/>
    <mergeCell ref="I127:J127"/>
    <mergeCell ref="L127:M127"/>
    <mergeCell ref="O127:P127"/>
    <mergeCell ref="Q127:R127"/>
    <mergeCell ref="S127:T127"/>
    <mergeCell ref="D126:E126"/>
    <mergeCell ref="F126:G126"/>
    <mergeCell ref="I126:J126"/>
    <mergeCell ref="L126:M126"/>
    <mergeCell ref="O126:P126"/>
    <mergeCell ref="Q126:R126"/>
    <mergeCell ref="W124:AC124"/>
    <mergeCell ref="D125:E125"/>
    <mergeCell ref="F125:G125"/>
    <mergeCell ref="I125:J125"/>
    <mergeCell ref="L125:M125"/>
    <mergeCell ref="O125:P125"/>
    <mergeCell ref="Q125:R125"/>
    <mergeCell ref="S125:T125"/>
    <mergeCell ref="U125:V125"/>
    <mergeCell ref="W125:AC125"/>
    <mergeCell ref="U123:V123"/>
    <mergeCell ref="W123:AC123"/>
    <mergeCell ref="D124:E124"/>
    <mergeCell ref="F124:G124"/>
    <mergeCell ref="I124:J124"/>
    <mergeCell ref="L124:M124"/>
    <mergeCell ref="O124:P124"/>
    <mergeCell ref="Q124:R124"/>
    <mergeCell ref="S124:T124"/>
    <mergeCell ref="U124:V124"/>
    <mergeCell ref="S122:T122"/>
    <mergeCell ref="U122:V122"/>
    <mergeCell ref="W122:AC122"/>
    <mergeCell ref="D123:E123"/>
    <mergeCell ref="F123:G123"/>
    <mergeCell ref="I123:J123"/>
    <mergeCell ref="L123:M123"/>
    <mergeCell ref="O123:P123"/>
    <mergeCell ref="Q123:R123"/>
    <mergeCell ref="S123:T123"/>
    <mergeCell ref="A122:B122"/>
    <mergeCell ref="D122:E122"/>
    <mergeCell ref="F122:K122"/>
    <mergeCell ref="L122:N122"/>
    <mergeCell ref="O122:P122"/>
    <mergeCell ref="Q122:R122"/>
    <mergeCell ref="V120:W120"/>
    <mergeCell ref="X120:AB120"/>
    <mergeCell ref="B121:D121"/>
    <mergeCell ref="E121:H121"/>
    <mergeCell ref="J121:N121"/>
    <mergeCell ref="O121:S121"/>
    <mergeCell ref="U121:V121"/>
    <mergeCell ref="W121:AB121"/>
    <mergeCell ref="A120:C120"/>
    <mergeCell ref="F120:G120"/>
    <mergeCell ref="J120:K120"/>
    <mergeCell ref="M120:N120"/>
    <mergeCell ref="P120:R120"/>
    <mergeCell ref="S120:U120"/>
    <mergeCell ref="O116:R116"/>
    <mergeCell ref="U116:V116"/>
    <mergeCell ref="A118:AC118"/>
    <mergeCell ref="A119:C119"/>
    <mergeCell ref="D119:I119"/>
    <mergeCell ref="J119:L119"/>
    <mergeCell ref="W119:AB119"/>
    <mergeCell ref="A115:C115"/>
    <mergeCell ref="E115:H115"/>
    <mergeCell ref="K115:M115"/>
    <mergeCell ref="Q115:R115"/>
    <mergeCell ref="X115:Z116"/>
    <mergeCell ref="AC115:AC116"/>
    <mergeCell ref="A116:B116"/>
    <mergeCell ref="D116:E116"/>
    <mergeCell ref="F116:H116"/>
    <mergeCell ref="K116:M116"/>
    <mergeCell ref="W113:AC113"/>
    <mergeCell ref="D114:E114"/>
    <mergeCell ref="F114:G114"/>
    <mergeCell ref="I114:J114"/>
    <mergeCell ref="L114:M114"/>
    <mergeCell ref="O114:P114"/>
    <mergeCell ref="Q114:R114"/>
    <mergeCell ref="S114:T114"/>
    <mergeCell ref="U114:V114"/>
    <mergeCell ref="W114:AC114"/>
    <mergeCell ref="U112:V112"/>
    <mergeCell ref="W112:AC112"/>
    <mergeCell ref="D113:E113"/>
    <mergeCell ref="F113:G113"/>
    <mergeCell ref="I113:J113"/>
    <mergeCell ref="L113:M113"/>
    <mergeCell ref="O113:P113"/>
    <mergeCell ref="Q113:R113"/>
    <mergeCell ref="S113:T113"/>
    <mergeCell ref="U113:V113"/>
    <mergeCell ref="S111:T111"/>
    <mergeCell ref="U111:V111"/>
    <mergeCell ref="W111:AC111"/>
    <mergeCell ref="D112:E112"/>
    <mergeCell ref="F112:G112"/>
    <mergeCell ref="I112:J112"/>
    <mergeCell ref="L112:M112"/>
    <mergeCell ref="O112:P112"/>
    <mergeCell ref="Q112:R112"/>
    <mergeCell ref="S112:T112"/>
    <mergeCell ref="D111:E111"/>
    <mergeCell ref="F111:G111"/>
    <mergeCell ref="I111:J111"/>
    <mergeCell ref="L111:M111"/>
    <mergeCell ref="O111:P111"/>
    <mergeCell ref="Q111:R111"/>
    <mergeCell ref="W109:AC109"/>
    <mergeCell ref="D110:E110"/>
    <mergeCell ref="F110:G110"/>
    <mergeCell ref="I110:J110"/>
    <mergeCell ref="L110:M110"/>
    <mergeCell ref="O110:P110"/>
    <mergeCell ref="Q110:R110"/>
    <mergeCell ref="S110:T110"/>
    <mergeCell ref="U110:V110"/>
    <mergeCell ref="W110:AC110"/>
    <mergeCell ref="U108:V108"/>
    <mergeCell ref="W108:AC108"/>
    <mergeCell ref="D109:E109"/>
    <mergeCell ref="F109:G109"/>
    <mergeCell ref="I109:J109"/>
    <mergeCell ref="L109:M109"/>
    <mergeCell ref="O109:P109"/>
    <mergeCell ref="Q109:R109"/>
    <mergeCell ref="S109:T109"/>
    <mergeCell ref="U109:V109"/>
    <mergeCell ref="S107:T107"/>
    <mergeCell ref="U107:V107"/>
    <mergeCell ref="W107:AC107"/>
    <mergeCell ref="D108:E108"/>
    <mergeCell ref="F108:G108"/>
    <mergeCell ref="I108:J108"/>
    <mergeCell ref="L108:M108"/>
    <mergeCell ref="O108:P108"/>
    <mergeCell ref="Q108:R108"/>
    <mergeCell ref="S108:T108"/>
    <mergeCell ref="D107:E107"/>
    <mergeCell ref="F107:G107"/>
    <mergeCell ref="I107:J107"/>
    <mergeCell ref="L107:M107"/>
    <mergeCell ref="O107:P107"/>
    <mergeCell ref="Q107:R107"/>
    <mergeCell ref="W105:AC105"/>
    <mergeCell ref="D106:E106"/>
    <mergeCell ref="F106:G106"/>
    <mergeCell ref="I106:J106"/>
    <mergeCell ref="L106:M106"/>
    <mergeCell ref="O106:P106"/>
    <mergeCell ref="Q106:R106"/>
    <mergeCell ref="S106:T106"/>
    <mergeCell ref="U106:V106"/>
    <mergeCell ref="W106:AC106"/>
    <mergeCell ref="U104:V104"/>
    <mergeCell ref="W104:AC104"/>
    <mergeCell ref="D105:E105"/>
    <mergeCell ref="F105:G105"/>
    <mergeCell ref="I105:J105"/>
    <mergeCell ref="L105:M105"/>
    <mergeCell ref="O105:P105"/>
    <mergeCell ref="Q105:R105"/>
    <mergeCell ref="S105:T105"/>
    <mergeCell ref="U105:V105"/>
    <mergeCell ref="S103:T103"/>
    <mergeCell ref="U103:V103"/>
    <mergeCell ref="W103:AC103"/>
    <mergeCell ref="D104:E104"/>
    <mergeCell ref="F104:G104"/>
    <mergeCell ref="I104:J104"/>
    <mergeCell ref="L104:M104"/>
    <mergeCell ref="O104:P104"/>
    <mergeCell ref="Q104:R104"/>
    <mergeCell ref="S104:T104"/>
    <mergeCell ref="D103:E103"/>
    <mergeCell ref="F103:G103"/>
    <mergeCell ref="I103:J103"/>
    <mergeCell ref="L103:M103"/>
    <mergeCell ref="O103:P103"/>
    <mergeCell ref="Q103:R103"/>
    <mergeCell ref="W101:AC101"/>
    <mergeCell ref="D102:E102"/>
    <mergeCell ref="F102:G102"/>
    <mergeCell ref="I102:J102"/>
    <mergeCell ref="L102:M102"/>
    <mergeCell ref="O102:P102"/>
    <mergeCell ref="Q102:R102"/>
    <mergeCell ref="S102:T102"/>
    <mergeCell ref="U102:V102"/>
    <mergeCell ref="W102:AC102"/>
    <mergeCell ref="U100:V100"/>
    <mergeCell ref="W100:AC100"/>
    <mergeCell ref="D101:E101"/>
    <mergeCell ref="F101:G101"/>
    <mergeCell ref="I101:J101"/>
    <mergeCell ref="L101:M101"/>
    <mergeCell ref="O101:P101"/>
    <mergeCell ref="Q101:R101"/>
    <mergeCell ref="S101:T101"/>
    <mergeCell ref="U101:V101"/>
    <mergeCell ref="S99:T99"/>
    <mergeCell ref="U99:V99"/>
    <mergeCell ref="W99:AC99"/>
    <mergeCell ref="D100:E100"/>
    <mergeCell ref="F100:G100"/>
    <mergeCell ref="I100:J100"/>
    <mergeCell ref="L100:M100"/>
    <mergeCell ref="O100:P100"/>
    <mergeCell ref="Q100:R100"/>
    <mergeCell ref="S100:T100"/>
    <mergeCell ref="D99:E99"/>
    <mergeCell ref="F99:G99"/>
    <mergeCell ref="I99:J99"/>
    <mergeCell ref="L99:M99"/>
    <mergeCell ref="O99:P99"/>
    <mergeCell ref="Q99:R99"/>
    <mergeCell ref="W97:AC97"/>
    <mergeCell ref="D98:E98"/>
    <mergeCell ref="F98:G98"/>
    <mergeCell ref="I98:J98"/>
    <mergeCell ref="L98:M98"/>
    <mergeCell ref="O98:P98"/>
    <mergeCell ref="Q98:R98"/>
    <mergeCell ref="S98:T98"/>
    <mergeCell ref="U98:V98"/>
    <mergeCell ref="W98:AC98"/>
    <mergeCell ref="U96:V96"/>
    <mergeCell ref="W96:AC96"/>
    <mergeCell ref="D97:E97"/>
    <mergeCell ref="F97:G97"/>
    <mergeCell ref="I97:J97"/>
    <mergeCell ref="L97:M97"/>
    <mergeCell ref="O97:P97"/>
    <mergeCell ref="Q97:R97"/>
    <mergeCell ref="S97:T97"/>
    <mergeCell ref="U97:V97"/>
    <mergeCell ref="S95:T95"/>
    <mergeCell ref="U95:V95"/>
    <mergeCell ref="W95:AC95"/>
    <mergeCell ref="D96:E96"/>
    <mergeCell ref="F96:G96"/>
    <mergeCell ref="I96:J96"/>
    <mergeCell ref="L96:M96"/>
    <mergeCell ref="O96:P96"/>
    <mergeCell ref="Q96:R96"/>
    <mergeCell ref="S96:T96"/>
    <mergeCell ref="D95:E95"/>
    <mergeCell ref="F95:G95"/>
    <mergeCell ref="I95:J95"/>
    <mergeCell ref="L95:M95"/>
    <mergeCell ref="O95:P95"/>
    <mergeCell ref="Q95:R95"/>
    <mergeCell ref="W93:AC93"/>
    <mergeCell ref="D94:E94"/>
    <mergeCell ref="F94:G94"/>
    <mergeCell ref="I94:J94"/>
    <mergeCell ref="L94:M94"/>
    <mergeCell ref="O94:P94"/>
    <mergeCell ref="Q94:R94"/>
    <mergeCell ref="S94:T94"/>
    <mergeCell ref="U94:V94"/>
    <mergeCell ref="W94:AC94"/>
    <mergeCell ref="U92:V92"/>
    <mergeCell ref="W92:AC92"/>
    <mergeCell ref="D93:E93"/>
    <mergeCell ref="F93:G93"/>
    <mergeCell ref="I93:J93"/>
    <mergeCell ref="L93:M93"/>
    <mergeCell ref="O93:P93"/>
    <mergeCell ref="Q93:R93"/>
    <mergeCell ref="S93:T93"/>
    <mergeCell ref="U93:V93"/>
    <mergeCell ref="S91:T91"/>
    <mergeCell ref="U91:V91"/>
    <mergeCell ref="W91:AC91"/>
    <mergeCell ref="D92:E92"/>
    <mergeCell ref="F92:G92"/>
    <mergeCell ref="I92:J92"/>
    <mergeCell ref="L92:M92"/>
    <mergeCell ref="O92:P92"/>
    <mergeCell ref="Q92:R92"/>
    <mergeCell ref="S92:T92"/>
    <mergeCell ref="D91:E91"/>
    <mergeCell ref="F91:G91"/>
    <mergeCell ref="I91:J91"/>
    <mergeCell ref="L91:M91"/>
    <mergeCell ref="O91:P91"/>
    <mergeCell ref="Q91:R91"/>
    <mergeCell ref="W89:AC89"/>
    <mergeCell ref="D90:E90"/>
    <mergeCell ref="F90:G90"/>
    <mergeCell ref="I90:J90"/>
    <mergeCell ref="L90:M90"/>
    <mergeCell ref="O90:P90"/>
    <mergeCell ref="Q90:R90"/>
    <mergeCell ref="S90:T90"/>
    <mergeCell ref="U90:V90"/>
    <mergeCell ref="W90:AC90"/>
    <mergeCell ref="U88:V88"/>
    <mergeCell ref="W88:AC88"/>
    <mergeCell ref="D89:E89"/>
    <mergeCell ref="F89:G89"/>
    <mergeCell ref="I89:J89"/>
    <mergeCell ref="L89:M89"/>
    <mergeCell ref="O89:P89"/>
    <mergeCell ref="Q89:R89"/>
    <mergeCell ref="S89:T89"/>
    <mergeCell ref="U89:V89"/>
    <mergeCell ref="S87:T87"/>
    <mergeCell ref="U87:V87"/>
    <mergeCell ref="W87:AC87"/>
    <mergeCell ref="D88:E88"/>
    <mergeCell ref="F88:G88"/>
    <mergeCell ref="I88:J88"/>
    <mergeCell ref="L88:M88"/>
    <mergeCell ref="O88:P88"/>
    <mergeCell ref="Q88:R88"/>
    <mergeCell ref="S88:T88"/>
    <mergeCell ref="D87:E87"/>
    <mergeCell ref="F87:G87"/>
    <mergeCell ref="I87:J87"/>
    <mergeCell ref="L87:M87"/>
    <mergeCell ref="O87:P87"/>
    <mergeCell ref="Q87:R87"/>
    <mergeCell ref="W85:AC85"/>
    <mergeCell ref="D86:E86"/>
    <mergeCell ref="F86:G86"/>
    <mergeCell ref="I86:J86"/>
    <mergeCell ref="L86:M86"/>
    <mergeCell ref="O86:P86"/>
    <mergeCell ref="Q86:R86"/>
    <mergeCell ref="S86:T86"/>
    <mergeCell ref="U86:V86"/>
    <mergeCell ref="W86:AC86"/>
    <mergeCell ref="U84:V84"/>
    <mergeCell ref="W84:AC84"/>
    <mergeCell ref="D85:E85"/>
    <mergeCell ref="F85:G85"/>
    <mergeCell ref="I85:J85"/>
    <mergeCell ref="L85:M85"/>
    <mergeCell ref="O85:P85"/>
    <mergeCell ref="Q85:R85"/>
    <mergeCell ref="S85:T85"/>
    <mergeCell ref="U85:V85"/>
    <mergeCell ref="S83:T83"/>
    <mergeCell ref="U83:V83"/>
    <mergeCell ref="W83:AC83"/>
    <mergeCell ref="D84:E84"/>
    <mergeCell ref="F84:G84"/>
    <mergeCell ref="I84:J84"/>
    <mergeCell ref="L84:M84"/>
    <mergeCell ref="O84:P84"/>
    <mergeCell ref="Q84:R84"/>
    <mergeCell ref="S84:T84"/>
    <mergeCell ref="A83:B83"/>
    <mergeCell ref="D83:E83"/>
    <mergeCell ref="F83:K83"/>
    <mergeCell ref="L83:N83"/>
    <mergeCell ref="O83:P83"/>
    <mergeCell ref="Q83:R83"/>
    <mergeCell ref="V81:W81"/>
    <mergeCell ref="X81:AB81"/>
    <mergeCell ref="B82:D82"/>
    <mergeCell ref="E82:H82"/>
    <mergeCell ref="J82:N82"/>
    <mergeCell ref="O82:S82"/>
    <mergeCell ref="U82:V82"/>
    <mergeCell ref="W82:AB82"/>
    <mergeCell ref="A81:C81"/>
    <mergeCell ref="F81:G81"/>
    <mergeCell ref="J81:K81"/>
    <mergeCell ref="M81:N81"/>
    <mergeCell ref="P81:R81"/>
    <mergeCell ref="S81:U81"/>
    <mergeCell ref="O77:R77"/>
    <mergeCell ref="U77:V77"/>
    <mergeCell ref="A79:AC79"/>
    <mergeCell ref="A80:C80"/>
    <mergeCell ref="D80:I80"/>
    <mergeCell ref="J80:L80"/>
    <mergeCell ref="W80:AB80"/>
    <mergeCell ref="A76:C76"/>
    <mergeCell ref="E76:H76"/>
    <mergeCell ref="K76:M76"/>
    <mergeCell ref="Q76:R76"/>
    <mergeCell ref="X76:Z77"/>
    <mergeCell ref="AC76:AC77"/>
    <mergeCell ref="A77:B77"/>
    <mergeCell ref="D77:E77"/>
    <mergeCell ref="F77:H77"/>
    <mergeCell ref="K77:M77"/>
    <mergeCell ref="W74:AC74"/>
    <mergeCell ref="D75:E75"/>
    <mergeCell ref="F75:G75"/>
    <mergeCell ref="I75:J75"/>
    <mergeCell ref="L75:M75"/>
    <mergeCell ref="O75:P75"/>
    <mergeCell ref="Q75:R75"/>
    <mergeCell ref="S75:T75"/>
    <mergeCell ref="U75:V75"/>
    <mergeCell ref="W75:AC75"/>
    <mergeCell ref="U73:V73"/>
    <mergeCell ref="W73:AC73"/>
    <mergeCell ref="D74:E74"/>
    <mergeCell ref="F74:G74"/>
    <mergeCell ref="I74:J74"/>
    <mergeCell ref="L74:M74"/>
    <mergeCell ref="O74:P74"/>
    <mergeCell ref="Q74:R74"/>
    <mergeCell ref="S74:T74"/>
    <mergeCell ref="U74:V74"/>
    <mergeCell ref="S72:T72"/>
    <mergeCell ref="U72:V72"/>
    <mergeCell ref="W72:AC72"/>
    <mergeCell ref="D73:E73"/>
    <mergeCell ref="F73:G73"/>
    <mergeCell ref="I73:J73"/>
    <mergeCell ref="L73:M73"/>
    <mergeCell ref="O73:P73"/>
    <mergeCell ref="Q73:R73"/>
    <mergeCell ref="S73:T73"/>
    <mergeCell ref="D72:E72"/>
    <mergeCell ref="F72:G72"/>
    <mergeCell ref="I72:J72"/>
    <mergeCell ref="L72:M72"/>
    <mergeCell ref="O72:P72"/>
    <mergeCell ref="Q72:R72"/>
    <mergeCell ref="W70:AC70"/>
    <mergeCell ref="D71:E71"/>
    <mergeCell ref="F71:G71"/>
    <mergeCell ref="I71:J71"/>
    <mergeCell ref="L71:M71"/>
    <mergeCell ref="O71:P71"/>
    <mergeCell ref="Q71:R71"/>
    <mergeCell ref="S71:T71"/>
    <mergeCell ref="U71:V71"/>
    <mergeCell ref="W71:AC71"/>
    <mergeCell ref="U69:V69"/>
    <mergeCell ref="W69:AC69"/>
    <mergeCell ref="D70:E70"/>
    <mergeCell ref="F70:G70"/>
    <mergeCell ref="I70:J70"/>
    <mergeCell ref="L70:M70"/>
    <mergeCell ref="O70:P70"/>
    <mergeCell ref="Q70:R70"/>
    <mergeCell ref="S70:T70"/>
    <mergeCell ref="U70:V70"/>
    <mergeCell ref="S68:T68"/>
    <mergeCell ref="U68:V68"/>
    <mergeCell ref="W68:AC68"/>
    <mergeCell ref="D69:E69"/>
    <mergeCell ref="F69:G69"/>
    <mergeCell ref="I69:J69"/>
    <mergeCell ref="L69:M69"/>
    <mergeCell ref="O69:P69"/>
    <mergeCell ref="Q69:R69"/>
    <mergeCell ref="S69:T69"/>
    <mergeCell ref="D68:E68"/>
    <mergeCell ref="F68:G68"/>
    <mergeCell ref="I68:J68"/>
    <mergeCell ref="L68:M68"/>
    <mergeCell ref="O68:P68"/>
    <mergeCell ref="Q68:R68"/>
    <mergeCell ref="W66:AC66"/>
    <mergeCell ref="D67:E67"/>
    <mergeCell ref="F67:G67"/>
    <mergeCell ref="I67:J67"/>
    <mergeCell ref="L67:M67"/>
    <mergeCell ref="O67:P67"/>
    <mergeCell ref="Q67:R67"/>
    <mergeCell ref="S67:T67"/>
    <mergeCell ref="U67:V67"/>
    <mergeCell ref="W67:AC67"/>
    <mergeCell ref="U65:V65"/>
    <mergeCell ref="W65:AC65"/>
    <mergeCell ref="D66:E66"/>
    <mergeCell ref="F66:G66"/>
    <mergeCell ref="I66:J66"/>
    <mergeCell ref="L66:M66"/>
    <mergeCell ref="O66:P66"/>
    <mergeCell ref="Q66:R66"/>
    <mergeCell ref="S66:T66"/>
    <mergeCell ref="U66:V66"/>
    <mergeCell ref="S64:T64"/>
    <mergeCell ref="U64:V64"/>
    <mergeCell ref="W64:AC64"/>
    <mergeCell ref="D65:E65"/>
    <mergeCell ref="F65:G65"/>
    <mergeCell ref="I65:J65"/>
    <mergeCell ref="L65:M65"/>
    <mergeCell ref="O65:P65"/>
    <mergeCell ref="Q65:R65"/>
    <mergeCell ref="S65:T65"/>
    <mergeCell ref="D64:E64"/>
    <mergeCell ref="F64:G64"/>
    <mergeCell ref="I64:J64"/>
    <mergeCell ref="L64:M64"/>
    <mergeCell ref="O64:P64"/>
    <mergeCell ref="Q64:R64"/>
    <mergeCell ref="W62:AC62"/>
    <mergeCell ref="D63:E63"/>
    <mergeCell ref="F63:G63"/>
    <mergeCell ref="I63:J63"/>
    <mergeCell ref="L63:M63"/>
    <mergeCell ref="O63:P63"/>
    <mergeCell ref="Q63:R63"/>
    <mergeCell ref="S63:T63"/>
    <mergeCell ref="U63:V63"/>
    <mergeCell ref="W63:AC63"/>
    <mergeCell ref="U61:V61"/>
    <mergeCell ref="W61:AC61"/>
    <mergeCell ref="D62:E62"/>
    <mergeCell ref="F62:G62"/>
    <mergeCell ref="I62:J62"/>
    <mergeCell ref="L62:M62"/>
    <mergeCell ref="O62:P62"/>
    <mergeCell ref="Q62:R62"/>
    <mergeCell ref="S62:T62"/>
    <mergeCell ref="U62:V62"/>
    <mergeCell ref="S60:T60"/>
    <mergeCell ref="U60:V60"/>
    <mergeCell ref="W60:AC60"/>
    <mergeCell ref="D61:E61"/>
    <mergeCell ref="F61:G61"/>
    <mergeCell ref="I61:J61"/>
    <mergeCell ref="L61:M61"/>
    <mergeCell ref="O61:P61"/>
    <mergeCell ref="Q61:R61"/>
    <mergeCell ref="S61:T61"/>
    <mergeCell ref="D60:E60"/>
    <mergeCell ref="F60:G60"/>
    <mergeCell ref="I60:J60"/>
    <mergeCell ref="L60:M60"/>
    <mergeCell ref="O60:P60"/>
    <mergeCell ref="Q60:R60"/>
    <mergeCell ref="W58:AC58"/>
    <mergeCell ref="D59:E59"/>
    <mergeCell ref="F59:G59"/>
    <mergeCell ref="I59:J59"/>
    <mergeCell ref="L59:M59"/>
    <mergeCell ref="O59:P59"/>
    <mergeCell ref="Q59:R59"/>
    <mergeCell ref="S59:T59"/>
    <mergeCell ref="U59:V59"/>
    <mergeCell ref="W59:AC59"/>
    <mergeCell ref="U57:V57"/>
    <mergeCell ref="W57:AC57"/>
    <mergeCell ref="D58:E58"/>
    <mergeCell ref="F58:G58"/>
    <mergeCell ref="I58:J58"/>
    <mergeCell ref="L58:M58"/>
    <mergeCell ref="O58:P58"/>
    <mergeCell ref="Q58:R58"/>
    <mergeCell ref="S58:T58"/>
    <mergeCell ref="U58:V58"/>
    <mergeCell ref="S56:T56"/>
    <mergeCell ref="U56:V56"/>
    <mergeCell ref="W56:AC56"/>
    <mergeCell ref="D57:E57"/>
    <mergeCell ref="F57:G57"/>
    <mergeCell ref="I57:J57"/>
    <mergeCell ref="L57:M57"/>
    <mergeCell ref="O57:P57"/>
    <mergeCell ref="Q57:R57"/>
    <mergeCell ref="S57:T57"/>
    <mergeCell ref="D56:E56"/>
    <mergeCell ref="F56:G56"/>
    <mergeCell ref="I56:J56"/>
    <mergeCell ref="L56:M56"/>
    <mergeCell ref="O56:P56"/>
    <mergeCell ref="Q56:R56"/>
    <mergeCell ref="W54:AC54"/>
    <mergeCell ref="D55:E55"/>
    <mergeCell ref="F55:G55"/>
    <mergeCell ref="I55:J55"/>
    <mergeCell ref="L55:M55"/>
    <mergeCell ref="O55:P55"/>
    <mergeCell ref="Q55:R55"/>
    <mergeCell ref="S55:T55"/>
    <mergeCell ref="U55:V55"/>
    <mergeCell ref="W55:AC55"/>
    <mergeCell ref="U53:V53"/>
    <mergeCell ref="W53:AC53"/>
    <mergeCell ref="D54:E54"/>
    <mergeCell ref="F54:G54"/>
    <mergeCell ref="I54:J54"/>
    <mergeCell ref="L54:M54"/>
    <mergeCell ref="O54:P54"/>
    <mergeCell ref="Q54:R54"/>
    <mergeCell ref="S54:T54"/>
    <mergeCell ref="U54:V54"/>
    <mergeCell ref="S52:T52"/>
    <mergeCell ref="U52:V52"/>
    <mergeCell ref="W52:AC52"/>
    <mergeCell ref="D53:E53"/>
    <mergeCell ref="F53:G53"/>
    <mergeCell ref="I53:J53"/>
    <mergeCell ref="L53:M53"/>
    <mergeCell ref="O53:P53"/>
    <mergeCell ref="Q53:R53"/>
    <mergeCell ref="S53:T53"/>
    <mergeCell ref="D52:E52"/>
    <mergeCell ref="F52:G52"/>
    <mergeCell ref="I52:J52"/>
    <mergeCell ref="L52:M52"/>
    <mergeCell ref="O52:P52"/>
    <mergeCell ref="Q52:R52"/>
    <mergeCell ref="W50:AC50"/>
    <mergeCell ref="D51:E51"/>
    <mergeCell ref="F51:G51"/>
    <mergeCell ref="I51:J51"/>
    <mergeCell ref="L51:M51"/>
    <mergeCell ref="O51:P51"/>
    <mergeCell ref="Q51:R51"/>
    <mergeCell ref="S51:T51"/>
    <mergeCell ref="U51:V51"/>
    <mergeCell ref="W51:AC51"/>
    <mergeCell ref="U49:V49"/>
    <mergeCell ref="W49:AC49"/>
    <mergeCell ref="D50:E50"/>
    <mergeCell ref="F50:G50"/>
    <mergeCell ref="I50:J50"/>
    <mergeCell ref="L50:M50"/>
    <mergeCell ref="O50:P50"/>
    <mergeCell ref="Q50:R50"/>
    <mergeCell ref="S50:T50"/>
    <mergeCell ref="U50:V50"/>
    <mergeCell ref="S48:T48"/>
    <mergeCell ref="U48:V48"/>
    <mergeCell ref="W48:AC48"/>
    <mergeCell ref="D49:E49"/>
    <mergeCell ref="F49:G49"/>
    <mergeCell ref="I49:J49"/>
    <mergeCell ref="L49:M49"/>
    <mergeCell ref="O49:P49"/>
    <mergeCell ref="Q49:R49"/>
    <mergeCell ref="S49:T49"/>
    <mergeCell ref="D48:E48"/>
    <mergeCell ref="F48:G48"/>
    <mergeCell ref="I48:J48"/>
    <mergeCell ref="L48:M48"/>
    <mergeCell ref="O48:P48"/>
    <mergeCell ref="Q48:R48"/>
    <mergeCell ref="W46:AC46"/>
    <mergeCell ref="D47:E47"/>
    <mergeCell ref="F47:G47"/>
    <mergeCell ref="I47:J47"/>
    <mergeCell ref="L47:M47"/>
    <mergeCell ref="O47:P47"/>
    <mergeCell ref="Q47:R47"/>
    <mergeCell ref="S47:T47"/>
    <mergeCell ref="U47:V47"/>
    <mergeCell ref="W47:AC47"/>
    <mergeCell ref="U45:V45"/>
    <mergeCell ref="W45:AC45"/>
    <mergeCell ref="D46:E46"/>
    <mergeCell ref="F46:G46"/>
    <mergeCell ref="I46:J46"/>
    <mergeCell ref="L46:M46"/>
    <mergeCell ref="O46:P46"/>
    <mergeCell ref="Q46:R46"/>
    <mergeCell ref="S46:T46"/>
    <mergeCell ref="U46:V46"/>
    <mergeCell ref="S44:T44"/>
    <mergeCell ref="U44:V44"/>
    <mergeCell ref="W44:AC44"/>
    <mergeCell ref="D45:E45"/>
    <mergeCell ref="F45:G45"/>
    <mergeCell ref="I45:J45"/>
    <mergeCell ref="L45:M45"/>
    <mergeCell ref="O45:P45"/>
    <mergeCell ref="Q45:R45"/>
    <mergeCell ref="S45:T45"/>
    <mergeCell ref="A44:B44"/>
    <mergeCell ref="D44:E44"/>
    <mergeCell ref="F44:K44"/>
    <mergeCell ref="L44:N44"/>
    <mergeCell ref="O44:P44"/>
    <mergeCell ref="Q44:R44"/>
    <mergeCell ref="V42:W42"/>
    <mergeCell ref="X42:AB42"/>
    <mergeCell ref="B43:D43"/>
    <mergeCell ref="E43:H43"/>
    <mergeCell ref="J43:N43"/>
    <mergeCell ref="O43:S43"/>
    <mergeCell ref="U43:V43"/>
    <mergeCell ref="W43:AB43"/>
    <mergeCell ref="A41:C41"/>
    <mergeCell ref="D41:I41"/>
    <mergeCell ref="J41:L41"/>
    <mergeCell ref="W41:AB41"/>
    <mergeCell ref="A42:C42"/>
    <mergeCell ref="F42:G42"/>
    <mergeCell ref="J42:K42"/>
    <mergeCell ref="M42:N42"/>
    <mergeCell ref="P42:R42"/>
    <mergeCell ref="S42:U42"/>
    <mergeCell ref="A32:D32"/>
    <mergeCell ref="F32:H32"/>
    <mergeCell ref="K32:AC32"/>
    <mergeCell ref="A34:AC34"/>
    <mergeCell ref="A35:AC37"/>
    <mergeCell ref="A40:AC40"/>
    <mergeCell ref="A30:D30"/>
    <mergeCell ref="F30:H30"/>
    <mergeCell ref="K30:AC30"/>
    <mergeCell ref="A31:D31"/>
    <mergeCell ref="F31:H31"/>
    <mergeCell ref="K31:AC31"/>
    <mergeCell ref="O26:Q26"/>
    <mergeCell ref="R26:S26"/>
    <mergeCell ref="U26:W26"/>
    <mergeCell ref="X26:Y26"/>
    <mergeCell ref="A29:D29"/>
    <mergeCell ref="F29:H29"/>
    <mergeCell ref="K29:AC29"/>
    <mergeCell ref="A25:D26"/>
    <mergeCell ref="E25:I25"/>
    <mergeCell ref="J25:K25"/>
    <mergeCell ref="E26:H26"/>
    <mergeCell ref="I26:K26"/>
    <mergeCell ref="L26:M26"/>
    <mergeCell ref="A20:AC21"/>
    <mergeCell ref="A22:D22"/>
    <mergeCell ref="E22:F22"/>
    <mergeCell ref="A23:D24"/>
    <mergeCell ref="E23:F23"/>
    <mergeCell ref="H23:J23"/>
    <mergeCell ref="K23:L23"/>
    <mergeCell ref="N23:Q23"/>
    <mergeCell ref="E24:F24"/>
    <mergeCell ref="G24:AB24"/>
    <mergeCell ref="A15:D17"/>
    <mergeCell ref="E15:H15"/>
    <mergeCell ref="E16:H16"/>
    <mergeCell ref="E17:H17"/>
    <mergeCell ref="M17:N17"/>
    <mergeCell ref="R17:T17"/>
    <mergeCell ref="A12:B14"/>
    <mergeCell ref="C12:D12"/>
    <mergeCell ref="E12:K12"/>
    <mergeCell ref="C13:D13"/>
    <mergeCell ref="E13:K13"/>
    <mergeCell ref="C14:D14"/>
    <mergeCell ref="E14:K14"/>
    <mergeCell ref="A10:D10"/>
    <mergeCell ref="F10:H10"/>
    <mergeCell ref="J10:L10"/>
    <mergeCell ref="N10:O10"/>
    <mergeCell ref="A11:D11"/>
    <mergeCell ref="F11:H11"/>
    <mergeCell ref="J11:L11"/>
    <mergeCell ref="N11:O11"/>
    <mergeCell ref="A7:D7"/>
    <mergeCell ref="E7:AC7"/>
    <mergeCell ref="A8:D8"/>
    <mergeCell ref="E8:AC8"/>
    <mergeCell ref="A9:D9"/>
    <mergeCell ref="H9:I9"/>
    <mergeCell ref="M9:N9"/>
    <mergeCell ref="A1:AC1"/>
    <mergeCell ref="J2:M2"/>
    <mergeCell ref="Q2:R2"/>
    <mergeCell ref="T4:W4"/>
    <mergeCell ref="A5:AC5"/>
    <mergeCell ref="A6:D6"/>
    <mergeCell ref="E6:AC6"/>
  </mergeCells>
  <phoneticPr fontId="1"/>
  <conditionalFormatting sqref="D45:G75 I45:J75">
    <cfRule type="expression" dxfId="769" priority="63">
      <formula>D45=""</formula>
    </cfRule>
  </conditionalFormatting>
  <conditionalFormatting sqref="D84:G114 I84:J114">
    <cfRule type="expression" dxfId="768" priority="53">
      <formula>D84=""</formula>
    </cfRule>
  </conditionalFormatting>
  <conditionalFormatting sqref="D123:G153 I123:J153">
    <cfRule type="expression" dxfId="767" priority="43">
      <formula>D123=""</formula>
    </cfRule>
  </conditionalFormatting>
  <conditionalFormatting sqref="D162:G192 I162:J192">
    <cfRule type="expression" dxfId="766" priority="33">
      <formula>D162=""</formula>
    </cfRule>
  </conditionalFormatting>
  <conditionalFormatting sqref="D201:G231 I201:J231">
    <cfRule type="expression" dxfId="765" priority="23">
      <formula>D201=""</formula>
    </cfRule>
  </conditionalFormatting>
  <conditionalFormatting sqref="D240:G270 I240:J270">
    <cfRule type="expression" dxfId="764" priority="13">
      <formula>D240=""</formula>
    </cfRule>
  </conditionalFormatting>
  <conditionalFormatting sqref="E6:E8 E22:E23">
    <cfRule type="expression" dxfId="763" priority="73">
      <formula>E6=""</formula>
    </cfRule>
  </conditionalFormatting>
  <conditionalFormatting sqref="E10:E11">
    <cfRule type="expression" dxfId="762" priority="76">
      <formula>E10=""</formula>
    </cfRule>
  </conditionalFormatting>
  <conditionalFormatting sqref="E43">
    <cfRule type="expression" dxfId="761" priority="59">
      <formula>E43=""</formula>
    </cfRule>
  </conditionalFormatting>
  <conditionalFormatting sqref="E82">
    <cfRule type="expression" dxfId="760" priority="49">
      <formula>E82=""</formula>
    </cfRule>
  </conditionalFormatting>
  <conditionalFormatting sqref="E121">
    <cfRule type="expression" dxfId="759" priority="39">
      <formula>E121=""</formula>
    </cfRule>
  </conditionalFormatting>
  <conditionalFormatting sqref="E160">
    <cfRule type="expression" dxfId="758" priority="29">
      <formula>E160=""</formula>
    </cfRule>
  </conditionalFormatting>
  <conditionalFormatting sqref="E199">
    <cfRule type="expression" dxfId="757" priority="19">
      <formula>E199=""</formula>
    </cfRule>
  </conditionalFormatting>
  <conditionalFormatting sqref="E238">
    <cfRule type="expression" dxfId="756" priority="9">
      <formula>E238=""</formula>
    </cfRule>
  </conditionalFormatting>
  <conditionalFormatting sqref="G24">
    <cfRule type="expression" dxfId="755" priority="65">
      <formula>G24=""</formula>
    </cfRule>
  </conditionalFormatting>
  <conditionalFormatting sqref="I10:I11">
    <cfRule type="expression" dxfId="754" priority="75">
      <formula>I10=""</formula>
    </cfRule>
  </conditionalFormatting>
  <conditionalFormatting sqref="J25">
    <cfRule type="expression" dxfId="753" priority="4">
      <formula>J25=""</formula>
    </cfRule>
  </conditionalFormatting>
  <conditionalFormatting sqref="K23">
    <cfRule type="containsBlanks" dxfId="752" priority="67">
      <formula>LEN(TRIM(K23))=0</formula>
    </cfRule>
  </conditionalFormatting>
  <conditionalFormatting sqref="L26">
    <cfRule type="expression" dxfId="751" priority="3">
      <formula>L26=""</formula>
    </cfRule>
  </conditionalFormatting>
  <conditionalFormatting sqref="M10:M11">
    <cfRule type="expression" dxfId="750" priority="74">
      <formula>M10=""</formula>
    </cfRule>
  </conditionalFormatting>
  <conditionalFormatting sqref="M23">
    <cfRule type="expression" dxfId="749" priority="69">
      <formula>M23=""</formula>
    </cfRule>
  </conditionalFormatting>
  <conditionalFormatting sqref="M41:N41 P41 R41">
    <cfRule type="containsBlanks" dxfId="748" priority="62">
      <formula>LEN(TRIM(M41))=0</formula>
    </cfRule>
  </conditionalFormatting>
  <conditionalFormatting sqref="M80:N80 P80 R80">
    <cfRule type="containsBlanks" dxfId="747" priority="52">
      <formula>LEN(TRIM(M80))=0</formula>
    </cfRule>
  </conditionalFormatting>
  <conditionalFormatting sqref="M119:N119 P119 R119">
    <cfRule type="containsBlanks" dxfId="746" priority="42">
      <formula>LEN(TRIM(M119))=0</formula>
    </cfRule>
  </conditionalFormatting>
  <conditionalFormatting sqref="M158:N158 P158 R158">
    <cfRule type="containsBlanks" dxfId="745" priority="32">
      <formula>LEN(TRIM(M158))=0</formula>
    </cfRule>
  </conditionalFormatting>
  <conditionalFormatting sqref="M197:N197 P197 R197">
    <cfRule type="containsBlanks" dxfId="744" priority="22">
      <formula>LEN(TRIM(M197))=0</formula>
    </cfRule>
  </conditionalFormatting>
  <conditionalFormatting sqref="M236:N236 P236 R236">
    <cfRule type="containsBlanks" dxfId="743" priority="12">
      <formula>LEN(TRIM(M236))=0</formula>
    </cfRule>
  </conditionalFormatting>
  <conditionalFormatting sqref="N2">
    <cfRule type="expression" dxfId="742" priority="72">
      <formula>N2=""</formula>
    </cfRule>
  </conditionalFormatting>
  <conditionalFormatting sqref="N23">
    <cfRule type="containsBlanks" dxfId="741" priority="66">
      <formula>LEN(TRIM(N23))=0</formula>
    </cfRule>
  </conditionalFormatting>
  <conditionalFormatting sqref="O43">
    <cfRule type="expression" dxfId="740" priority="56">
      <formula>O43=""</formula>
    </cfRule>
  </conditionalFormatting>
  <conditionalFormatting sqref="O82">
    <cfRule type="expression" dxfId="739" priority="46">
      <formula>O82=""</formula>
    </cfRule>
  </conditionalFormatting>
  <conditionalFormatting sqref="O121">
    <cfRule type="expression" dxfId="738" priority="36">
      <formula>O121=""</formula>
    </cfRule>
  </conditionalFormatting>
  <conditionalFormatting sqref="O160">
    <cfRule type="expression" dxfId="737" priority="26">
      <formula>O160=""</formula>
    </cfRule>
  </conditionalFormatting>
  <conditionalFormatting sqref="O199">
    <cfRule type="expression" dxfId="736" priority="16">
      <formula>O199=""</formula>
    </cfRule>
  </conditionalFormatting>
  <conditionalFormatting sqref="O238">
    <cfRule type="expression" dxfId="735" priority="6">
      <formula>O238=""</formula>
    </cfRule>
  </conditionalFormatting>
  <conditionalFormatting sqref="O45:Q75 D41 S45:V75">
    <cfRule type="expression" dxfId="734" priority="64">
      <formula>D41=""</formula>
    </cfRule>
  </conditionalFormatting>
  <conditionalFormatting sqref="O84:Q114 D80 S84:V114">
    <cfRule type="expression" dxfId="733" priority="54">
      <formula>D80=""</formula>
    </cfRule>
  </conditionalFormatting>
  <conditionalFormatting sqref="O123:Q153 D119 S123:V153">
    <cfRule type="expression" dxfId="732" priority="44">
      <formula>D119=""</formula>
    </cfRule>
  </conditionalFormatting>
  <conditionalFormatting sqref="O162:Q192 D158 S162:V192">
    <cfRule type="expression" dxfId="731" priority="34">
      <formula>D158=""</formula>
    </cfRule>
  </conditionalFormatting>
  <conditionalFormatting sqref="O201:Q231 D197 S201:V231">
    <cfRule type="expression" dxfId="730" priority="24">
      <formula>D197=""</formula>
    </cfRule>
  </conditionalFormatting>
  <conditionalFormatting sqref="O240:Q270 D236 S240:V270">
    <cfRule type="expression" dxfId="729" priority="14">
      <formula>D236=""</formula>
    </cfRule>
  </conditionalFormatting>
  <conditionalFormatting sqref="P2">
    <cfRule type="expression" dxfId="728" priority="70">
      <formula>P2=""</formula>
    </cfRule>
  </conditionalFormatting>
  <conditionalFormatting sqref="P10:P11">
    <cfRule type="expression" dxfId="727" priority="71">
      <formula>P10=""</formula>
    </cfRule>
  </conditionalFormatting>
  <conditionalFormatting sqref="Q45:Q75">
    <cfRule type="expression" dxfId="726" priority="61">
      <formula>Q45=""</formula>
    </cfRule>
  </conditionalFormatting>
  <conditionalFormatting sqref="Q84:Q114">
    <cfRule type="expression" dxfId="725" priority="51">
      <formula>Q84=""</formula>
    </cfRule>
  </conditionalFormatting>
  <conditionalFormatting sqref="Q123:Q153">
    <cfRule type="expression" dxfId="724" priority="41">
      <formula>Q123=""</formula>
    </cfRule>
  </conditionalFormatting>
  <conditionalFormatting sqref="Q162:Q192">
    <cfRule type="expression" dxfId="723" priority="31">
      <formula>Q162=""</formula>
    </cfRule>
  </conditionalFormatting>
  <conditionalFormatting sqref="Q201:Q231">
    <cfRule type="expression" dxfId="722" priority="21">
      <formula>Q201=""</formula>
    </cfRule>
  </conditionalFormatting>
  <conditionalFormatting sqref="Q240:Q270">
    <cfRule type="expression" dxfId="721" priority="11">
      <formula>Q240=""</formula>
    </cfRule>
  </conditionalFormatting>
  <conditionalFormatting sqref="R23">
    <cfRule type="expression" dxfId="720" priority="68">
      <formula>R23=""</formula>
    </cfRule>
  </conditionalFormatting>
  <conditionalFormatting sqref="R26">
    <cfRule type="expression" dxfId="719" priority="2">
      <formula>R26=""</formula>
    </cfRule>
  </conditionalFormatting>
  <conditionalFormatting sqref="S42">
    <cfRule type="expression" dxfId="718" priority="58">
      <formula>S42=""</formula>
    </cfRule>
  </conditionalFormatting>
  <conditionalFormatting sqref="S81">
    <cfRule type="expression" dxfId="717" priority="48">
      <formula>S81=""</formula>
    </cfRule>
  </conditionalFormatting>
  <conditionalFormatting sqref="S120">
    <cfRule type="expression" dxfId="716" priority="38">
      <formula>S120=""</formula>
    </cfRule>
  </conditionalFormatting>
  <conditionalFormatting sqref="S159">
    <cfRule type="expression" dxfId="715" priority="28">
      <formula>S159=""</formula>
    </cfRule>
  </conditionalFormatting>
  <conditionalFormatting sqref="S198">
    <cfRule type="expression" dxfId="714" priority="18">
      <formula>S198=""</formula>
    </cfRule>
  </conditionalFormatting>
  <conditionalFormatting sqref="S237">
    <cfRule type="expression" dxfId="713" priority="8">
      <formula>S237=""</formula>
    </cfRule>
  </conditionalFormatting>
  <conditionalFormatting sqref="W41">
    <cfRule type="expression" dxfId="712" priority="60">
      <formula>W41=""</formula>
    </cfRule>
  </conditionalFormatting>
  <conditionalFormatting sqref="W43">
    <cfRule type="expression" dxfId="711" priority="55">
      <formula>W43=""</formula>
    </cfRule>
  </conditionalFormatting>
  <conditionalFormatting sqref="W80">
    <cfRule type="expression" dxfId="710" priority="50">
      <formula>W80=""</formula>
    </cfRule>
  </conditionalFormatting>
  <conditionalFormatting sqref="W82">
    <cfRule type="expression" dxfId="709" priority="45">
      <formula>W82=""</formula>
    </cfRule>
  </conditionalFormatting>
  <conditionalFormatting sqref="W119">
    <cfRule type="expression" dxfId="708" priority="40">
      <formula>W119=""</formula>
    </cfRule>
  </conditionalFormatting>
  <conditionalFormatting sqref="W121">
    <cfRule type="expression" dxfId="707" priority="35">
      <formula>W121=""</formula>
    </cfRule>
  </conditionalFormatting>
  <conditionalFormatting sqref="W158">
    <cfRule type="expression" dxfId="706" priority="30">
      <formula>W158=""</formula>
    </cfRule>
  </conditionalFormatting>
  <conditionalFormatting sqref="W160">
    <cfRule type="expression" dxfId="705" priority="25">
      <formula>W160=""</formula>
    </cfRule>
  </conditionalFormatting>
  <conditionalFormatting sqref="W197">
    <cfRule type="expression" dxfId="704" priority="20">
      <formula>W197=""</formula>
    </cfRule>
  </conditionalFormatting>
  <conditionalFormatting sqref="W199">
    <cfRule type="expression" dxfId="703" priority="15">
      <formula>W199=""</formula>
    </cfRule>
  </conditionalFormatting>
  <conditionalFormatting sqref="W236">
    <cfRule type="expression" dxfId="702" priority="10">
      <formula>W236=""</formula>
    </cfRule>
  </conditionalFormatting>
  <conditionalFormatting sqref="W238">
    <cfRule type="expression" dxfId="701" priority="5">
      <formula>W238=""</formula>
    </cfRule>
  </conditionalFormatting>
  <conditionalFormatting sqref="X4 Z4 AB4 G9 L9 L12:L14">
    <cfRule type="expression" dxfId="700" priority="77">
      <formula>G4=""</formula>
    </cfRule>
  </conditionalFormatting>
  <conditionalFormatting sqref="X26">
    <cfRule type="expression" dxfId="699" priority="1">
      <formula>X26=""</formula>
    </cfRule>
  </conditionalFormatting>
  <conditionalFormatting sqref="X42">
    <cfRule type="containsBlanks" dxfId="698" priority="57">
      <formula>LEN(TRIM(X42))=0</formula>
    </cfRule>
  </conditionalFormatting>
  <conditionalFormatting sqref="X81">
    <cfRule type="containsBlanks" dxfId="697" priority="47">
      <formula>LEN(TRIM(X81))=0</formula>
    </cfRule>
  </conditionalFormatting>
  <conditionalFormatting sqref="X120">
    <cfRule type="containsBlanks" dxfId="696" priority="37">
      <formula>LEN(TRIM(X120))=0</formula>
    </cfRule>
  </conditionalFormatting>
  <conditionalFormatting sqref="X159">
    <cfRule type="containsBlanks" dxfId="695" priority="27">
      <formula>LEN(TRIM(X159))=0</formula>
    </cfRule>
  </conditionalFormatting>
  <conditionalFormatting sqref="X198">
    <cfRule type="containsBlanks" dxfId="694" priority="17">
      <formula>LEN(TRIM(X198))=0</formula>
    </cfRule>
  </conditionalFormatting>
  <conditionalFormatting sqref="X237">
    <cfRule type="containsBlanks" dxfId="693" priority="7">
      <formula>LEN(TRIM(X237))=0</formula>
    </cfRule>
  </conditionalFormatting>
  <dataValidations count="14">
    <dataValidation type="custom" operator="lessThanOrEqual" allowBlank="1" showInputMessage="1" showErrorMessage="1" sqref="R26:S26" xr:uid="{FE72E3E3-957A-470F-9E32-76A2AC400B32}">
      <formula1>AND(ISNUMBER(VALUE(R26)),VALUE(R26)&lt;=IF($J$25="",0,MIN($J$25,200)),VALUE(R26)&gt;=0)</formula1>
    </dataValidation>
    <dataValidation type="custom" operator="lessThanOrEqual" allowBlank="1" showInputMessage="1" showErrorMessage="1" sqref="X26:Y26" xr:uid="{097AAAAE-A90D-47AF-839D-C08C0BF839A6}">
      <formula1>AND(ISNUMBER(VALUE(W26)),VALUE(W26)&lt;=IF($J$25="",0,MIN($J$25,200)),VALUE(W26)&gt;=0)</formula1>
    </dataValidation>
    <dataValidation type="custom" operator="lessThanOrEqual" allowBlank="1" showInputMessage="1" showErrorMessage="1" sqref="L26:M26" xr:uid="{6E5D44F5-6396-40CE-A4C6-24AE2D3B4816}">
      <formula1>AND(ISNUMBER(VALUE(L26)),VALUE(L26)&lt;=IF($J$25="",0,MIN($J$25,300)),VALUE(L26)&gt;=0)</formula1>
    </dataValidation>
    <dataValidation type="list" allowBlank="1" showInputMessage="1" showErrorMessage="1" sqref="O45:Q75 S45:V75 D45:E75 O84:Q114 S84:V114 D84:E114 O123:Q153 S123:V153 D123:E153 O162:Q192 S162:V192 D162:E192 O201:Q231 S201:V231 D201:E231 O240:Q270 S240:V270 D240:E270" xr:uid="{A2DB6E8E-52D2-402D-A716-E84AA071DE8C}">
      <formula1>"○"</formula1>
    </dataValidation>
    <dataValidation type="list" allowBlank="1" showInputMessage="1" showErrorMessage="1" sqref="E7:AC7" xr:uid="{0FB5C7CB-3AA6-48B5-9CDE-E962970C074A}">
      <formula1>"自己所有,借用"</formula1>
    </dataValidation>
    <dataValidation type="list" allowBlank="1" showInputMessage="1" showErrorMessage="1" sqref="W43 W82 W121 W160 W199 W238" xr:uid="{8C7D211D-9DEB-45B8-9944-C5F91E33EE45}">
      <formula1>"０．該当なし,１．障害児加算,２．医療的ケア児加算,３．要支援家庭のこども加算"</formula1>
    </dataValidation>
    <dataValidation type="list" allowBlank="1" showInputMessage="1" showErrorMessage="1" sqref="M41 M80 M119 M158 M197 M236" xr:uid="{66A96CA8-5A73-4D13-98E3-0C925EA1B1CC}">
      <formula1>"西暦,令和"</formula1>
    </dataValidation>
    <dataValidation type="list" allowBlank="1" showInputMessage="1" showErrorMessage="1" sqref="O43:S43 AC43 O82:S82 AC82 O121:S121 AC121 O160:S160 AC160 O199:S199 AC199 O238:S238 AC238" xr:uid="{ED8FEAE9-D508-4BD3-8CF1-40A2D43ED076}">
      <formula1>"０．該当なし,１．生活保護世帯,２．非課税世帯,３．低所得世帯,４．要支援家庭"</formula1>
    </dataValidation>
    <dataValidation type="list" allowBlank="1" showInputMessage="1" showErrorMessage="1" sqref="M23" xr:uid="{BB76FAD1-BF1C-4E67-9036-3E4AB8DDD1D9}">
      <formula1>"都,道,府,県"</formula1>
    </dataValidation>
    <dataValidation type="list" allowBlank="1" showInputMessage="1" showErrorMessage="1" sqref="R23" xr:uid="{106EA910-96A6-490F-9FBB-365F4A1CEA6D}">
      <formula1>"区,市,町,村"</formula1>
    </dataValidation>
    <dataValidation type="list" allowBlank="1" showInputMessage="1" showErrorMessage="1" sqref="S42:U42 S81:U81 S120:U120 S159:U159 S198:U198 S237:U237" xr:uid="{A24E6B55-83C1-4E6F-88F3-33A6B9CC692E}">
      <formula1>"有り（中野区内）,有り（中野区外）,無し"</formula1>
    </dataValidation>
    <dataValidation type="list" allowBlank="1" showInputMessage="1" showErrorMessage="1" sqref="E22:F23" xr:uid="{614A1CA1-F522-49A6-806D-A81D1CB86845}">
      <formula1>"有り,無し"</formula1>
    </dataValidation>
    <dataValidation type="list" allowBlank="1" showInputMessage="1" showErrorMessage="1" sqref="W41:AB41 W80:AB80 W119:AB119 W158:AB158 W197:AB197 W236:AB236" xr:uid="{C85ADB7A-FBB4-4F09-857C-D925DF85DF97}">
      <formula1>"０歳児クラス相当,１歳児クラス相当,２歳児クラス相当（３歳未満）,２歳児クラス相当（３歳誕生月）"</formula1>
    </dataValidation>
    <dataValidation type="whole" operator="lessThanOrEqual" allowBlank="1" showInputMessage="1" showErrorMessage="1" sqref="L12:L14" xr:uid="{C1F07DAF-058F-4B1F-B75A-E6B048B8283E}">
      <formula1>10</formula1>
    </dataValidation>
  </dataValidations>
  <printOptions horizontalCentered="1" verticalCentered="1"/>
  <pageMargins left="0.19685039370078741" right="0.19685039370078741" top="0.19685039370078741" bottom="0.19685039370078741" header="0" footer="0"/>
  <pageSetup paperSize="9" scale="58" orientation="portrait" r:id="rId1"/>
  <rowBreaks count="6" manualBreakCount="6">
    <brk id="39" max="28" man="1"/>
    <brk id="78" max="28" man="1"/>
    <brk id="117" max="28" man="1"/>
    <brk id="156" max="28" man="1"/>
    <brk id="195" max="28" man="1"/>
    <brk id="234" max="28"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EA02F3A-E6FC-4367-8B1D-681AB2BCCE2F}">
          <x14:formula1>
            <xm:f>データ入力!$B$2:$B$12</xm:f>
          </x14:formula1>
          <xm:sqref>G24:AB24</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5CDC42-83EB-4E30-A512-35235FFFEC5C}">
  <sheetPr codeName="Sheet6"/>
  <dimension ref="A1:AT273"/>
  <sheetViews>
    <sheetView showGridLines="0" view="pageBreakPreview" zoomScale="85" zoomScaleNormal="100" zoomScaleSheetLayoutView="85" workbookViewId="0">
      <selection activeCell="AI1" sqref="AI1"/>
    </sheetView>
  </sheetViews>
  <sheetFormatPr defaultColWidth="4.33203125" defaultRowHeight="26.25" customHeight="1" x14ac:dyDescent="0.55000000000000004"/>
  <cols>
    <col min="1" max="2" width="4.33203125" style="12"/>
    <col min="3" max="3" width="5.83203125" style="12" bestFit="1" customWidth="1"/>
    <col min="4" max="4" width="4.33203125" style="12"/>
    <col min="5" max="5" width="5" style="12" bestFit="1" customWidth="1"/>
    <col min="6" max="8" width="4.33203125" style="12"/>
    <col min="9" max="9" width="4.33203125" style="12" customWidth="1"/>
    <col min="10" max="11" width="4.33203125" style="12"/>
    <col min="12" max="12" width="5" style="12" bestFit="1" customWidth="1"/>
    <col min="13" max="13" width="4.33203125" style="12"/>
    <col min="14" max="14" width="8.08203125" style="12" bestFit="1" customWidth="1"/>
    <col min="15" max="17" width="4.33203125" style="12"/>
    <col min="18" max="18" width="4.33203125" style="12" customWidth="1"/>
    <col min="19" max="29" width="4.33203125" style="12"/>
    <col min="30" max="30" width="6.5" style="32" bestFit="1" customWidth="1"/>
    <col min="31" max="34" width="4.33203125" style="32"/>
    <col min="35" max="45" width="4.33203125" style="12"/>
    <col min="46" max="46" width="5" style="12" bestFit="1" customWidth="1"/>
    <col min="47" max="16384" width="4.33203125" style="12"/>
  </cols>
  <sheetData>
    <row r="1" spans="1:34" s="8" customFormat="1" ht="26.25" customHeight="1" x14ac:dyDescent="0.55000000000000004">
      <c r="A1" s="179" t="s">
        <v>41</v>
      </c>
      <c r="B1" s="179"/>
      <c r="C1" s="179"/>
      <c r="D1" s="179"/>
      <c r="E1" s="179"/>
      <c r="F1" s="179"/>
      <c r="G1" s="179"/>
      <c r="H1" s="179"/>
      <c r="I1" s="179"/>
      <c r="J1" s="179"/>
      <c r="K1" s="179"/>
      <c r="L1" s="179"/>
      <c r="M1" s="179"/>
      <c r="N1" s="179"/>
      <c r="O1" s="179"/>
      <c r="P1" s="179"/>
      <c r="Q1" s="179"/>
      <c r="R1" s="179"/>
      <c r="S1" s="179"/>
      <c r="T1" s="179"/>
      <c r="U1" s="179"/>
      <c r="V1" s="179"/>
      <c r="W1" s="179"/>
      <c r="X1" s="179"/>
      <c r="Y1" s="179"/>
      <c r="Z1" s="179"/>
      <c r="AA1" s="179"/>
      <c r="AB1" s="179"/>
      <c r="AC1" s="179"/>
      <c r="AD1" s="1"/>
      <c r="AE1" s="1"/>
      <c r="AF1" s="1"/>
      <c r="AG1" s="1"/>
      <c r="AH1" s="1"/>
    </row>
    <row r="2" spans="1:34" s="8" customFormat="1" ht="26.25" customHeight="1" x14ac:dyDescent="0.55000000000000004">
      <c r="A2" s="1"/>
      <c r="B2" s="1"/>
      <c r="C2" s="1"/>
      <c r="D2" s="1"/>
      <c r="E2" s="1"/>
      <c r="F2" s="1"/>
      <c r="G2" s="1"/>
      <c r="H2" s="48"/>
      <c r="I2" s="48"/>
      <c r="J2" s="179" t="s">
        <v>39</v>
      </c>
      <c r="K2" s="179"/>
      <c r="L2" s="179"/>
      <c r="M2" s="179"/>
      <c r="N2" s="54">
        <v>2026</v>
      </c>
      <c r="O2" s="62" t="s">
        <v>0</v>
      </c>
      <c r="P2" s="55">
        <v>7</v>
      </c>
      <c r="Q2" s="179" t="s">
        <v>1</v>
      </c>
      <c r="R2" s="179"/>
      <c r="V2" s="1"/>
      <c r="W2" s="1"/>
      <c r="X2" s="1"/>
      <c r="Y2" s="1"/>
      <c r="Z2" s="1"/>
      <c r="AA2" s="1"/>
      <c r="AB2" s="1"/>
      <c r="AC2" s="1"/>
      <c r="AD2" s="1"/>
      <c r="AE2" s="1"/>
      <c r="AF2" s="1"/>
      <c r="AG2" s="1"/>
      <c r="AH2" s="1"/>
    </row>
    <row r="3" spans="1:34" s="11" customFormat="1" ht="26.25" customHeight="1" x14ac:dyDescent="0.55000000000000004">
      <c r="A3" s="2"/>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row>
    <row r="4" spans="1:34" s="11" customFormat="1" ht="26.25" customHeight="1" x14ac:dyDescent="0.55000000000000004">
      <c r="A4" s="2"/>
      <c r="B4" s="2"/>
      <c r="C4" s="2"/>
      <c r="D4" s="2"/>
      <c r="E4" s="2"/>
      <c r="F4" s="2"/>
      <c r="G4" s="2"/>
      <c r="H4" s="2"/>
      <c r="I4" s="2"/>
      <c r="J4" s="2"/>
      <c r="K4" s="2"/>
      <c r="L4" s="2"/>
      <c r="M4" s="2"/>
      <c r="N4" s="2"/>
      <c r="O4" s="2"/>
      <c r="P4" s="2"/>
      <c r="Q4" s="2"/>
      <c r="T4" s="220" t="s">
        <v>2</v>
      </c>
      <c r="U4" s="220"/>
      <c r="V4" s="220"/>
      <c r="W4" s="220"/>
      <c r="X4" s="9">
        <v>8</v>
      </c>
      <c r="Y4" s="3" t="s">
        <v>0</v>
      </c>
      <c r="Z4" s="9"/>
      <c r="AA4" s="3" t="s">
        <v>3</v>
      </c>
      <c r="AB4" s="9"/>
      <c r="AC4" s="3" t="s">
        <v>4</v>
      </c>
      <c r="AD4" s="2"/>
      <c r="AE4" s="2"/>
      <c r="AF4" s="2"/>
      <c r="AG4" s="2"/>
      <c r="AH4" s="2"/>
    </row>
    <row r="5" spans="1:34" s="11" customFormat="1" ht="26.25" customHeight="1" x14ac:dyDescent="0.55000000000000004">
      <c r="A5" s="180" t="s">
        <v>5</v>
      </c>
      <c r="B5" s="180"/>
      <c r="C5" s="180"/>
      <c r="D5" s="180"/>
      <c r="E5" s="180"/>
      <c r="F5" s="180"/>
      <c r="G5" s="180"/>
      <c r="H5" s="180"/>
      <c r="I5" s="180"/>
      <c r="J5" s="180"/>
      <c r="K5" s="180"/>
      <c r="L5" s="180"/>
      <c r="M5" s="180"/>
      <c r="N5" s="180"/>
      <c r="O5" s="180"/>
      <c r="P5" s="180"/>
      <c r="Q5" s="180"/>
      <c r="R5" s="180"/>
      <c r="S5" s="180"/>
      <c r="T5" s="180"/>
      <c r="U5" s="180"/>
      <c r="V5" s="180"/>
      <c r="W5" s="180"/>
      <c r="X5" s="180"/>
      <c r="Y5" s="180"/>
      <c r="Z5" s="180"/>
      <c r="AA5" s="180"/>
      <c r="AB5" s="180"/>
      <c r="AC5" s="180"/>
      <c r="AD5" s="2"/>
      <c r="AE5" s="2"/>
      <c r="AF5" s="2"/>
      <c r="AG5" s="2"/>
      <c r="AH5" s="2"/>
    </row>
    <row r="6" spans="1:34" s="11" customFormat="1" ht="26.25" customHeight="1" x14ac:dyDescent="0.55000000000000004">
      <c r="A6" s="136" t="s">
        <v>6</v>
      </c>
      <c r="B6" s="136"/>
      <c r="C6" s="136"/>
      <c r="D6" s="136"/>
      <c r="E6" s="135"/>
      <c r="F6" s="135"/>
      <c r="G6" s="135"/>
      <c r="H6" s="135"/>
      <c r="I6" s="135"/>
      <c r="J6" s="135"/>
      <c r="K6" s="135"/>
      <c r="L6" s="135"/>
      <c r="M6" s="135"/>
      <c r="N6" s="135"/>
      <c r="O6" s="135"/>
      <c r="P6" s="135"/>
      <c r="Q6" s="135"/>
      <c r="R6" s="135"/>
      <c r="S6" s="135"/>
      <c r="T6" s="135"/>
      <c r="U6" s="135"/>
      <c r="V6" s="135"/>
      <c r="W6" s="135"/>
      <c r="X6" s="135"/>
      <c r="Y6" s="135"/>
      <c r="Z6" s="135"/>
      <c r="AA6" s="135"/>
      <c r="AB6" s="135"/>
      <c r="AC6" s="135"/>
      <c r="AD6" s="2"/>
      <c r="AE6" s="2"/>
      <c r="AF6" s="2"/>
      <c r="AG6" s="2"/>
      <c r="AH6" s="2"/>
    </row>
    <row r="7" spans="1:34" s="11" customFormat="1" ht="26.25" customHeight="1" x14ac:dyDescent="0.55000000000000004">
      <c r="A7" s="145" t="s">
        <v>56</v>
      </c>
      <c r="B7" s="146"/>
      <c r="C7" s="146"/>
      <c r="D7" s="147"/>
      <c r="E7" s="148"/>
      <c r="F7" s="149"/>
      <c r="G7" s="149"/>
      <c r="H7" s="149"/>
      <c r="I7" s="149"/>
      <c r="J7" s="149"/>
      <c r="K7" s="149"/>
      <c r="L7" s="149"/>
      <c r="M7" s="149"/>
      <c r="N7" s="149"/>
      <c r="O7" s="149"/>
      <c r="P7" s="149"/>
      <c r="Q7" s="149"/>
      <c r="R7" s="149"/>
      <c r="S7" s="149"/>
      <c r="T7" s="149"/>
      <c r="U7" s="149"/>
      <c r="V7" s="149"/>
      <c r="W7" s="149"/>
      <c r="X7" s="149"/>
      <c r="Y7" s="149"/>
      <c r="Z7" s="149"/>
      <c r="AA7" s="149"/>
      <c r="AB7" s="149"/>
      <c r="AC7" s="150"/>
      <c r="AD7" s="2"/>
      <c r="AE7" s="2"/>
      <c r="AF7" s="2"/>
      <c r="AG7" s="2"/>
      <c r="AH7" s="2"/>
    </row>
    <row r="8" spans="1:34" s="11" customFormat="1" ht="26.25" customHeight="1" x14ac:dyDescent="0.55000000000000004">
      <c r="A8" s="124" t="s">
        <v>57</v>
      </c>
      <c r="B8" s="127"/>
      <c r="C8" s="127"/>
      <c r="D8" s="128"/>
      <c r="E8" s="202"/>
      <c r="F8" s="203"/>
      <c r="G8" s="203"/>
      <c r="H8" s="203"/>
      <c r="I8" s="203"/>
      <c r="J8" s="203"/>
      <c r="K8" s="203"/>
      <c r="L8" s="203"/>
      <c r="M8" s="203"/>
      <c r="N8" s="203"/>
      <c r="O8" s="203"/>
      <c r="P8" s="203"/>
      <c r="Q8" s="203"/>
      <c r="R8" s="203"/>
      <c r="S8" s="203"/>
      <c r="T8" s="203"/>
      <c r="U8" s="203"/>
      <c r="V8" s="203"/>
      <c r="W8" s="203"/>
      <c r="X8" s="203"/>
      <c r="Y8" s="203"/>
      <c r="Z8" s="203"/>
      <c r="AA8" s="203"/>
      <c r="AB8" s="203"/>
      <c r="AC8" s="204"/>
      <c r="AD8" s="2"/>
      <c r="AE8" s="2"/>
      <c r="AF8" s="2"/>
      <c r="AG8" s="2"/>
      <c r="AH8" s="2"/>
    </row>
    <row r="9" spans="1:34" s="11" customFormat="1" ht="26.25" customHeight="1" x14ac:dyDescent="0.55000000000000004">
      <c r="A9" s="136" t="s">
        <v>7</v>
      </c>
      <c r="B9" s="136"/>
      <c r="C9" s="136"/>
      <c r="D9" s="136"/>
      <c r="E9" s="6">
        <f>$P$2</f>
        <v>7</v>
      </c>
      <c r="F9" s="4" t="s">
        <v>3</v>
      </c>
      <c r="G9" s="10"/>
      <c r="H9" s="137" t="s">
        <v>8</v>
      </c>
      <c r="I9" s="137"/>
      <c r="J9" s="4">
        <f>$P$2</f>
        <v>7</v>
      </c>
      <c r="K9" s="4" t="s">
        <v>3</v>
      </c>
      <c r="L9" s="10"/>
      <c r="M9" s="137" t="s">
        <v>9</v>
      </c>
      <c r="N9" s="137"/>
      <c r="O9" s="4"/>
      <c r="P9" s="4"/>
      <c r="Q9" s="4"/>
      <c r="R9" s="4"/>
      <c r="S9" s="4"/>
      <c r="T9" s="4"/>
      <c r="U9" s="4"/>
      <c r="V9" s="4"/>
      <c r="W9" s="4"/>
      <c r="X9" s="4"/>
      <c r="Y9" s="4"/>
      <c r="Z9" s="4"/>
      <c r="AA9" s="4"/>
      <c r="AB9" s="4"/>
      <c r="AC9" s="5"/>
      <c r="AD9" s="2"/>
      <c r="AE9" s="2"/>
      <c r="AF9" s="2"/>
      <c r="AG9" s="2"/>
      <c r="AH9" s="2"/>
    </row>
    <row r="10" spans="1:34" s="11" customFormat="1" ht="26.25" customHeight="1" x14ac:dyDescent="0.55000000000000004">
      <c r="A10" s="138" t="s">
        <v>46</v>
      </c>
      <c r="B10" s="138"/>
      <c r="C10" s="138"/>
      <c r="D10" s="138"/>
      <c r="E10" s="4">
        <f>SUM(I10,M10,S10)</f>
        <v>0</v>
      </c>
      <c r="F10" s="137" t="s">
        <v>48</v>
      </c>
      <c r="G10" s="137"/>
      <c r="H10" s="137"/>
      <c r="I10" s="10"/>
      <c r="J10" s="137" t="s">
        <v>49</v>
      </c>
      <c r="K10" s="137"/>
      <c r="L10" s="137"/>
      <c r="M10" s="10"/>
      <c r="N10" s="156" t="s">
        <v>50</v>
      </c>
      <c r="O10" s="156"/>
      <c r="P10" s="10"/>
      <c r="Q10" s="4" t="s">
        <v>51</v>
      </c>
      <c r="R10" s="4"/>
      <c r="S10" s="4"/>
      <c r="T10" s="4"/>
      <c r="U10" s="4"/>
      <c r="V10" s="4"/>
      <c r="W10" s="4"/>
      <c r="X10" s="4"/>
      <c r="Y10" s="4"/>
      <c r="Z10" s="4"/>
      <c r="AA10" s="4"/>
      <c r="AB10" s="4"/>
      <c r="AC10" s="5"/>
      <c r="AD10" s="2"/>
      <c r="AE10" s="2"/>
      <c r="AF10" s="2"/>
      <c r="AG10" s="2"/>
      <c r="AH10" s="2"/>
    </row>
    <row r="11" spans="1:34" s="11" customFormat="1" ht="26.25" customHeight="1" x14ac:dyDescent="0.55000000000000004">
      <c r="A11" s="138" t="s">
        <v>47</v>
      </c>
      <c r="B11" s="138"/>
      <c r="C11" s="138"/>
      <c r="D11" s="138"/>
      <c r="E11" s="4">
        <f>SUM(I11,M11,P11)</f>
        <v>0</v>
      </c>
      <c r="F11" s="137" t="s">
        <v>48</v>
      </c>
      <c r="G11" s="137"/>
      <c r="H11" s="137"/>
      <c r="I11" s="10"/>
      <c r="J11" s="156" t="s">
        <v>49</v>
      </c>
      <c r="K11" s="156"/>
      <c r="L11" s="156"/>
      <c r="M11" s="10"/>
      <c r="N11" s="156" t="s">
        <v>50</v>
      </c>
      <c r="O11" s="156"/>
      <c r="P11" s="10"/>
      <c r="Q11" s="4" t="s">
        <v>51</v>
      </c>
      <c r="R11" s="4"/>
      <c r="U11" s="4"/>
      <c r="V11" s="4"/>
      <c r="W11" s="4"/>
      <c r="X11" s="4"/>
      <c r="Y11" s="4"/>
      <c r="Z11" s="4"/>
      <c r="AA11" s="4"/>
      <c r="AB11" s="4"/>
      <c r="AC11" s="5"/>
      <c r="AD11" s="2"/>
      <c r="AE11" s="2"/>
      <c r="AF11" s="2"/>
      <c r="AG11" s="2"/>
      <c r="AH11" s="2"/>
    </row>
    <row r="12" spans="1:34" s="11" customFormat="1" ht="26.25" customHeight="1" x14ac:dyDescent="0.55000000000000004">
      <c r="A12" s="181" t="s">
        <v>10</v>
      </c>
      <c r="B12" s="182"/>
      <c r="C12" s="187" t="s">
        <v>52</v>
      </c>
      <c r="D12" s="188"/>
      <c r="E12" s="151" t="s">
        <v>95</v>
      </c>
      <c r="F12" s="152"/>
      <c r="G12" s="152"/>
      <c r="H12" s="152"/>
      <c r="I12" s="152"/>
      <c r="J12" s="152"/>
      <c r="K12" s="152"/>
      <c r="L12" s="35"/>
      <c r="M12" s="34" t="s">
        <v>11</v>
      </c>
      <c r="N12" s="34"/>
      <c r="O12" s="34"/>
      <c r="P12" s="34"/>
      <c r="Q12" s="34"/>
      <c r="R12" s="34"/>
      <c r="S12" s="34"/>
      <c r="T12" s="34"/>
      <c r="U12" s="34"/>
      <c r="V12" s="34"/>
      <c r="W12" s="34"/>
      <c r="X12" s="34"/>
      <c r="Y12" s="34"/>
      <c r="Z12" s="34"/>
      <c r="AA12" s="34"/>
      <c r="AB12" s="34"/>
      <c r="AC12" s="39"/>
      <c r="AD12" s="31" t="str">
        <f>IF(OR(ISBLANK($L$12),), "←利用児童１人あたりの利用上限時間が入力されていません。", "")</f>
        <v>←利用児童１人あたりの利用上限時間が入力されていません。</v>
      </c>
      <c r="AE12" s="2"/>
      <c r="AF12" s="2"/>
      <c r="AG12" s="2"/>
      <c r="AH12" s="2"/>
    </row>
    <row r="13" spans="1:34" s="11" customFormat="1" ht="26.25" customHeight="1" x14ac:dyDescent="0.55000000000000004">
      <c r="A13" s="183"/>
      <c r="B13" s="184"/>
      <c r="C13" s="189" t="s">
        <v>53</v>
      </c>
      <c r="D13" s="190"/>
      <c r="E13" s="153" t="s">
        <v>97</v>
      </c>
      <c r="F13" s="154"/>
      <c r="G13" s="154"/>
      <c r="H13" s="154"/>
      <c r="I13" s="154"/>
      <c r="J13" s="154"/>
      <c r="K13" s="154"/>
      <c r="L13" s="37"/>
      <c r="M13" s="36" t="s">
        <v>11</v>
      </c>
      <c r="N13" s="36"/>
      <c r="O13" s="36"/>
      <c r="P13" s="36"/>
      <c r="Q13" s="36"/>
      <c r="R13" s="36"/>
      <c r="S13" s="36"/>
      <c r="T13" s="36"/>
      <c r="U13" s="36"/>
      <c r="V13" s="36"/>
      <c r="W13" s="36"/>
      <c r="X13" s="36"/>
      <c r="Y13" s="36"/>
      <c r="Z13" s="36"/>
      <c r="AA13" s="36"/>
      <c r="AB13" s="36"/>
      <c r="AC13" s="40"/>
      <c r="AD13" s="31" t="str">
        <f>IF(OR(ISBLANK($L$13),), "←利用児童１人あたりの利用上限時間が入力されていません。", "")</f>
        <v>←利用児童１人あたりの利用上限時間が入力されていません。</v>
      </c>
      <c r="AE13" s="2"/>
      <c r="AF13" s="2"/>
      <c r="AG13" s="2"/>
      <c r="AH13" s="2"/>
    </row>
    <row r="14" spans="1:34" s="11" customFormat="1" ht="26.25" customHeight="1" x14ac:dyDescent="0.55000000000000004">
      <c r="A14" s="185"/>
      <c r="B14" s="186"/>
      <c r="C14" s="191" t="s">
        <v>54</v>
      </c>
      <c r="D14" s="192"/>
      <c r="E14" s="155" t="s">
        <v>97</v>
      </c>
      <c r="F14" s="129"/>
      <c r="G14" s="129"/>
      <c r="H14" s="129"/>
      <c r="I14" s="129"/>
      <c r="J14" s="129"/>
      <c r="K14" s="129"/>
      <c r="L14" s="47"/>
      <c r="M14" s="56" t="s">
        <v>11</v>
      </c>
      <c r="N14" s="56"/>
      <c r="O14" s="56"/>
      <c r="P14" s="56"/>
      <c r="Q14" s="56"/>
      <c r="R14" s="56"/>
      <c r="S14" s="56"/>
      <c r="T14" s="56"/>
      <c r="U14" s="56"/>
      <c r="V14" s="56"/>
      <c r="W14" s="56"/>
      <c r="X14" s="56"/>
      <c r="Y14" s="56"/>
      <c r="Z14" s="56"/>
      <c r="AA14" s="56"/>
      <c r="AB14" s="56"/>
      <c r="AC14" s="57"/>
      <c r="AD14" s="31" t="str">
        <f>IF(OR(ISBLANK($L$14),), "←利用児童１人あたりの利用上限時間が入力されていません。", "")</f>
        <v>←利用児童１人あたりの利用上限時間が入力されていません。</v>
      </c>
      <c r="AE14" s="2"/>
      <c r="AF14" s="2"/>
      <c r="AG14" s="2"/>
      <c r="AH14" s="2"/>
    </row>
    <row r="15" spans="1:34" s="11" customFormat="1" ht="26.25" customHeight="1" x14ac:dyDescent="0.55000000000000004">
      <c r="A15" s="136" t="s">
        <v>12</v>
      </c>
      <c r="B15" s="136"/>
      <c r="C15" s="136"/>
      <c r="D15" s="136"/>
      <c r="E15" s="199" t="s">
        <v>13</v>
      </c>
      <c r="F15" s="200"/>
      <c r="G15" s="200"/>
      <c r="H15" s="201"/>
      <c r="I15" s="65">
        <f>COUNTIFS(A:A,"児童氏名：",D:D,"&lt;&gt;")</f>
        <v>0</v>
      </c>
      <c r="J15" s="34" t="s">
        <v>18</v>
      </c>
      <c r="K15" s="34"/>
      <c r="L15" s="34"/>
      <c r="M15" s="34"/>
      <c r="N15" s="34"/>
      <c r="O15" s="34"/>
      <c r="P15" s="34"/>
      <c r="Q15" s="34"/>
      <c r="R15" s="34"/>
      <c r="S15" s="34"/>
      <c r="T15" s="34"/>
      <c r="U15" s="34"/>
      <c r="V15" s="34"/>
      <c r="W15" s="34"/>
      <c r="X15" s="34"/>
      <c r="Y15" s="34"/>
      <c r="Z15" s="34"/>
      <c r="AA15" s="34"/>
      <c r="AB15" s="34"/>
      <c r="AC15" s="39"/>
      <c r="AD15" s="31"/>
      <c r="AE15" s="2"/>
      <c r="AF15" s="2"/>
      <c r="AG15" s="2"/>
      <c r="AH15" s="2"/>
    </row>
    <row r="16" spans="1:34" s="11" customFormat="1" ht="26.25" customHeight="1" x14ac:dyDescent="0.55000000000000004">
      <c r="A16" s="136"/>
      <c r="B16" s="136"/>
      <c r="C16" s="136"/>
      <c r="D16" s="136"/>
      <c r="E16" s="139" t="s">
        <v>15</v>
      </c>
      <c r="F16" s="140"/>
      <c r="G16" s="140"/>
      <c r="H16" s="141"/>
      <c r="I16" s="64">
        <f>SUMIFS(D:D,A:A,"合計利用回数")</f>
        <v>0</v>
      </c>
      <c r="J16" s="36" t="s">
        <v>38</v>
      </c>
      <c r="K16" s="36"/>
      <c r="L16" s="36"/>
      <c r="M16" s="36"/>
      <c r="N16" s="36"/>
      <c r="O16" s="36"/>
      <c r="P16" s="46"/>
      <c r="Q16" s="36"/>
      <c r="R16" s="36"/>
      <c r="S16" s="36"/>
      <c r="T16" s="36"/>
      <c r="U16" s="36"/>
      <c r="V16" s="36"/>
      <c r="W16" s="36"/>
      <c r="X16" s="36"/>
      <c r="Y16" s="36"/>
      <c r="Z16" s="36"/>
      <c r="AA16" s="36"/>
      <c r="AB16" s="36"/>
      <c r="AC16" s="40"/>
      <c r="AD16" s="2"/>
      <c r="AE16" s="2"/>
      <c r="AF16" s="2"/>
      <c r="AG16" s="2"/>
      <c r="AH16" s="2"/>
    </row>
    <row r="17" spans="1:34" s="11" customFormat="1" ht="26.25" customHeight="1" x14ac:dyDescent="0.55000000000000004">
      <c r="A17" s="136"/>
      <c r="B17" s="136"/>
      <c r="C17" s="136"/>
      <c r="D17" s="136"/>
      <c r="E17" s="142" t="s">
        <v>17</v>
      </c>
      <c r="F17" s="143"/>
      <c r="G17" s="143"/>
      <c r="H17" s="144"/>
      <c r="I17" s="63" t="str">
        <f>IFERROR(TEXT(SUMIFS(N:N, K:K, "合計利用時間"),"0;-0;;@"),"")</f>
        <v/>
      </c>
      <c r="J17" s="38" t="s">
        <v>33</v>
      </c>
      <c r="K17" s="38"/>
      <c r="L17" s="38"/>
      <c r="M17" s="129"/>
      <c r="N17" s="129"/>
      <c r="O17" s="38"/>
      <c r="P17" s="38"/>
      <c r="Q17" s="38"/>
      <c r="R17" s="129"/>
      <c r="S17" s="129"/>
      <c r="T17" s="129"/>
      <c r="U17" s="38"/>
      <c r="V17" s="38"/>
      <c r="W17" s="38"/>
      <c r="X17" s="38"/>
      <c r="Y17" s="38"/>
      <c r="Z17" s="38"/>
      <c r="AA17" s="38"/>
      <c r="AB17" s="38"/>
      <c r="AC17" s="41"/>
      <c r="AD17" s="2"/>
      <c r="AE17" s="2"/>
      <c r="AF17" s="2"/>
      <c r="AG17" s="2"/>
      <c r="AH17" s="2"/>
    </row>
    <row r="18" spans="1:34" s="11" customFormat="1" ht="26.25" customHeight="1" x14ac:dyDescent="0.55000000000000004">
      <c r="A18" s="1"/>
      <c r="B18" s="1"/>
      <c r="C18" s="1"/>
      <c r="D18" s="1"/>
      <c r="E18" s="2"/>
      <c r="F18" s="2"/>
      <c r="G18" s="2"/>
      <c r="H18" s="2"/>
      <c r="I18" s="2"/>
      <c r="J18" s="2"/>
      <c r="K18" s="2"/>
      <c r="L18" s="2"/>
      <c r="M18" s="2"/>
      <c r="N18" s="1"/>
      <c r="O18" s="2"/>
      <c r="P18" s="2"/>
      <c r="Q18" s="2"/>
      <c r="R18" s="1"/>
      <c r="S18" s="1"/>
      <c r="T18" s="1"/>
      <c r="V18" s="2"/>
      <c r="W18" s="2"/>
      <c r="X18" s="2"/>
      <c r="Y18" s="2"/>
      <c r="Z18" s="2"/>
      <c r="AA18" s="2"/>
      <c r="AB18" s="2"/>
      <c r="AC18" s="2"/>
      <c r="AD18" s="2"/>
      <c r="AE18" s="2"/>
      <c r="AF18" s="2"/>
      <c r="AG18" s="2"/>
      <c r="AH18" s="2"/>
    </row>
    <row r="19" spans="1:34" s="11" customFormat="1" ht="26.25" customHeight="1" x14ac:dyDescent="0.55000000000000004">
      <c r="A19" s="33" t="s">
        <v>88</v>
      </c>
      <c r="B19" s="1"/>
      <c r="C19" s="1"/>
      <c r="D19" s="1"/>
      <c r="E19" s="2"/>
      <c r="F19" s="2"/>
      <c r="G19" s="2"/>
      <c r="H19" s="2"/>
      <c r="I19" s="2"/>
      <c r="J19" s="2"/>
      <c r="K19" s="2"/>
      <c r="L19" s="2"/>
      <c r="M19" s="2"/>
      <c r="N19" s="1"/>
      <c r="O19" s="2"/>
      <c r="P19" s="2"/>
      <c r="Q19" s="2"/>
      <c r="R19" s="1"/>
      <c r="S19" s="1"/>
      <c r="T19" s="1"/>
      <c r="V19" s="2"/>
      <c r="W19" s="2"/>
      <c r="X19" s="2"/>
      <c r="Y19" s="2"/>
      <c r="Z19" s="2"/>
      <c r="AA19" s="2"/>
      <c r="AB19" s="2"/>
      <c r="AC19" s="2"/>
      <c r="AD19" s="2"/>
      <c r="AE19" s="2"/>
      <c r="AF19" s="2"/>
      <c r="AG19" s="2"/>
      <c r="AH19" s="2"/>
    </row>
    <row r="20" spans="1:34" s="11" customFormat="1" ht="26.25" customHeight="1" x14ac:dyDescent="0.55000000000000004">
      <c r="A20" s="158" t="s">
        <v>89</v>
      </c>
      <c r="B20" s="158"/>
      <c r="C20" s="158"/>
      <c r="D20" s="158"/>
      <c r="E20" s="158"/>
      <c r="F20" s="158"/>
      <c r="G20" s="158"/>
      <c r="H20" s="158"/>
      <c r="I20" s="158"/>
      <c r="J20" s="158"/>
      <c r="K20" s="158"/>
      <c r="L20" s="158"/>
      <c r="M20" s="158"/>
      <c r="N20" s="158"/>
      <c r="O20" s="158"/>
      <c r="P20" s="158"/>
      <c r="Q20" s="158"/>
      <c r="R20" s="158"/>
      <c r="S20" s="158"/>
      <c r="T20" s="158"/>
      <c r="U20" s="158"/>
      <c r="V20" s="158"/>
      <c r="W20" s="158"/>
      <c r="X20" s="158"/>
      <c r="Y20" s="158"/>
      <c r="Z20" s="158"/>
      <c r="AA20" s="158"/>
      <c r="AB20" s="158"/>
      <c r="AC20" s="158"/>
      <c r="AD20" s="2"/>
      <c r="AE20" s="2"/>
      <c r="AF20" s="2"/>
      <c r="AG20" s="2"/>
      <c r="AH20" s="2"/>
    </row>
    <row r="21" spans="1:34" s="11" customFormat="1" ht="26.25" customHeight="1" x14ac:dyDescent="0.55000000000000004">
      <c r="A21" s="158"/>
      <c r="B21" s="158"/>
      <c r="C21" s="158"/>
      <c r="D21" s="158"/>
      <c r="E21" s="158"/>
      <c r="F21" s="158"/>
      <c r="G21" s="158"/>
      <c r="H21" s="158"/>
      <c r="I21" s="158"/>
      <c r="J21" s="158"/>
      <c r="K21" s="158"/>
      <c r="L21" s="158"/>
      <c r="M21" s="158"/>
      <c r="N21" s="158"/>
      <c r="O21" s="158"/>
      <c r="P21" s="158"/>
      <c r="Q21" s="158"/>
      <c r="R21" s="158"/>
      <c r="S21" s="158"/>
      <c r="T21" s="158"/>
      <c r="U21" s="158"/>
      <c r="V21" s="158"/>
      <c r="W21" s="158"/>
      <c r="X21" s="158"/>
      <c r="Y21" s="158"/>
      <c r="Z21" s="158"/>
      <c r="AA21" s="158"/>
      <c r="AB21" s="158"/>
      <c r="AC21" s="158"/>
      <c r="AD21" s="2"/>
      <c r="AE21" s="2"/>
      <c r="AF21" s="2"/>
      <c r="AG21" s="2"/>
      <c r="AH21" s="2"/>
    </row>
    <row r="22" spans="1:34" s="11" customFormat="1" ht="26.25" customHeight="1" x14ac:dyDescent="0.55000000000000004">
      <c r="A22" s="170" t="s">
        <v>67</v>
      </c>
      <c r="B22" s="171"/>
      <c r="C22" s="171"/>
      <c r="D22" s="172"/>
      <c r="E22" s="247"/>
      <c r="F22" s="248"/>
      <c r="G22" s="58"/>
      <c r="H22" s="58"/>
      <c r="I22" s="58"/>
      <c r="J22" s="58"/>
      <c r="K22" s="58"/>
      <c r="L22" s="58"/>
      <c r="M22" s="58"/>
      <c r="N22" s="58"/>
      <c r="O22" s="58"/>
      <c r="P22" s="58"/>
      <c r="Q22" s="58"/>
      <c r="R22" s="58"/>
      <c r="S22" s="58"/>
      <c r="T22" s="58"/>
      <c r="U22" s="58"/>
      <c r="V22" s="58"/>
      <c r="W22" s="58"/>
      <c r="X22" s="58"/>
      <c r="Y22" s="58"/>
      <c r="Z22" s="58"/>
      <c r="AA22" s="58"/>
      <c r="AB22" s="58"/>
      <c r="AC22" s="59"/>
      <c r="AD22" s="2"/>
      <c r="AE22" s="2"/>
      <c r="AF22" s="2"/>
      <c r="AG22" s="2"/>
      <c r="AH22" s="2"/>
    </row>
    <row r="23" spans="1:34" s="11" customFormat="1" ht="26.25" customHeight="1" x14ac:dyDescent="0.55000000000000004">
      <c r="A23" s="164" t="s">
        <v>68</v>
      </c>
      <c r="B23" s="165"/>
      <c r="C23" s="165"/>
      <c r="D23" s="166"/>
      <c r="E23" s="249"/>
      <c r="F23" s="250"/>
      <c r="G23" s="60"/>
      <c r="H23" s="175" t="s">
        <v>83</v>
      </c>
      <c r="I23" s="175"/>
      <c r="J23" s="175"/>
      <c r="K23" s="176"/>
      <c r="L23" s="176"/>
      <c r="M23" s="50"/>
      <c r="N23" s="176"/>
      <c r="O23" s="176"/>
      <c r="P23" s="176"/>
      <c r="Q23" s="176"/>
      <c r="R23" s="50"/>
      <c r="S23" s="60" t="s">
        <v>19</v>
      </c>
      <c r="T23" s="60"/>
      <c r="U23" s="60"/>
      <c r="V23" s="60"/>
      <c r="W23" s="60"/>
      <c r="X23" s="60"/>
      <c r="Y23" s="60"/>
      <c r="Z23" s="60"/>
      <c r="AA23" s="60"/>
      <c r="AB23" s="60"/>
      <c r="AC23" s="61"/>
      <c r="AD23" s="2"/>
      <c r="AE23" s="2"/>
      <c r="AF23" s="2"/>
      <c r="AG23" s="2"/>
      <c r="AH23" s="2"/>
    </row>
    <row r="24" spans="1:34" s="11" customFormat="1" ht="26" customHeight="1" x14ac:dyDescent="0.55000000000000004">
      <c r="A24" s="167"/>
      <c r="B24" s="168"/>
      <c r="C24" s="168"/>
      <c r="D24" s="169"/>
      <c r="E24" s="161" t="s">
        <v>69</v>
      </c>
      <c r="F24" s="162"/>
      <c r="G24" s="251"/>
      <c r="H24" s="251"/>
      <c r="I24" s="251"/>
      <c r="J24" s="251"/>
      <c r="K24" s="251"/>
      <c r="L24" s="251"/>
      <c r="M24" s="251"/>
      <c r="N24" s="251"/>
      <c r="O24" s="251"/>
      <c r="P24" s="251"/>
      <c r="Q24" s="251"/>
      <c r="R24" s="251"/>
      <c r="S24" s="251"/>
      <c r="T24" s="251"/>
      <c r="U24" s="251"/>
      <c r="V24" s="251"/>
      <c r="W24" s="251"/>
      <c r="X24" s="251"/>
      <c r="Y24" s="251"/>
      <c r="Z24" s="251"/>
      <c r="AA24" s="251"/>
      <c r="AB24" s="251"/>
      <c r="AC24" s="38" t="s">
        <v>19</v>
      </c>
      <c r="AD24" s="2"/>
      <c r="AE24" s="2"/>
      <c r="AF24" s="2"/>
      <c r="AG24" s="2"/>
      <c r="AH24" s="2"/>
    </row>
    <row r="25" spans="1:34" s="11" customFormat="1" ht="26" customHeight="1" x14ac:dyDescent="0.55000000000000004">
      <c r="A25" s="164" t="s">
        <v>111</v>
      </c>
      <c r="B25" s="165"/>
      <c r="C25" s="165"/>
      <c r="D25" s="166"/>
      <c r="E25" s="237" t="s">
        <v>112</v>
      </c>
      <c r="F25" s="175"/>
      <c r="G25" s="175"/>
      <c r="H25" s="175"/>
      <c r="I25" s="175"/>
      <c r="J25" s="238"/>
      <c r="K25" s="238"/>
      <c r="L25" s="73" t="s">
        <v>113</v>
      </c>
      <c r="M25" s="73"/>
      <c r="N25" s="73"/>
      <c r="O25" s="73"/>
      <c r="P25" s="73"/>
      <c r="Q25" s="73"/>
      <c r="R25" s="73"/>
      <c r="S25" s="73"/>
      <c r="T25" s="73"/>
      <c r="U25" s="73"/>
      <c r="V25" s="73"/>
      <c r="W25" s="73"/>
      <c r="X25" s="73"/>
      <c r="Y25" s="73"/>
      <c r="Z25" s="73"/>
      <c r="AA25" s="73"/>
      <c r="AB25" s="73"/>
      <c r="AC25" s="39"/>
      <c r="AD25" s="2"/>
      <c r="AE25" s="2"/>
      <c r="AF25" s="2"/>
      <c r="AG25" s="2"/>
      <c r="AH25" s="2"/>
    </row>
    <row r="26" spans="1:34" s="11" customFormat="1" ht="26" customHeight="1" x14ac:dyDescent="0.55000000000000004">
      <c r="A26" s="167"/>
      <c r="B26" s="168"/>
      <c r="C26" s="168"/>
      <c r="D26" s="169"/>
      <c r="E26" s="239" t="s">
        <v>119</v>
      </c>
      <c r="F26" s="240"/>
      <c r="G26" s="240"/>
      <c r="H26" s="240"/>
      <c r="I26" s="240" t="s">
        <v>115</v>
      </c>
      <c r="J26" s="240"/>
      <c r="K26" s="240"/>
      <c r="L26" s="134"/>
      <c r="M26" s="134"/>
      <c r="N26" s="74" t="s">
        <v>113</v>
      </c>
      <c r="O26" s="132" t="s">
        <v>117</v>
      </c>
      <c r="P26" s="133"/>
      <c r="Q26" s="133"/>
      <c r="R26" s="134"/>
      <c r="S26" s="134"/>
      <c r="T26" s="74" t="s">
        <v>113</v>
      </c>
      <c r="U26" s="133" t="s">
        <v>116</v>
      </c>
      <c r="V26" s="133"/>
      <c r="W26" s="133"/>
      <c r="X26" s="134"/>
      <c r="Y26" s="134"/>
      <c r="Z26" s="74" t="s">
        <v>113</v>
      </c>
      <c r="AA26" s="74"/>
      <c r="AB26" s="74"/>
      <c r="AC26" s="41"/>
      <c r="AD26" s="2"/>
      <c r="AE26" s="2"/>
      <c r="AF26" s="2"/>
      <c r="AG26" s="2"/>
      <c r="AH26" s="2"/>
    </row>
    <row r="27" spans="1:34" s="11" customFormat="1" ht="26.25" customHeight="1" x14ac:dyDescent="0.55000000000000004">
      <c r="A27" s="1"/>
      <c r="B27" s="1"/>
      <c r="C27" s="1"/>
      <c r="D27" s="1"/>
      <c r="E27" s="2"/>
      <c r="F27" s="2"/>
      <c r="G27" s="2"/>
      <c r="H27" s="2"/>
      <c r="I27" s="2"/>
      <c r="J27" s="2"/>
      <c r="K27" s="2"/>
      <c r="L27" s="2"/>
      <c r="M27" s="2"/>
      <c r="N27" s="2"/>
      <c r="O27" s="2"/>
      <c r="P27" s="2"/>
      <c r="Q27" s="2"/>
      <c r="R27" s="2"/>
      <c r="S27" s="2"/>
      <c r="T27" s="2"/>
      <c r="U27" s="2"/>
      <c r="V27" s="2"/>
      <c r="W27" s="2"/>
      <c r="X27" s="2"/>
      <c r="Y27" s="2"/>
      <c r="Z27" s="2"/>
      <c r="AA27" s="2"/>
      <c r="AB27" s="2"/>
      <c r="AC27" s="2"/>
      <c r="AD27" s="2"/>
      <c r="AE27" s="2"/>
      <c r="AF27" s="2"/>
      <c r="AG27" s="2"/>
      <c r="AH27" s="2"/>
    </row>
    <row r="28" spans="1:34" s="11" customFormat="1" ht="26.25" customHeight="1" x14ac:dyDescent="0.55000000000000004">
      <c r="A28" s="33" t="s">
        <v>71</v>
      </c>
      <c r="B28" s="2"/>
      <c r="C28" s="2"/>
      <c r="D28" s="2"/>
      <c r="E28" s="2"/>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2"/>
      <c r="AH28" s="2"/>
    </row>
    <row r="29" spans="1:34" s="11" customFormat="1" ht="26.25" customHeight="1" x14ac:dyDescent="0.55000000000000004">
      <c r="A29" s="136" t="s">
        <v>21</v>
      </c>
      <c r="B29" s="136"/>
      <c r="C29" s="136"/>
      <c r="D29" s="136"/>
      <c r="E29" s="4">
        <f>SUMIFS(C:C,A:A,"親子通園")</f>
        <v>0</v>
      </c>
      <c r="F29" s="137" t="s">
        <v>20</v>
      </c>
      <c r="G29" s="137"/>
      <c r="H29" s="137"/>
      <c r="I29" s="4">
        <f>COUNTIFS(A:A,"親子通園",C:C,"&gt;0")</f>
        <v>0</v>
      </c>
      <c r="J29" s="4" t="s">
        <v>14</v>
      </c>
      <c r="K29" s="197" t="s">
        <v>63</v>
      </c>
      <c r="L29" s="197"/>
      <c r="M29" s="197"/>
      <c r="N29" s="197"/>
      <c r="O29" s="197"/>
      <c r="P29" s="197"/>
      <c r="Q29" s="197"/>
      <c r="R29" s="197"/>
      <c r="S29" s="197"/>
      <c r="T29" s="197"/>
      <c r="U29" s="197"/>
      <c r="V29" s="197"/>
      <c r="W29" s="197"/>
      <c r="X29" s="197"/>
      <c r="Y29" s="197"/>
      <c r="Z29" s="197"/>
      <c r="AA29" s="197"/>
      <c r="AB29" s="197"/>
      <c r="AC29" s="198"/>
      <c r="AD29" s="2"/>
      <c r="AE29" s="2"/>
      <c r="AF29" s="2"/>
      <c r="AG29" s="2"/>
      <c r="AH29" s="2"/>
    </row>
    <row r="30" spans="1:34" s="11" customFormat="1" ht="26.25" customHeight="1" x14ac:dyDescent="0.55000000000000004">
      <c r="A30" s="193" t="s">
        <v>102</v>
      </c>
      <c r="B30" s="136"/>
      <c r="C30" s="136"/>
      <c r="D30" s="136"/>
      <c r="E30" s="7">
        <f>SUMIFS(O:O,N:N,"事前面談")</f>
        <v>0</v>
      </c>
      <c r="F30" s="194" t="s">
        <v>20</v>
      </c>
      <c r="G30" s="194"/>
      <c r="H30" s="194"/>
      <c r="I30" s="7">
        <f>COUNTIFS(N:N,"事前面談",O:O,"&gt;0")</f>
        <v>0</v>
      </c>
      <c r="J30" s="7" t="s">
        <v>14</v>
      </c>
      <c r="K30" s="195" t="s">
        <v>104</v>
      </c>
      <c r="L30" s="195"/>
      <c r="M30" s="195"/>
      <c r="N30" s="195"/>
      <c r="O30" s="195"/>
      <c r="P30" s="195"/>
      <c r="Q30" s="195"/>
      <c r="R30" s="195"/>
      <c r="S30" s="195"/>
      <c r="T30" s="195"/>
      <c r="U30" s="195"/>
      <c r="V30" s="195"/>
      <c r="W30" s="195"/>
      <c r="X30" s="195"/>
      <c r="Y30" s="195"/>
      <c r="Z30" s="195"/>
      <c r="AA30" s="195"/>
      <c r="AB30" s="195"/>
      <c r="AC30" s="196"/>
      <c r="AD30" s="2"/>
      <c r="AE30" s="2"/>
      <c r="AF30" s="2"/>
      <c r="AG30" s="2"/>
      <c r="AH30" s="2"/>
    </row>
    <row r="31" spans="1:34" s="11" customFormat="1" ht="26.25" customHeight="1" x14ac:dyDescent="0.55000000000000004">
      <c r="A31" s="193" t="s">
        <v>103</v>
      </c>
      <c r="B31" s="136"/>
      <c r="C31" s="136"/>
      <c r="D31" s="136"/>
      <c r="E31" s="7">
        <f>SUMIFS(S:S,Q:Q,"事後面談")</f>
        <v>0</v>
      </c>
      <c r="F31" s="194" t="s">
        <v>20</v>
      </c>
      <c r="G31" s="194"/>
      <c r="H31" s="194"/>
      <c r="I31" s="7">
        <f>COUNTIFS(Q:Q,"事後面談",S:S,"&gt;0")</f>
        <v>0</v>
      </c>
      <c r="J31" s="7" t="s">
        <v>14</v>
      </c>
      <c r="K31" s="195" t="s">
        <v>105</v>
      </c>
      <c r="L31" s="195"/>
      <c r="M31" s="195"/>
      <c r="N31" s="195"/>
      <c r="O31" s="195"/>
      <c r="P31" s="195"/>
      <c r="Q31" s="195"/>
      <c r="R31" s="195"/>
      <c r="S31" s="195"/>
      <c r="T31" s="195"/>
      <c r="U31" s="195"/>
      <c r="V31" s="195"/>
      <c r="W31" s="195"/>
      <c r="X31" s="195"/>
      <c r="Y31" s="195"/>
      <c r="Z31" s="195"/>
      <c r="AA31" s="195"/>
      <c r="AB31" s="195"/>
      <c r="AC31" s="196"/>
      <c r="AD31" s="2"/>
      <c r="AE31" s="2"/>
      <c r="AF31" s="2"/>
      <c r="AG31" s="2"/>
      <c r="AH31" s="2"/>
    </row>
    <row r="32" spans="1:34" s="11" customFormat="1" ht="26.25" customHeight="1" x14ac:dyDescent="0.55000000000000004">
      <c r="A32" s="136" t="s">
        <v>42</v>
      </c>
      <c r="B32" s="136"/>
      <c r="C32" s="136"/>
      <c r="D32" s="136"/>
      <c r="E32" s="6">
        <f>SUMIFS(I:I,F:F,"保護者支援面談実施")</f>
        <v>0</v>
      </c>
      <c r="F32" s="137" t="s">
        <v>20</v>
      </c>
      <c r="G32" s="137"/>
      <c r="H32" s="137"/>
      <c r="I32" s="4">
        <f>COUNTIFS(F:F,"保護者支援面談実施",I:I,"&gt;0")</f>
        <v>0</v>
      </c>
      <c r="J32" s="4" t="s">
        <v>14</v>
      </c>
      <c r="K32" s="195" t="s">
        <v>106</v>
      </c>
      <c r="L32" s="195"/>
      <c r="M32" s="195"/>
      <c r="N32" s="195"/>
      <c r="O32" s="195"/>
      <c r="P32" s="195"/>
      <c r="Q32" s="195"/>
      <c r="R32" s="195"/>
      <c r="S32" s="195"/>
      <c r="T32" s="195"/>
      <c r="U32" s="195"/>
      <c r="V32" s="195"/>
      <c r="W32" s="195"/>
      <c r="X32" s="195"/>
      <c r="Y32" s="195"/>
      <c r="Z32" s="195"/>
      <c r="AA32" s="195"/>
      <c r="AB32" s="195"/>
      <c r="AC32" s="196"/>
      <c r="AD32" s="2"/>
      <c r="AE32" s="2"/>
      <c r="AF32" s="2"/>
      <c r="AG32" s="2"/>
      <c r="AH32" s="2"/>
    </row>
    <row r="33" spans="1:46" s="11" customFormat="1" ht="26.25" customHeight="1" x14ac:dyDescent="0.55000000000000004">
      <c r="A33" s="1"/>
      <c r="B33" s="1"/>
      <c r="C33" s="1"/>
      <c r="D33" s="1"/>
      <c r="E33" s="2"/>
      <c r="F33" s="2"/>
      <c r="G33" s="2"/>
      <c r="H33" s="2"/>
      <c r="I33" s="2"/>
      <c r="J33" s="2"/>
      <c r="K33" s="1"/>
      <c r="L33" s="1"/>
      <c r="M33" s="1"/>
      <c r="N33" s="1"/>
      <c r="O33" s="1"/>
      <c r="P33" s="1"/>
      <c r="Q33" s="1"/>
      <c r="R33" s="1"/>
      <c r="S33" s="1"/>
      <c r="T33" s="1"/>
      <c r="U33" s="1"/>
      <c r="V33" s="1"/>
      <c r="W33" s="1"/>
      <c r="X33" s="1"/>
      <c r="Y33" s="1"/>
      <c r="Z33" s="1"/>
      <c r="AA33" s="1"/>
      <c r="AB33" s="1"/>
      <c r="AC33" s="1"/>
      <c r="AD33" s="2"/>
      <c r="AE33" s="2"/>
      <c r="AF33" s="2"/>
      <c r="AG33" s="2"/>
      <c r="AH33" s="2"/>
    </row>
    <row r="34" spans="1:46" s="11" customFormat="1" ht="26.25" customHeight="1" x14ac:dyDescent="0.55000000000000004">
      <c r="A34" s="180" t="s">
        <v>72</v>
      </c>
      <c r="B34" s="180"/>
      <c r="C34" s="180"/>
      <c r="D34" s="180"/>
      <c r="E34" s="180"/>
      <c r="F34" s="180"/>
      <c r="G34" s="180"/>
      <c r="H34" s="180"/>
      <c r="I34" s="180"/>
      <c r="J34" s="180"/>
      <c r="K34" s="180"/>
      <c r="L34" s="180"/>
      <c r="M34" s="180"/>
      <c r="N34" s="180"/>
      <c r="O34" s="180"/>
      <c r="P34" s="180"/>
      <c r="Q34" s="180"/>
      <c r="R34" s="180"/>
      <c r="S34" s="180"/>
      <c r="T34" s="180"/>
      <c r="U34" s="180"/>
      <c r="V34" s="180"/>
      <c r="W34" s="180"/>
      <c r="X34" s="180"/>
      <c r="Y34" s="180"/>
      <c r="Z34" s="180"/>
      <c r="AA34" s="180"/>
      <c r="AB34" s="180"/>
      <c r="AC34" s="180"/>
      <c r="AD34" s="2"/>
      <c r="AE34" s="2"/>
      <c r="AF34" s="2"/>
      <c r="AG34" s="2"/>
      <c r="AH34" s="2"/>
      <c r="AT34" s="12"/>
    </row>
    <row r="35" spans="1:46" s="11" customFormat="1" ht="26.25" customHeight="1" x14ac:dyDescent="0.55000000000000004">
      <c r="A35" s="91"/>
      <c r="B35" s="92"/>
      <c r="C35" s="92"/>
      <c r="D35" s="92"/>
      <c r="E35" s="92"/>
      <c r="F35" s="92"/>
      <c r="G35" s="92"/>
      <c r="H35" s="92"/>
      <c r="I35" s="92"/>
      <c r="J35" s="92"/>
      <c r="K35" s="92"/>
      <c r="L35" s="92"/>
      <c r="M35" s="92"/>
      <c r="N35" s="92"/>
      <c r="O35" s="92"/>
      <c r="P35" s="92"/>
      <c r="Q35" s="92"/>
      <c r="R35" s="92"/>
      <c r="S35" s="92"/>
      <c r="T35" s="92"/>
      <c r="U35" s="92"/>
      <c r="V35" s="92"/>
      <c r="W35" s="92"/>
      <c r="X35" s="92"/>
      <c r="Y35" s="92"/>
      <c r="Z35" s="92"/>
      <c r="AA35" s="92"/>
      <c r="AB35" s="92"/>
      <c r="AC35" s="93"/>
      <c r="AD35" s="2"/>
      <c r="AE35" s="2"/>
      <c r="AF35" s="2"/>
      <c r="AG35" s="2"/>
      <c r="AH35" s="2"/>
    </row>
    <row r="36" spans="1:46" s="11" customFormat="1" ht="26.25" customHeight="1" x14ac:dyDescent="0.55000000000000004">
      <c r="A36" s="94"/>
      <c r="B36" s="95"/>
      <c r="C36" s="95"/>
      <c r="D36" s="95"/>
      <c r="E36" s="95"/>
      <c r="F36" s="95"/>
      <c r="G36" s="95"/>
      <c r="H36" s="95"/>
      <c r="I36" s="95"/>
      <c r="J36" s="95"/>
      <c r="K36" s="95"/>
      <c r="L36" s="95"/>
      <c r="M36" s="95"/>
      <c r="N36" s="95"/>
      <c r="O36" s="95"/>
      <c r="P36" s="95"/>
      <c r="Q36" s="95"/>
      <c r="R36" s="95"/>
      <c r="S36" s="95"/>
      <c r="T36" s="95"/>
      <c r="U36" s="95"/>
      <c r="V36" s="95"/>
      <c r="W36" s="95"/>
      <c r="X36" s="95"/>
      <c r="Y36" s="95"/>
      <c r="Z36" s="95"/>
      <c r="AA36" s="95"/>
      <c r="AB36" s="95"/>
      <c r="AC36" s="96"/>
      <c r="AD36" s="2"/>
      <c r="AE36" s="2"/>
      <c r="AF36" s="2"/>
      <c r="AG36" s="2"/>
      <c r="AH36" s="2"/>
    </row>
    <row r="37" spans="1:46" s="11" customFormat="1" ht="26.25" customHeight="1" x14ac:dyDescent="0.55000000000000004">
      <c r="A37" s="97"/>
      <c r="B37" s="98"/>
      <c r="C37" s="98"/>
      <c r="D37" s="98"/>
      <c r="E37" s="98"/>
      <c r="F37" s="98"/>
      <c r="G37" s="98"/>
      <c r="H37" s="98"/>
      <c r="I37" s="98"/>
      <c r="J37" s="98"/>
      <c r="K37" s="98"/>
      <c r="L37" s="98"/>
      <c r="M37" s="98"/>
      <c r="N37" s="98"/>
      <c r="O37" s="98"/>
      <c r="P37" s="98"/>
      <c r="Q37" s="98"/>
      <c r="R37" s="98"/>
      <c r="S37" s="98"/>
      <c r="T37" s="98"/>
      <c r="U37" s="98"/>
      <c r="V37" s="98"/>
      <c r="W37" s="98"/>
      <c r="X37" s="98"/>
      <c r="Y37" s="98"/>
      <c r="Z37" s="98"/>
      <c r="AA37" s="98"/>
      <c r="AB37" s="98"/>
      <c r="AC37" s="99"/>
      <c r="AD37" s="2"/>
      <c r="AE37" s="2"/>
      <c r="AF37" s="2"/>
      <c r="AG37" s="2"/>
      <c r="AH37" s="2"/>
    </row>
    <row r="38" spans="1:46" s="11" customFormat="1" ht="26.25" customHeight="1" x14ac:dyDescent="0.55000000000000004">
      <c r="A38" s="2" t="s">
        <v>22</v>
      </c>
      <c r="B38" s="2"/>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row>
    <row r="39" spans="1:46" s="11" customFormat="1" ht="26.25" customHeight="1" x14ac:dyDescent="0.55000000000000004">
      <c r="A39" s="2"/>
      <c r="B39" s="2"/>
      <c r="C39" s="2"/>
      <c r="D39" s="2"/>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c r="AH39" s="2"/>
    </row>
    <row r="40" spans="1:46" s="11" customFormat="1" ht="26.25" customHeight="1" x14ac:dyDescent="0.55000000000000004">
      <c r="A40" s="100" t="str">
        <f>"（別紙）中野区乳児等通園支援事業　利用状況報告書（"&amp;$N$2&amp;"年"&amp;$P$2&amp;"月分）"</f>
        <v>（別紙）中野区乳児等通園支援事業　利用状況報告書（2026年7月分）</v>
      </c>
      <c r="B40" s="100"/>
      <c r="C40" s="100"/>
      <c r="D40" s="100"/>
      <c r="E40" s="100"/>
      <c r="F40" s="100"/>
      <c r="G40" s="100"/>
      <c r="H40" s="100"/>
      <c r="I40" s="100"/>
      <c r="J40" s="100"/>
      <c r="K40" s="100"/>
      <c r="L40" s="100"/>
      <c r="M40" s="100"/>
      <c r="N40" s="100"/>
      <c r="O40" s="100"/>
      <c r="P40" s="100"/>
      <c r="Q40" s="100"/>
      <c r="R40" s="100"/>
      <c r="S40" s="100"/>
      <c r="T40" s="100"/>
      <c r="U40" s="100"/>
      <c r="V40" s="100"/>
      <c r="W40" s="100"/>
      <c r="X40" s="100"/>
      <c r="Y40" s="100"/>
      <c r="Z40" s="100"/>
      <c r="AA40" s="100"/>
      <c r="AB40" s="100"/>
      <c r="AC40" s="100"/>
      <c r="AD40" s="2"/>
      <c r="AE40" s="2"/>
      <c r="AF40" s="2"/>
      <c r="AG40" s="2"/>
      <c r="AH40" s="2"/>
    </row>
    <row r="41" spans="1:46" ht="26.25" customHeight="1" x14ac:dyDescent="0.55000000000000004">
      <c r="A41" s="101" t="s">
        <v>23</v>
      </c>
      <c r="B41" s="101"/>
      <c r="C41" s="101"/>
      <c r="D41" s="110"/>
      <c r="E41" s="110"/>
      <c r="F41" s="110"/>
      <c r="G41" s="110"/>
      <c r="H41" s="110"/>
      <c r="I41" s="110"/>
      <c r="J41" s="114" t="s">
        <v>43</v>
      </c>
      <c r="K41" s="114"/>
      <c r="L41" s="114"/>
      <c r="O41" s="29" t="s">
        <v>0</v>
      </c>
      <c r="P41" s="13"/>
      <c r="Q41" s="29" t="s">
        <v>3</v>
      </c>
      <c r="S41" s="29" t="s">
        <v>4</v>
      </c>
      <c r="T41" s="29" t="s">
        <v>19</v>
      </c>
      <c r="U41" s="32" t="s">
        <v>40</v>
      </c>
      <c r="V41" s="32"/>
      <c r="W41" s="110"/>
      <c r="X41" s="110"/>
      <c r="Y41" s="110"/>
      <c r="Z41" s="110"/>
      <c r="AA41" s="110"/>
      <c r="AB41" s="110"/>
      <c r="AC41" s="32" t="s">
        <v>19</v>
      </c>
    </row>
    <row r="42" spans="1:46" ht="26.25" customHeight="1" x14ac:dyDescent="0.55000000000000004">
      <c r="A42" s="101" t="s">
        <v>24</v>
      </c>
      <c r="B42" s="101"/>
      <c r="C42" s="101"/>
      <c r="D42" s="32" t="s">
        <v>87</v>
      </c>
      <c r="E42" s="32" cm="1">
        <f t="array" ref="E42">_xlfn.IFS(W41="０歳児クラス相当",$L$12,W41="１歳児クラス相当",$L$13,W41="２歳児クラス相当（３歳未満）",$L$14,W41="２歳児クラス相当（３歳誕生月）",$L$14,W41="",0)</f>
        <v>0</v>
      </c>
      <c r="F42" s="114" t="s">
        <v>11</v>
      </c>
      <c r="G42" s="114"/>
      <c r="H42" s="29"/>
      <c r="I42" s="32"/>
      <c r="J42" s="114"/>
      <c r="K42" s="114"/>
      <c r="L42" s="32"/>
      <c r="M42" s="114"/>
      <c r="N42" s="114"/>
      <c r="O42" s="32"/>
      <c r="P42" s="157" t="s">
        <v>62</v>
      </c>
      <c r="Q42" s="157"/>
      <c r="R42" s="157"/>
      <c r="S42" s="110"/>
      <c r="T42" s="110"/>
      <c r="U42" s="110"/>
      <c r="V42" s="157" t="s">
        <v>65</v>
      </c>
      <c r="W42" s="157"/>
      <c r="X42" s="110"/>
      <c r="Y42" s="110"/>
      <c r="Z42" s="110"/>
      <c r="AA42" s="110"/>
      <c r="AB42" s="110"/>
      <c r="AC42" s="32" t="s">
        <v>19</v>
      </c>
    </row>
    <row r="43" spans="1:46" s="13" customFormat="1" ht="26.25" customHeight="1" x14ac:dyDescent="0.55000000000000004">
      <c r="A43" s="32"/>
      <c r="B43" s="114" t="s">
        <v>66</v>
      </c>
      <c r="C43" s="114"/>
      <c r="D43" s="114"/>
      <c r="E43" s="114" t="s">
        <v>94</v>
      </c>
      <c r="F43" s="114"/>
      <c r="G43" s="114"/>
      <c r="H43" s="114"/>
      <c r="I43" s="29" t="s">
        <v>19</v>
      </c>
      <c r="J43" s="113" t="s">
        <v>93</v>
      </c>
      <c r="K43" s="113"/>
      <c r="L43" s="113"/>
      <c r="M43" s="113"/>
      <c r="N43" s="113"/>
      <c r="O43" s="110"/>
      <c r="P43" s="110"/>
      <c r="Q43" s="110"/>
      <c r="R43" s="110"/>
      <c r="S43" s="110"/>
      <c r="T43" s="32"/>
      <c r="U43" s="111" t="s">
        <v>86</v>
      </c>
      <c r="V43" s="111"/>
      <c r="W43" s="228"/>
      <c r="X43" s="228"/>
      <c r="Y43" s="228"/>
      <c r="Z43" s="228"/>
      <c r="AA43" s="228"/>
      <c r="AB43" s="228"/>
      <c r="AC43" s="12"/>
      <c r="AD43" s="29"/>
      <c r="AE43" s="29"/>
      <c r="AF43" s="29"/>
      <c r="AG43" s="29"/>
      <c r="AH43" s="29"/>
    </row>
    <row r="44" spans="1:46" s="13" customFormat="1" ht="26.25" customHeight="1" x14ac:dyDescent="0.55000000000000004">
      <c r="A44" s="123" t="s">
        <v>25</v>
      </c>
      <c r="B44" s="123"/>
      <c r="C44" s="14" t="s">
        <v>26</v>
      </c>
      <c r="D44" s="123" t="s">
        <v>90</v>
      </c>
      <c r="E44" s="123"/>
      <c r="F44" s="123" t="s">
        <v>27</v>
      </c>
      <c r="G44" s="123"/>
      <c r="H44" s="123"/>
      <c r="I44" s="123"/>
      <c r="J44" s="123"/>
      <c r="K44" s="123"/>
      <c r="L44" s="177" t="s">
        <v>28</v>
      </c>
      <c r="M44" s="177"/>
      <c r="N44" s="177"/>
      <c r="O44" s="123" t="s">
        <v>29</v>
      </c>
      <c r="P44" s="123"/>
      <c r="Q44" s="116" t="s">
        <v>98</v>
      </c>
      <c r="R44" s="116"/>
      <c r="S44" s="116" t="s">
        <v>45</v>
      </c>
      <c r="T44" s="116"/>
      <c r="U44" s="124" t="s">
        <v>55</v>
      </c>
      <c r="V44" s="125"/>
      <c r="W44" s="126" t="s">
        <v>30</v>
      </c>
      <c r="X44" s="127"/>
      <c r="Y44" s="127"/>
      <c r="Z44" s="127"/>
      <c r="AA44" s="127"/>
      <c r="AB44" s="127"/>
      <c r="AC44" s="128"/>
      <c r="AD44" s="29"/>
      <c r="AE44" s="29"/>
      <c r="AF44" s="29"/>
      <c r="AG44" s="29"/>
      <c r="AH44" s="29"/>
    </row>
    <row r="45" spans="1:46" ht="26.25" customHeight="1" x14ac:dyDescent="0.55000000000000004">
      <c r="A45" s="15">
        <v>1</v>
      </c>
      <c r="B45" s="21" t="s">
        <v>4</v>
      </c>
      <c r="C45" s="24" t="str">
        <f>TEXT(DATE($N$2,$P$2,A45),"aaa")</f>
        <v>水</v>
      </c>
      <c r="D45" s="106"/>
      <c r="E45" s="107"/>
      <c r="F45" s="108"/>
      <c r="G45" s="109"/>
      <c r="H45" s="16" t="s">
        <v>31</v>
      </c>
      <c r="I45" s="109"/>
      <c r="J45" s="109"/>
      <c r="K45" s="21" t="s">
        <v>32</v>
      </c>
      <c r="L45" s="89" t="str">
        <f>IF(OR(F45="",I45=""),"",MIN(MAX(ROUNDDOWN((I45-F45)*24*2,0)/2,0),$E$42))</f>
        <v/>
      </c>
      <c r="M45" s="90"/>
      <c r="N45" s="43" t="s">
        <v>33</v>
      </c>
      <c r="O45" s="106"/>
      <c r="P45" s="107"/>
      <c r="Q45" s="106"/>
      <c r="R45" s="107"/>
      <c r="S45" s="106"/>
      <c r="T45" s="107"/>
      <c r="U45" s="106"/>
      <c r="V45" s="107"/>
      <c r="W45" s="231"/>
      <c r="X45" s="232"/>
      <c r="Y45" s="232"/>
      <c r="Z45" s="232"/>
      <c r="AA45" s="232"/>
      <c r="AB45" s="232"/>
      <c r="AC45" s="233"/>
    </row>
    <row r="46" spans="1:46" ht="26.25" customHeight="1" x14ac:dyDescent="0.55000000000000004">
      <c r="A46" s="17">
        <v>2</v>
      </c>
      <c r="B46" s="22" t="s">
        <v>4</v>
      </c>
      <c r="C46" s="25" t="str">
        <f>TEXT(DATE($N$2,$P$2,A46),"aaa")</f>
        <v>木</v>
      </c>
      <c r="D46" s="85"/>
      <c r="E46" s="86"/>
      <c r="F46" s="205"/>
      <c r="G46" s="178"/>
      <c r="H46" s="18" t="s">
        <v>31</v>
      </c>
      <c r="I46" s="178"/>
      <c r="J46" s="178"/>
      <c r="K46" s="22" t="s">
        <v>32</v>
      </c>
      <c r="L46" s="89" t="str">
        <f>IF(OR(F46="",I46=""),"",MIN(MAX(ROUNDDOWN((I46-F46)*24*2,0)/2,0),$E$42))</f>
        <v/>
      </c>
      <c r="M46" s="90"/>
      <c r="N46" s="22" t="s">
        <v>33</v>
      </c>
      <c r="O46" s="85"/>
      <c r="P46" s="86"/>
      <c r="Q46" s="85"/>
      <c r="R46" s="86"/>
      <c r="S46" s="85"/>
      <c r="T46" s="86"/>
      <c r="U46" s="85"/>
      <c r="V46" s="86"/>
      <c r="W46" s="120"/>
      <c r="X46" s="121"/>
      <c r="Y46" s="121"/>
      <c r="Z46" s="121"/>
      <c r="AA46" s="121"/>
      <c r="AB46" s="121"/>
      <c r="AC46" s="122"/>
    </row>
    <row r="47" spans="1:46" ht="26.25" customHeight="1" x14ac:dyDescent="0.55000000000000004">
      <c r="A47" s="17">
        <v>3</v>
      </c>
      <c r="B47" s="22" t="s">
        <v>34</v>
      </c>
      <c r="C47" s="25" t="str">
        <f t="shared" ref="C47:C75" si="0">TEXT(DATE($N$2,$P$2,A47),"aaa")</f>
        <v>金</v>
      </c>
      <c r="D47" s="85"/>
      <c r="E47" s="86"/>
      <c r="F47" s="205"/>
      <c r="G47" s="178"/>
      <c r="H47" s="18" t="s">
        <v>31</v>
      </c>
      <c r="I47" s="178"/>
      <c r="J47" s="178"/>
      <c r="K47" s="22" t="s">
        <v>32</v>
      </c>
      <c r="L47" s="89" t="str">
        <f t="shared" ref="L47:L74" si="1">IF(OR(F47="",I47=""),"",MIN(MAX(ROUNDDOWN((I47-F47)*24*2,0)/2,0),$E$42))</f>
        <v/>
      </c>
      <c r="M47" s="90"/>
      <c r="N47" s="22" t="s">
        <v>33</v>
      </c>
      <c r="O47" s="85"/>
      <c r="P47" s="86"/>
      <c r="Q47" s="85"/>
      <c r="R47" s="86"/>
      <c r="S47" s="85"/>
      <c r="T47" s="86"/>
      <c r="U47" s="85"/>
      <c r="V47" s="86"/>
      <c r="W47" s="234"/>
      <c r="X47" s="235"/>
      <c r="Y47" s="235"/>
      <c r="Z47" s="235"/>
      <c r="AA47" s="235"/>
      <c r="AB47" s="235"/>
      <c r="AC47" s="236"/>
    </row>
    <row r="48" spans="1:46" ht="26.25" customHeight="1" x14ac:dyDescent="0.55000000000000004">
      <c r="A48" s="17">
        <v>4</v>
      </c>
      <c r="B48" s="22" t="s">
        <v>34</v>
      </c>
      <c r="C48" s="25" t="str">
        <f t="shared" si="0"/>
        <v>土</v>
      </c>
      <c r="D48" s="85"/>
      <c r="E48" s="86"/>
      <c r="F48" s="205"/>
      <c r="G48" s="178"/>
      <c r="H48" s="18" t="s">
        <v>31</v>
      </c>
      <c r="I48" s="178"/>
      <c r="J48" s="178"/>
      <c r="K48" s="22" t="s">
        <v>32</v>
      </c>
      <c r="L48" s="89" t="str">
        <f t="shared" si="1"/>
        <v/>
      </c>
      <c r="M48" s="90"/>
      <c r="N48" s="22" t="s">
        <v>33</v>
      </c>
      <c r="O48" s="85"/>
      <c r="P48" s="86"/>
      <c r="Q48" s="85"/>
      <c r="R48" s="86"/>
      <c r="S48" s="85"/>
      <c r="T48" s="86"/>
      <c r="U48" s="85"/>
      <c r="V48" s="86"/>
      <c r="W48" s="120"/>
      <c r="X48" s="121"/>
      <c r="Y48" s="121"/>
      <c r="Z48" s="121"/>
      <c r="AA48" s="121"/>
      <c r="AB48" s="121"/>
      <c r="AC48" s="122"/>
    </row>
    <row r="49" spans="1:46" ht="26.25" customHeight="1" x14ac:dyDescent="0.55000000000000004">
      <c r="A49" s="17">
        <v>5</v>
      </c>
      <c r="B49" s="22" t="s">
        <v>34</v>
      </c>
      <c r="C49" s="25" t="str">
        <f t="shared" si="0"/>
        <v>日</v>
      </c>
      <c r="D49" s="85"/>
      <c r="E49" s="86"/>
      <c r="F49" s="205"/>
      <c r="G49" s="178"/>
      <c r="H49" s="18" t="s">
        <v>31</v>
      </c>
      <c r="I49" s="178"/>
      <c r="J49" s="178"/>
      <c r="K49" s="22" t="s">
        <v>32</v>
      </c>
      <c r="L49" s="89" t="str">
        <f t="shared" si="1"/>
        <v/>
      </c>
      <c r="M49" s="90"/>
      <c r="N49" s="22" t="s">
        <v>33</v>
      </c>
      <c r="O49" s="85"/>
      <c r="P49" s="86"/>
      <c r="Q49" s="85"/>
      <c r="R49" s="86"/>
      <c r="S49" s="85"/>
      <c r="T49" s="86"/>
      <c r="U49" s="85"/>
      <c r="V49" s="86"/>
      <c r="W49" s="120"/>
      <c r="X49" s="121"/>
      <c r="Y49" s="121"/>
      <c r="Z49" s="121"/>
      <c r="AA49" s="121"/>
      <c r="AB49" s="121"/>
      <c r="AC49" s="122"/>
    </row>
    <row r="50" spans="1:46" ht="26.25" customHeight="1" x14ac:dyDescent="0.55000000000000004">
      <c r="A50" s="17">
        <v>6</v>
      </c>
      <c r="B50" s="22" t="s">
        <v>34</v>
      </c>
      <c r="C50" s="25" t="str">
        <f t="shared" si="0"/>
        <v>月</v>
      </c>
      <c r="D50" s="85"/>
      <c r="E50" s="86"/>
      <c r="F50" s="205"/>
      <c r="G50" s="178"/>
      <c r="H50" s="18" t="s">
        <v>31</v>
      </c>
      <c r="I50" s="178"/>
      <c r="J50" s="178"/>
      <c r="K50" s="22" t="s">
        <v>32</v>
      </c>
      <c r="L50" s="89" t="str">
        <f t="shared" si="1"/>
        <v/>
      </c>
      <c r="M50" s="90"/>
      <c r="N50" s="22" t="s">
        <v>33</v>
      </c>
      <c r="O50" s="85"/>
      <c r="P50" s="86"/>
      <c r="Q50" s="85"/>
      <c r="R50" s="86"/>
      <c r="S50" s="85"/>
      <c r="T50" s="86"/>
      <c r="U50" s="85"/>
      <c r="V50" s="86"/>
      <c r="W50" s="120"/>
      <c r="X50" s="121"/>
      <c r="Y50" s="121"/>
      <c r="Z50" s="121"/>
      <c r="AA50" s="121"/>
      <c r="AB50" s="121"/>
      <c r="AC50" s="122"/>
    </row>
    <row r="51" spans="1:46" s="32" customFormat="1" ht="26.25" customHeight="1" x14ac:dyDescent="0.55000000000000004">
      <c r="A51" s="17">
        <v>7</v>
      </c>
      <c r="B51" s="22" t="s">
        <v>34</v>
      </c>
      <c r="C51" s="25" t="str">
        <f t="shared" si="0"/>
        <v>火</v>
      </c>
      <c r="D51" s="85"/>
      <c r="E51" s="86"/>
      <c r="F51" s="205"/>
      <c r="G51" s="178"/>
      <c r="H51" s="18" t="s">
        <v>31</v>
      </c>
      <c r="I51" s="178"/>
      <c r="J51" s="178"/>
      <c r="K51" s="22" t="s">
        <v>32</v>
      </c>
      <c r="L51" s="89" t="str">
        <f t="shared" si="1"/>
        <v/>
      </c>
      <c r="M51" s="90"/>
      <c r="N51" s="22" t="s">
        <v>33</v>
      </c>
      <c r="O51" s="85"/>
      <c r="P51" s="86"/>
      <c r="Q51" s="85"/>
      <c r="R51" s="86"/>
      <c r="S51" s="85"/>
      <c r="T51" s="86"/>
      <c r="U51" s="85"/>
      <c r="V51" s="86"/>
      <c r="W51" s="120"/>
      <c r="X51" s="121"/>
      <c r="Y51" s="121"/>
      <c r="Z51" s="121"/>
      <c r="AA51" s="121"/>
      <c r="AB51" s="121"/>
      <c r="AC51" s="122"/>
      <c r="AI51" s="12"/>
      <c r="AJ51" s="12"/>
      <c r="AK51" s="12"/>
      <c r="AL51" s="12"/>
      <c r="AM51" s="12"/>
      <c r="AN51" s="12"/>
      <c r="AO51" s="12"/>
      <c r="AP51" s="12"/>
      <c r="AQ51" s="12"/>
      <c r="AR51" s="12"/>
      <c r="AS51" s="12"/>
      <c r="AT51" s="12"/>
    </row>
    <row r="52" spans="1:46" s="32" customFormat="1" ht="26.25" customHeight="1" x14ac:dyDescent="0.55000000000000004">
      <c r="A52" s="17">
        <v>8</v>
      </c>
      <c r="B52" s="22" t="s">
        <v>34</v>
      </c>
      <c r="C52" s="25" t="str">
        <f t="shared" si="0"/>
        <v>水</v>
      </c>
      <c r="D52" s="85"/>
      <c r="E52" s="86"/>
      <c r="F52" s="205"/>
      <c r="G52" s="178"/>
      <c r="H52" s="18" t="s">
        <v>31</v>
      </c>
      <c r="I52" s="178"/>
      <c r="J52" s="178"/>
      <c r="K52" s="22" t="s">
        <v>32</v>
      </c>
      <c r="L52" s="89" t="str">
        <f t="shared" si="1"/>
        <v/>
      </c>
      <c r="M52" s="90"/>
      <c r="N52" s="22" t="s">
        <v>33</v>
      </c>
      <c r="O52" s="85"/>
      <c r="P52" s="86"/>
      <c r="Q52" s="85"/>
      <c r="R52" s="86"/>
      <c r="S52" s="85"/>
      <c r="T52" s="86"/>
      <c r="U52" s="85"/>
      <c r="V52" s="86"/>
      <c r="W52" s="120"/>
      <c r="X52" s="121"/>
      <c r="Y52" s="121"/>
      <c r="Z52" s="121"/>
      <c r="AA52" s="121"/>
      <c r="AB52" s="121"/>
      <c r="AC52" s="122"/>
      <c r="AI52" s="12"/>
      <c r="AJ52" s="12"/>
      <c r="AK52" s="12"/>
      <c r="AL52" s="12"/>
      <c r="AM52" s="12"/>
      <c r="AN52" s="12"/>
      <c r="AO52" s="12"/>
      <c r="AP52" s="12"/>
      <c r="AQ52" s="12"/>
      <c r="AR52" s="12"/>
      <c r="AS52" s="12"/>
      <c r="AT52" s="12"/>
    </row>
    <row r="53" spans="1:46" s="32" customFormat="1" ht="26.25" customHeight="1" x14ac:dyDescent="0.55000000000000004">
      <c r="A53" s="17">
        <v>9</v>
      </c>
      <c r="B53" s="22" t="s">
        <v>34</v>
      </c>
      <c r="C53" s="25" t="str">
        <f t="shared" si="0"/>
        <v>木</v>
      </c>
      <c r="D53" s="85"/>
      <c r="E53" s="86"/>
      <c r="F53" s="205"/>
      <c r="G53" s="178"/>
      <c r="H53" s="18" t="s">
        <v>31</v>
      </c>
      <c r="I53" s="178"/>
      <c r="J53" s="178"/>
      <c r="K53" s="22" t="s">
        <v>32</v>
      </c>
      <c r="L53" s="89" t="str">
        <f t="shared" si="1"/>
        <v/>
      </c>
      <c r="M53" s="90"/>
      <c r="N53" s="22" t="s">
        <v>33</v>
      </c>
      <c r="O53" s="85"/>
      <c r="P53" s="86"/>
      <c r="Q53" s="85"/>
      <c r="R53" s="86"/>
      <c r="S53" s="85"/>
      <c r="T53" s="86"/>
      <c r="U53" s="85"/>
      <c r="V53" s="86"/>
      <c r="W53" s="120"/>
      <c r="X53" s="121"/>
      <c r="Y53" s="121"/>
      <c r="Z53" s="121"/>
      <c r="AA53" s="121"/>
      <c r="AB53" s="121"/>
      <c r="AC53" s="122"/>
      <c r="AI53" s="12"/>
      <c r="AJ53" s="12"/>
      <c r="AK53" s="12"/>
      <c r="AL53" s="12"/>
      <c r="AM53" s="12"/>
      <c r="AN53" s="12"/>
      <c r="AO53" s="12"/>
      <c r="AP53" s="12"/>
      <c r="AQ53" s="12"/>
      <c r="AR53" s="12"/>
      <c r="AS53" s="12"/>
      <c r="AT53" s="12"/>
    </row>
    <row r="54" spans="1:46" s="32" customFormat="1" ht="26.25" customHeight="1" x14ac:dyDescent="0.55000000000000004">
      <c r="A54" s="17">
        <v>10</v>
      </c>
      <c r="B54" s="22" t="s">
        <v>34</v>
      </c>
      <c r="C54" s="25" t="str">
        <f t="shared" si="0"/>
        <v>金</v>
      </c>
      <c r="D54" s="85"/>
      <c r="E54" s="86"/>
      <c r="F54" s="205"/>
      <c r="G54" s="178"/>
      <c r="H54" s="18" t="s">
        <v>31</v>
      </c>
      <c r="I54" s="178"/>
      <c r="J54" s="178"/>
      <c r="K54" s="22" t="s">
        <v>32</v>
      </c>
      <c r="L54" s="89" t="str">
        <f t="shared" si="1"/>
        <v/>
      </c>
      <c r="M54" s="90"/>
      <c r="N54" s="22" t="s">
        <v>33</v>
      </c>
      <c r="O54" s="85"/>
      <c r="P54" s="86"/>
      <c r="Q54" s="85"/>
      <c r="R54" s="86"/>
      <c r="S54" s="85"/>
      <c r="T54" s="86"/>
      <c r="U54" s="85"/>
      <c r="V54" s="86"/>
      <c r="W54" s="120"/>
      <c r="X54" s="121"/>
      <c r="Y54" s="121"/>
      <c r="Z54" s="121"/>
      <c r="AA54" s="121"/>
      <c r="AB54" s="121"/>
      <c r="AC54" s="122"/>
      <c r="AI54" s="12"/>
      <c r="AJ54" s="12"/>
      <c r="AK54" s="12"/>
      <c r="AL54" s="12"/>
      <c r="AM54" s="12"/>
      <c r="AN54" s="12"/>
      <c r="AO54" s="12"/>
      <c r="AP54" s="12"/>
      <c r="AQ54" s="12"/>
      <c r="AR54" s="12"/>
      <c r="AS54" s="12"/>
      <c r="AT54" s="12"/>
    </row>
    <row r="55" spans="1:46" s="32" customFormat="1" ht="26.25" customHeight="1" x14ac:dyDescent="0.55000000000000004">
      <c r="A55" s="17">
        <v>11</v>
      </c>
      <c r="B55" s="22" t="s">
        <v>34</v>
      </c>
      <c r="C55" s="25" t="str">
        <f t="shared" si="0"/>
        <v>土</v>
      </c>
      <c r="D55" s="85"/>
      <c r="E55" s="86"/>
      <c r="F55" s="205"/>
      <c r="G55" s="178"/>
      <c r="H55" s="18" t="s">
        <v>31</v>
      </c>
      <c r="I55" s="178"/>
      <c r="J55" s="178"/>
      <c r="K55" s="22" t="s">
        <v>32</v>
      </c>
      <c r="L55" s="89" t="str">
        <f t="shared" si="1"/>
        <v/>
      </c>
      <c r="M55" s="90"/>
      <c r="N55" s="22" t="s">
        <v>33</v>
      </c>
      <c r="O55" s="85"/>
      <c r="P55" s="86"/>
      <c r="Q55" s="85"/>
      <c r="R55" s="86"/>
      <c r="S55" s="85"/>
      <c r="T55" s="86"/>
      <c r="U55" s="85"/>
      <c r="V55" s="86"/>
      <c r="W55" s="120"/>
      <c r="X55" s="121"/>
      <c r="Y55" s="121"/>
      <c r="Z55" s="121"/>
      <c r="AA55" s="121"/>
      <c r="AB55" s="121"/>
      <c r="AC55" s="122"/>
      <c r="AI55" s="12"/>
      <c r="AJ55" s="12"/>
      <c r="AK55" s="12"/>
      <c r="AL55" s="12"/>
      <c r="AM55" s="12"/>
      <c r="AN55" s="12"/>
      <c r="AO55" s="12"/>
      <c r="AP55" s="12"/>
      <c r="AQ55" s="12"/>
      <c r="AR55" s="12"/>
      <c r="AS55" s="12"/>
      <c r="AT55" s="12"/>
    </row>
    <row r="56" spans="1:46" s="32" customFormat="1" ht="26.25" customHeight="1" x14ac:dyDescent="0.55000000000000004">
      <c r="A56" s="17">
        <v>12</v>
      </c>
      <c r="B56" s="22" t="s">
        <v>34</v>
      </c>
      <c r="C56" s="25" t="str">
        <f t="shared" si="0"/>
        <v>日</v>
      </c>
      <c r="D56" s="85"/>
      <c r="E56" s="86"/>
      <c r="F56" s="205"/>
      <c r="G56" s="178"/>
      <c r="H56" s="18" t="s">
        <v>31</v>
      </c>
      <c r="I56" s="178"/>
      <c r="J56" s="178"/>
      <c r="K56" s="22" t="s">
        <v>32</v>
      </c>
      <c r="L56" s="89" t="str">
        <f t="shared" si="1"/>
        <v/>
      </c>
      <c r="M56" s="90"/>
      <c r="N56" s="22" t="s">
        <v>33</v>
      </c>
      <c r="O56" s="85"/>
      <c r="P56" s="86"/>
      <c r="Q56" s="85"/>
      <c r="R56" s="86"/>
      <c r="S56" s="85"/>
      <c r="T56" s="86"/>
      <c r="U56" s="85"/>
      <c r="V56" s="86"/>
      <c r="W56" s="120"/>
      <c r="X56" s="121"/>
      <c r="Y56" s="121"/>
      <c r="Z56" s="121"/>
      <c r="AA56" s="121"/>
      <c r="AB56" s="121"/>
      <c r="AC56" s="122"/>
      <c r="AI56" s="12"/>
      <c r="AJ56" s="12"/>
      <c r="AK56" s="12"/>
      <c r="AL56" s="12"/>
      <c r="AM56" s="12"/>
      <c r="AN56" s="12"/>
      <c r="AO56" s="12"/>
      <c r="AP56" s="12"/>
      <c r="AQ56" s="12"/>
      <c r="AR56" s="12"/>
      <c r="AS56" s="12"/>
      <c r="AT56" s="12"/>
    </row>
    <row r="57" spans="1:46" s="32" customFormat="1" ht="26.25" customHeight="1" x14ac:dyDescent="0.55000000000000004">
      <c r="A57" s="17">
        <v>13</v>
      </c>
      <c r="B57" s="22" t="s">
        <v>34</v>
      </c>
      <c r="C57" s="25" t="str">
        <f t="shared" si="0"/>
        <v>月</v>
      </c>
      <c r="D57" s="85"/>
      <c r="E57" s="86"/>
      <c r="F57" s="205"/>
      <c r="G57" s="178"/>
      <c r="H57" s="18" t="s">
        <v>31</v>
      </c>
      <c r="I57" s="178"/>
      <c r="J57" s="178"/>
      <c r="K57" s="22" t="s">
        <v>32</v>
      </c>
      <c r="L57" s="89" t="str">
        <f t="shared" si="1"/>
        <v/>
      </c>
      <c r="M57" s="90"/>
      <c r="N57" s="22" t="s">
        <v>33</v>
      </c>
      <c r="O57" s="85"/>
      <c r="P57" s="86"/>
      <c r="Q57" s="85"/>
      <c r="R57" s="86"/>
      <c r="S57" s="85"/>
      <c r="T57" s="86"/>
      <c r="U57" s="85"/>
      <c r="V57" s="86"/>
      <c r="W57" s="120"/>
      <c r="X57" s="121"/>
      <c r="Y57" s="121"/>
      <c r="Z57" s="121"/>
      <c r="AA57" s="121"/>
      <c r="AB57" s="121"/>
      <c r="AC57" s="122"/>
      <c r="AI57" s="12"/>
      <c r="AJ57" s="12"/>
      <c r="AK57" s="12"/>
      <c r="AL57" s="12"/>
      <c r="AM57" s="12"/>
      <c r="AN57" s="12"/>
      <c r="AO57" s="12"/>
      <c r="AP57" s="12"/>
      <c r="AQ57" s="12"/>
      <c r="AR57" s="12"/>
      <c r="AS57" s="12"/>
      <c r="AT57" s="12"/>
    </row>
    <row r="58" spans="1:46" s="32" customFormat="1" ht="26.25" customHeight="1" x14ac:dyDescent="0.55000000000000004">
      <c r="A58" s="17">
        <v>14</v>
      </c>
      <c r="B58" s="22" t="s">
        <v>34</v>
      </c>
      <c r="C58" s="25" t="str">
        <f t="shared" si="0"/>
        <v>火</v>
      </c>
      <c r="D58" s="85"/>
      <c r="E58" s="86"/>
      <c r="F58" s="205"/>
      <c r="G58" s="178"/>
      <c r="H58" s="18" t="s">
        <v>31</v>
      </c>
      <c r="I58" s="178"/>
      <c r="J58" s="178"/>
      <c r="K58" s="22" t="s">
        <v>32</v>
      </c>
      <c r="L58" s="89" t="str">
        <f t="shared" si="1"/>
        <v/>
      </c>
      <c r="M58" s="90"/>
      <c r="N58" s="22" t="s">
        <v>33</v>
      </c>
      <c r="O58" s="85"/>
      <c r="P58" s="86"/>
      <c r="Q58" s="85"/>
      <c r="R58" s="86"/>
      <c r="S58" s="85"/>
      <c r="T58" s="86"/>
      <c r="U58" s="85"/>
      <c r="V58" s="86"/>
      <c r="W58" s="120"/>
      <c r="X58" s="121"/>
      <c r="Y58" s="121"/>
      <c r="Z58" s="121"/>
      <c r="AA58" s="121"/>
      <c r="AB58" s="121"/>
      <c r="AC58" s="122"/>
      <c r="AI58" s="12"/>
      <c r="AJ58" s="12"/>
      <c r="AK58" s="12"/>
      <c r="AL58" s="12"/>
      <c r="AM58" s="12"/>
      <c r="AN58" s="12"/>
      <c r="AO58" s="12"/>
      <c r="AP58" s="12"/>
      <c r="AQ58" s="12"/>
      <c r="AR58" s="12"/>
      <c r="AS58" s="12"/>
      <c r="AT58" s="12"/>
    </row>
    <row r="59" spans="1:46" s="32" customFormat="1" ht="26.25" customHeight="1" x14ac:dyDescent="0.55000000000000004">
      <c r="A59" s="17">
        <v>15</v>
      </c>
      <c r="B59" s="22" t="s">
        <v>34</v>
      </c>
      <c r="C59" s="25" t="str">
        <f t="shared" si="0"/>
        <v>水</v>
      </c>
      <c r="D59" s="85"/>
      <c r="E59" s="86"/>
      <c r="F59" s="205"/>
      <c r="G59" s="178"/>
      <c r="H59" s="18" t="s">
        <v>31</v>
      </c>
      <c r="I59" s="178"/>
      <c r="J59" s="178"/>
      <c r="K59" s="22" t="s">
        <v>32</v>
      </c>
      <c r="L59" s="89" t="str">
        <f t="shared" si="1"/>
        <v/>
      </c>
      <c r="M59" s="90"/>
      <c r="N59" s="22" t="s">
        <v>33</v>
      </c>
      <c r="O59" s="85"/>
      <c r="P59" s="86"/>
      <c r="Q59" s="85"/>
      <c r="R59" s="86"/>
      <c r="S59" s="85"/>
      <c r="T59" s="86"/>
      <c r="U59" s="85"/>
      <c r="V59" s="86"/>
      <c r="W59" s="120"/>
      <c r="X59" s="121"/>
      <c r="Y59" s="121"/>
      <c r="Z59" s="121"/>
      <c r="AA59" s="121"/>
      <c r="AB59" s="121"/>
      <c r="AC59" s="122"/>
      <c r="AI59" s="12"/>
      <c r="AJ59" s="12"/>
      <c r="AK59" s="12"/>
      <c r="AL59" s="12"/>
      <c r="AM59" s="12"/>
      <c r="AN59" s="12"/>
      <c r="AO59" s="12"/>
      <c r="AP59" s="12"/>
      <c r="AQ59" s="12"/>
      <c r="AR59" s="12"/>
      <c r="AS59" s="12"/>
      <c r="AT59" s="12"/>
    </row>
    <row r="60" spans="1:46" s="32" customFormat="1" ht="26.25" customHeight="1" x14ac:dyDescent="0.55000000000000004">
      <c r="A60" s="17">
        <v>16</v>
      </c>
      <c r="B60" s="22" t="s">
        <v>34</v>
      </c>
      <c r="C60" s="25" t="str">
        <f t="shared" si="0"/>
        <v>木</v>
      </c>
      <c r="D60" s="85"/>
      <c r="E60" s="86"/>
      <c r="F60" s="205"/>
      <c r="G60" s="178"/>
      <c r="H60" s="18" t="s">
        <v>31</v>
      </c>
      <c r="I60" s="178"/>
      <c r="J60" s="178"/>
      <c r="K60" s="22" t="s">
        <v>32</v>
      </c>
      <c r="L60" s="89" t="str">
        <f t="shared" si="1"/>
        <v/>
      </c>
      <c r="M60" s="90"/>
      <c r="N60" s="22" t="s">
        <v>33</v>
      </c>
      <c r="O60" s="85"/>
      <c r="P60" s="86"/>
      <c r="Q60" s="85"/>
      <c r="R60" s="86"/>
      <c r="S60" s="85"/>
      <c r="T60" s="86"/>
      <c r="U60" s="85"/>
      <c r="V60" s="86"/>
      <c r="W60" s="120"/>
      <c r="X60" s="121"/>
      <c r="Y60" s="121"/>
      <c r="Z60" s="121"/>
      <c r="AA60" s="121"/>
      <c r="AB60" s="121"/>
      <c r="AC60" s="122"/>
      <c r="AI60" s="12"/>
      <c r="AJ60" s="12"/>
      <c r="AK60" s="12"/>
      <c r="AL60" s="12"/>
      <c r="AM60" s="12"/>
      <c r="AN60" s="12"/>
      <c r="AO60" s="12"/>
      <c r="AP60" s="12"/>
      <c r="AQ60" s="12"/>
      <c r="AR60" s="12"/>
      <c r="AS60" s="12"/>
      <c r="AT60" s="12"/>
    </row>
    <row r="61" spans="1:46" s="32" customFormat="1" ht="26.25" customHeight="1" x14ac:dyDescent="0.55000000000000004">
      <c r="A61" s="17">
        <v>17</v>
      </c>
      <c r="B61" s="22" t="s">
        <v>34</v>
      </c>
      <c r="C61" s="25" t="str">
        <f t="shared" si="0"/>
        <v>金</v>
      </c>
      <c r="D61" s="85"/>
      <c r="E61" s="86"/>
      <c r="F61" s="205"/>
      <c r="G61" s="178"/>
      <c r="H61" s="18" t="s">
        <v>31</v>
      </c>
      <c r="I61" s="178"/>
      <c r="J61" s="178"/>
      <c r="K61" s="22" t="s">
        <v>32</v>
      </c>
      <c r="L61" s="89" t="str">
        <f t="shared" si="1"/>
        <v/>
      </c>
      <c r="M61" s="90"/>
      <c r="N61" s="22" t="s">
        <v>33</v>
      </c>
      <c r="O61" s="85"/>
      <c r="P61" s="86"/>
      <c r="Q61" s="85"/>
      <c r="R61" s="86"/>
      <c r="S61" s="85"/>
      <c r="T61" s="86"/>
      <c r="U61" s="85"/>
      <c r="V61" s="86"/>
      <c r="W61" s="120"/>
      <c r="X61" s="121"/>
      <c r="Y61" s="121"/>
      <c r="Z61" s="121"/>
      <c r="AA61" s="121"/>
      <c r="AB61" s="121"/>
      <c r="AC61" s="122"/>
      <c r="AI61" s="12"/>
      <c r="AJ61" s="12"/>
      <c r="AK61" s="12"/>
      <c r="AL61" s="12"/>
      <c r="AM61" s="12"/>
      <c r="AN61" s="12"/>
      <c r="AO61" s="12"/>
      <c r="AP61" s="12"/>
      <c r="AQ61" s="12"/>
      <c r="AR61" s="12"/>
      <c r="AS61" s="12"/>
      <c r="AT61" s="12"/>
    </row>
    <row r="62" spans="1:46" s="32" customFormat="1" ht="26.25" customHeight="1" x14ac:dyDescent="0.55000000000000004">
      <c r="A62" s="17">
        <v>18</v>
      </c>
      <c r="B62" s="22" t="s">
        <v>34</v>
      </c>
      <c r="C62" s="25" t="str">
        <f t="shared" si="0"/>
        <v>土</v>
      </c>
      <c r="D62" s="85"/>
      <c r="E62" s="86"/>
      <c r="F62" s="205"/>
      <c r="G62" s="178"/>
      <c r="H62" s="18" t="s">
        <v>31</v>
      </c>
      <c r="I62" s="178"/>
      <c r="J62" s="178"/>
      <c r="K62" s="22" t="s">
        <v>32</v>
      </c>
      <c r="L62" s="89" t="str">
        <f t="shared" si="1"/>
        <v/>
      </c>
      <c r="M62" s="90"/>
      <c r="N62" s="22" t="s">
        <v>33</v>
      </c>
      <c r="O62" s="85"/>
      <c r="P62" s="86"/>
      <c r="Q62" s="85"/>
      <c r="R62" s="86"/>
      <c r="S62" s="85"/>
      <c r="T62" s="86"/>
      <c r="U62" s="85"/>
      <c r="V62" s="86"/>
      <c r="W62" s="120"/>
      <c r="X62" s="121"/>
      <c r="Y62" s="121"/>
      <c r="Z62" s="121"/>
      <c r="AA62" s="121"/>
      <c r="AB62" s="121"/>
      <c r="AC62" s="122"/>
      <c r="AI62" s="12"/>
      <c r="AJ62" s="12"/>
      <c r="AK62" s="12"/>
      <c r="AL62" s="12"/>
      <c r="AM62" s="12"/>
      <c r="AN62" s="12"/>
      <c r="AO62" s="12"/>
      <c r="AP62" s="12"/>
      <c r="AQ62" s="12"/>
      <c r="AR62" s="12"/>
      <c r="AS62" s="12"/>
      <c r="AT62" s="12"/>
    </row>
    <row r="63" spans="1:46" s="32" customFormat="1" ht="26.25" customHeight="1" x14ac:dyDescent="0.55000000000000004">
      <c r="A63" s="17">
        <v>19</v>
      </c>
      <c r="B63" s="22" t="s">
        <v>34</v>
      </c>
      <c r="C63" s="25" t="str">
        <f t="shared" si="0"/>
        <v>日</v>
      </c>
      <c r="D63" s="85"/>
      <c r="E63" s="86"/>
      <c r="F63" s="205"/>
      <c r="G63" s="178"/>
      <c r="H63" s="18" t="s">
        <v>31</v>
      </c>
      <c r="I63" s="178"/>
      <c r="J63" s="178"/>
      <c r="K63" s="22" t="s">
        <v>32</v>
      </c>
      <c r="L63" s="89" t="str">
        <f t="shared" si="1"/>
        <v/>
      </c>
      <c r="M63" s="90"/>
      <c r="N63" s="22" t="s">
        <v>33</v>
      </c>
      <c r="O63" s="85"/>
      <c r="P63" s="86"/>
      <c r="Q63" s="85"/>
      <c r="R63" s="86"/>
      <c r="S63" s="85"/>
      <c r="T63" s="86"/>
      <c r="U63" s="85"/>
      <c r="V63" s="86"/>
      <c r="W63" s="120"/>
      <c r="X63" s="121"/>
      <c r="Y63" s="121"/>
      <c r="Z63" s="121"/>
      <c r="AA63" s="121"/>
      <c r="AB63" s="121"/>
      <c r="AC63" s="122"/>
      <c r="AI63" s="12"/>
      <c r="AJ63" s="12"/>
      <c r="AK63" s="12"/>
      <c r="AL63" s="12"/>
      <c r="AM63" s="12"/>
      <c r="AN63" s="12"/>
      <c r="AO63" s="12"/>
      <c r="AP63" s="12"/>
      <c r="AQ63" s="12"/>
      <c r="AR63" s="12"/>
      <c r="AS63" s="12"/>
      <c r="AT63" s="12"/>
    </row>
    <row r="64" spans="1:46" s="32" customFormat="1" ht="26.25" customHeight="1" x14ac:dyDescent="0.55000000000000004">
      <c r="A64" s="17">
        <v>20</v>
      </c>
      <c r="B64" s="22" t="s">
        <v>34</v>
      </c>
      <c r="C64" s="25" t="str">
        <f t="shared" si="0"/>
        <v>月</v>
      </c>
      <c r="D64" s="85"/>
      <c r="E64" s="86"/>
      <c r="F64" s="205"/>
      <c r="G64" s="178"/>
      <c r="H64" s="18" t="s">
        <v>31</v>
      </c>
      <c r="I64" s="178"/>
      <c r="J64" s="178"/>
      <c r="K64" s="22" t="s">
        <v>32</v>
      </c>
      <c r="L64" s="89" t="str">
        <f t="shared" si="1"/>
        <v/>
      </c>
      <c r="M64" s="90"/>
      <c r="N64" s="22" t="s">
        <v>33</v>
      </c>
      <c r="O64" s="85"/>
      <c r="P64" s="86"/>
      <c r="Q64" s="85"/>
      <c r="R64" s="86"/>
      <c r="S64" s="85"/>
      <c r="T64" s="86"/>
      <c r="U64" s="85"/>
      <c r="V64" s="86"/>
      <c r="W64" s="120"/>
      <c r="X64" s="121"/>
      <c r="Y64" s="121"/>
      <c r="Z64" s="121"/>
      <c r="AA64" s="121"/>
      <c r="AB64" s="121"/>
      <c r="AC64" s="122"/>
      <c r="AI64" s="12"/>
      <c r="AJ64" s="12"/>
      <c r="AK64" s="12"/>
      <c r="AL64" s="12"/>
      <c r="AM64" s="12"/>
      <c r="AN64" s="12"/>
      <c r="AO64" s="12"/>
      <c r="AP64" s="12"/>
      <c r="AQ64" s="12"/>
      <c r="AR64" s="12"/>
      <c r="AS64" s="12"/>
      <c r="AT64" s="12"/>
    </row>
    <row r="65" spans="1:46" s="32" customFormat="1" ht="26.25" customHeight="1" x14ac:dyDescent="0.55000000000000004">
      <c r="A65" s="17">
        <v>21</v>
      </c>
      <c r="B65" s="22" t="s">
        <v>34</v>
      </c>
      <c r="C65" s="25" t="str">
        <f t="shared" si="0"/>
        <v>火</v>
      </c>
      <c r="D65" s="85"/>
      <c r="E65" s="86"/>
      <c r="F65" s="205"/>
      <c r="G65" s="178"/>
      <c r="H65" s="18" t="s">
        <v>31</v>
      </c>
      <c r="I65" s="178"/>
      <c r="J65" s="178"/>
      <c r="K65" s="22" t="s">
        <v>32</v>
      </c>
      <c r="L65" s="89" t="str">
        <f t="shared" si="1"/>
        <v/>
      </c>
      <c r="M65" s="90"/>
      <c r="N65" s="22" t="s">
        <v>33</v>
      </c>
      <c r="O65" s="85"/>
      <c r="P65" s="86"/>
      <c r="Q65" s="85"/>
      <c r="R65" s="86"/>
      <c r="S65" s="85"/>
      <c r="T65" s="86"/>
      <c r="U65" s="85"/>
      <c r="V65" s="86"/>
      <c r="W65" s="120"/>
      <c r="X65" s="121"/>
      <c r="Y65" s="121"/>
      <c r="Z65" s="121"/>
      <c r="AA65" s="121"/>
      <c r="AB65" s="121"/>
      <c r="AC65" s="122"/>
      <c r="AI65" s="12"/>
      <c r="AJ65" s="12"/>
      <c r="AK65" s="12"/>
      <c r="AL65" s="12"/>
      <c r="AM65" s="12"/>
      <c r="AN65" s="12"/>
      <c r="AO65" s="12"/>
      <c r="AP65" s="12"/>
      <c r="AQ65" s="12"/>
      <c r="AR65" s="12"/>
      <c r="AS65" s="12"/>
      <c r="AT65" s="12"/>
    </row>
    <row r="66" spans="1:46" s="32" customFormat="1" ht="26.25" customHeight="1" x14ac:dyDescent="0.55000000000000004">
      <c r="A66" s="17">
        <v>22</v>
      </c>
      <c r="B66" s="22" t="s">
        <v>34</v>
      </c>
      <c r="C66" s="25" t="str">
        <f t="shared" si="0"/>
        <v>水</v>
      </c>
      <c r="D66" s="85"/>
      <c r="E66" s="86"/>
      <c r="F66" s="205"/>
      <c r="G66" s="178"/>
      <c r="H66" s="18" t="s">
        <v>31</v>
      </c>
      <c r="I66" s="178"/>
      <c r="J66" s="178"/>
      <c r="K66" s="22" t="s">
        <v>32</v>
      </c>
      <c r="L66" s="89" t="str">
        <f t="shared" si="1"/>
        <v/>
      </c>
      <c r="M66" s="90"/>
      <c r="N66" s="22" t="s">
        <v>33</v>
      </c>
      <c r="O66" s="85"/>
      <c r="P66" s="86"/>
      <c r="Q66" s="85"/>
      <c r="R66" s="86"/>
      <c r="S66" s="85"/>
      <c r="T66" s="86"/>
      <c r="U66" s="85"/>
      <c r="V66" s="86"/>
      <c r="W66" s="120"/>
      <c r="X66" s="121"/>
      <c r="Y66" s="121"/>
      <c r="Z66" s="121"/>
      <c r="AA66" s="121"/>
      <c r="AB66" s="121"/>
      <c r="AC66" s="122"/>
      <c r="AI66" s="12"/>
      <c r="AJ66" s="12"/>
      <c r="AK66" s="12"/>
      <c r="AL66" s="12"/>
      <c r="AM66" s="12"/>
      <c r="AN66" s="12"/>
      <c r="AO66" s="12"/>
      <c r="AP66" s="12"/>
      <c r="AQ66" s="12"/>
      <c r="AR66" s="12"/>
      <c r="AS66" s="12"/>
      <c r="AT66" s="12"/>
    </row>
    <row r="67" spans="1:46" s="32" customFormat="1" ht="26.25" customHeight="1" x14ac:dyDescent="0.55000000000000004">
      <c r="A67" s="17">
        <v>23</v>
      </c>
      <c r="B67" s="22" t="s">
        <v>34</v>
      </c>
      <c r="C67" s="25" t="str">
        <f t="shared" si="0"/>
        <v>木</v>
      </c>
      <c r="D67" s="85"/>
      <c r="E67" s="86"/>
      <c r="F67" s="205"/>
      <c r="G67" s="178"/>
      <c r="H67" s="18" t="s">
        <v>31</v>
      </c>
      <c r="I67" s="178"/>
      <c r="J67" s="178"/>
      <c r="K67" s="22" t="s">
        <v>32</v>
      </c>
      <c r="L67" s="89" t="str">
        <f t="shared" si="1"/>
        <v/>
      </c>
      <c r="M67" s="90"/>
      <c r="N67" s="22" t="s">
        <v>33</v>
      </c>
      <c r="O67" s="85"/>
      <c r="P67" s="86"/>
      <c r="Q67" s="85"/>
      <c r="R67" s="86"/>
      <c r="S67" s="85"/>
      <c r="T67" s="86"/>
      <c r="U67" s="85"/>
      <c r="V67" s="86"/>
      <c r="W67" s="120"/>
      <c r="X67" s="121"/>
      <c r="Y67" s="121"/>
      <c r="Z67" s="121"/>
      <c r="AA67" s="121"/>
      <c r="AB67" s="121"/>
      <c r="AC67" s="122"/>
      <c r="AI67" s="12"/>
      <c r="AJ67" s="12"/>
      <c r="AK67" s="12"/>
      <c r="AL67" s="12"/>
      <c r="AM67" s="12"/>
      <c r="AN67" s="12"/>
      <c r="AO67" s="12"/>
      <c r="AP67" s="12"/>
      <c r="AQ67" s="12"/>
      <c r="AR67" s="12"/>
      <c r="AS67" s="12"/>
      <c r="AT67" s="12"/>
    </row>
    <row r="68" spans="1:46" s="32" customFormat="1" ht="26.25" customHeight="1" x14ac:dyDescent="0.55000000000000004">
      <c r="A68" s="17">
        <v>24</v>
      </c>
      <c r="B68" s="22" t="s">
        <v>34</v>
      </c>
      <c r="C68" s="25" t="str">
        <f t="shared" si="0"/>
        <v>金</v>
      </c>
      <c r="D68" s="85"/>
      <c r="E68" s="86"/>
      <c r="F68" s="205"/>
      <c r="G68" s="178"/>
      <c r="H68" s="18" t="s">
        <v>31</v>
      </c>
      <c r="I68" s="178"/>
      <c r="J68" s="178"/>
      <c r="K68" s="22" t="s">
        <v>32</v>
      </c>
      <c r="L68" s="89" t="str">
        <f t="shared" si="1"/>
        <v/>
      </c>
      <c r="M68" s="90"/>
      <c r="N68" s="22" t="s">
        <v>33</v>
      </c>
      <c r="O68" s="85"/>
      <c r="P68" s="86"/>
      <c r="Q68" s="85"/>
      <c r="R68" s="86"/>
      <c r="S68" s="85"/>
      <c r="T68" s="86"/>
      <c r="U68" s="85"/>
      <c r="V68" s="86"/>
      <c r="W68" s="120"/>
      <c r="X68" s="121"/>
      <c r="Y68" s="121"/>
      <c r="Z68" s="121"/>
      <c r="AA68" s="121"/>
      <c r="AB68" s="121"/>
      <c r="AC68" s="122"/>
      <c r="AI68" s="12"/>
      <c r="AJ68" s="12"/>
      <c r="AK68" s="12"/>
      <c r="AL68" s="12"/>
      <c r="AM68" s="12"/>
      <c r="AN68" s="12"/>
      <c r="AO68" s="12"/>
      <c r="AP68" s="12"/>
      <c r="AQ68" s="12"/>
      <c r="AR68" s="12"/>
      <c r="AS68" s="12"/>
      <c r="AT68" s="12"/>
    </row>
    <row r="69" spans="1:46" s="32" customFormat="1" ht="26.25" customHeight="1" x14ac:dyDescent="0.55000000000000004">
      <c r="A69" s="17">
        <v>25</v>
      </c>
      <c r="B69" s="22" t="s">
        <v>34</v>
      </c>
      <c r="C69" s="25" t="str">
        <f t="shared" si="0"/>
        <v>土</v>
      </c>
      <c r="D69" s="85"/>
      <c r="E69" s="86"/>
      <c r="F69" s="205"/>
      <c r="G69" s="178"/>
      <c r="H69" s="18" t="s">
        <v>31</v>
      </c>
      <c r="I69" s="178"/>
      <c r="J69" s="178"/>
      <c r="K69" s="22" t="s">
        <v>32</v>
      </c>
      <c r="L69" s="89" t="str">
        <f t="shared" si="1"/>
        <v/>
      </c>
      <c r="M69" s="90"/>
      <c r="N69" s="22" t="s">
        <v>33</v>
      </c>
      <c r="O69" s="85"/>
      <c r="P69" s="86"/>
      <c r="Q69" s="85"/>
      <c r="R69" s="86"/>
      <c r="S69" s="85"/>
      <c r="T69" s="86"/>
      <c r="U69" s="85"/>
      <c r="V69" s="86"/>
      <c r="W69" s="120"/>
      <c r="X69" s="121"/>
      <c r="Y69" s="121"/>
      <c r="Z69" s="121"/>
      <c r="AA69" s="121"/>
      <c r="AB69" s="121"/>
      <c r="AC69" s="122"/>
      <c r="AI69" s="12"/>
      <c r="AJ69" s="12"/>
      <c r="AK69" s="12"/>
      <c r="AL69" s="12"/>
      <c r="AM69" s="12"/>
      <c r="AN69" s="12"/>
      <c r="AO69" s="12"/>
      <c r="AP69" s="12"/>
      <c r="AQ69" s="12"/>
      <c r="AR69" s="12"/>
      <c r="AS69" s="12"/>
      <c r="AT69" s="12"/>
    </row>
    <row r="70" spans="1:46" s="32" customFormat="1" ht="26.25" customHeight="1" x14ac:dyDescent="0.55000000000000004">
      <c r="A70" s="17">
        <v>26</v>
      </c>
      <c r="B70" s="22" t="s">
        <v>34</v>
      </c>
      <c r="C70" s="25" t="str">
        <f t="shared" si="0"/>
        <v>日</v>
      </c>
      <c r="D70" s="85"/>
      <c r="E70" s="86"/>
      <c r="F70" s="205"/>
      <c r="G70" s="178"/>
      <c r="H70" s="18" t="s">
        <v>31</v>
      </c>
      <c r="I70" s="178"/>
      <c r="J70" s="178"/>
      <c r="K70" s="22" t="s">
        <v>32</v>
      </c>
      <c r="L70" s="89" t="str">
        <f t="shared" si="1"/>
        <v/>
      </c>
      <c r="M70" s="90"/>
      <c r="N70" s="22" t="s">
        <v>33</v>
      </c>
      <c r="O70" s="85"/>
      <c r="P70" s="86"/>
      <c r="Q70" s="85"/>
      <c r="R70" s="86"/>
      <c r="S70" s="85"/>
      <c r="T70" s="86"/>
      <c r="U70" s="85"/>
      <c r="V70" s="86"/>
      <c r="W70" s="120"/>
      <c r="X70" s="121"/>
      <c r="Y70" s="121"/>
      <c r="Z70" s="121"/>
      <c r="AA70" s="121"/>
      <c r="AB70" s="121"/>
      <c r="AC70" s="122"/>
      <c r="AI70" s="12"/>
      <c r="AJ70" s="12"/>
      <c r="AK70" s="12"/>
      <c r="AL70" s="12"/>
      <c r="AM70" s="12"/>
      <c r="AN70" s="12"/>
      <c r="AO70" s="12"/>
      <c r="AP70" s="12"/>
      <c r="AQ70" s="12"/>
      <c r="AR70" s="12"/>
      <c r="AS70" s="12"/>
      <c r="AT70" s="12"/>
    </row>
    <row r="71" spans="1:46" s="32" customFormat="1" ht="26.25" customHeight="1" x14ac:dyDescent="0.55000000000000004">
      <c r="A71" s="17">
        <v>27</v>
      </c>
      <c r="B71" s="22" t="s">
        <v>34</v>
      </c>
      <c r="C71" s="25" t="str">
        <f t="shared" si="0"/>
        <v>月</v>
      </c>
      <c r="D71" s="85"/>
      <c r="E71" s="86"/>
      <c r="F71" s="205"/>
      <c r="G71" s="178"/>
      <c r="H71" s="18" t="s">
        <v>31</v>
      </c>
      <c r="I71" s="178"/>
      <c r="J71" s="178"/>
      <c r="K71" s="22" t="s">
        <v>32</v>
      </c>
      <c r="L71" s="89" t="str">
        <f t="shared" si="1"/>
        <v/>
      </c>
      <c r="M71" s="90"/>
      <c r="N71" s="22" t="s">
        <v>33</v>
      </c>
      <c r="O71" s="85"/>
      <c r="P71" s="86"/>
      <c r="Q71" s="85"/>
      <c r="R71" s="86"/>
      <c r="S71" s="85"/>
      <c r="T71" s="86"/>
      <c r="U71" s="85"/>
      <c r="V71" s="86"/>
      <c r="W71" s="120"/>
      <c r="X71" s="121"/>
      <c r="Y71" s="121"/>
      <c r="Z71" s="121"/>
      <c r="AA71" s="121"/>
      <c r="AB71" s="121"/>
      <c r="AC71" s="122"/>
      <c r="AI71" s="12"/>
      <c r="AJ71" s="12"/>
      <c r="AK71" s="12"/>
      <c r="AL71" s="12"/>
      <c r="AM71" s="12"/>
      <c r="AN71" s="12"/>
      <c r="AO71" s="12"/>
      <c r="AP71" s="12"/>
      <c r="AQ71" s="12"/>
      <c r="AR71" s="12"/>
      <c r="AS71" s="12"/>
      <c r="AT71" s="12"/>
    </row>
    <row r="72" spans="1:46" s="32" customFormat="1" ht="26.25" customHeight="1" x14ac:dyDescent="0.55000000000000004">
      <c r="A72" s="17">
        <v>28</v>
      </c>
      <c r="B72" s="22" t="s">
        <v>34</v>
      </c>
      <c r="C72" s="25" t="str">
        <f t="shared" si="0"/>
        <v>火</v>
      </c>
      <c r="D72" s="85"/>
      <c r="E72" s="86"/>
      <c r="F72" s="205"/>
      <c r="G72" s="178"/>
      <c r="H72" s="18" t="s">
        <v>31</v>
      </c>
      <c r="I72" s="178"/>
      <c r="J72" s="178"/>
      <c r="K72" s="22" t="s">
        <v>32</v>
      </c>
      <c r="L72" s="89" t="str">
        <f t="shared" si="1"/>
        <v/>
      </c>
      <c r="M72" s="90"/>
      <c r="N72" s="22" t="s">
        <v>33</v>
      </c>
      <c r="O72" s="85"/>
      <c r="P72" s="86"/>
      <c r="Q72" s="85"/>
      <c r="R72" s="86"/>
      <c r="S72" s="85"/>
      <c r="T72" s="86"/>
      <c r="U72" s="85"/>
      <c r="V72" s="86"/>
      <c r="W72" s="120"/>
      <c r="X72" s="121"/>
      <c r="Y72" s="121"/>
      <c r="Z72" s="121"/>
      <c r="AA72" s="121"/>
      <c r="AB72" s="121"/>
      <c r="AC72" s="122"/>
      <c r="AI72" s="12"/>
      <c r="AJ72" s="12"/>
      <c r="AK72" s="12"/>
      <c r="AL72" s="12"/>
      <c r="AM72" s="12"/>
      <c r="AN72" s="12"/>
      <c r="AO72" s="12"/>
      <c r="AP72" s="12"/>
      <c r="AQ72" s="12"/>
      <c r="AR72" s="12"/>
      <c r="AS72" s="12"/>
      <c r="AT72" s="12"/>
    </row>
    <row r="73" spans="1:46" s="32" customFormat="1" ht="26.25" customHeight="1" x14ac:dyDescent="0.55000000000000004">
      <c r="A73" s="17">
        <v>29</v>
      </c>
      <c r="B73" s="22" t="s">
        <v>34</v>
      </c>
      <c r="C73" s="25" t="str">
        <f t="shared" si="0"/>
        <v>水</v>
      </c>
      <c r="D73" s="85"/>
      <c r="E73" s="86"/>
      <c r="F73" s="205"/>
      <c r="G73" s="178"/>
      <c r="H73" s="18" t="s">
        <v>31</v>
      </c>
      <c r="I73" s="178"/>
      <c r="J73" s="178"/>
      <c r="K73" s="22" t="s">
        <v>32</v>
      </c>
      <c r="L73" s="89" t="str">
        <f t="shared" si="1"/>
        <v/>
      </c>
      <c r="M73" s="90"/>
      <c r="N73" s="22" t="s">
        <v>33</v>
      </c>
      <c r="O73" s="85"/>
      <c r="P73" s="86"/>
      <c r="Q73" s="85"/>
      <c r="R73" s="86"/>
      <c r="S73" s="85"/>
      <c r="T73" s="86"/>
      <c r="U73" s="85"/>
      <c r="V73" s="86"/>
      <c r="W73" s="120"/>
      <c r="X73" s="121"/>
      <c r="Y73" s="121"/>
      <c r="Z73" s="121"/>
      <c r="AA73" s="121"/>
      <c r="AB73" s="121"/>
      <c r="AC73" s="122"/>
      <c r="AI73" s="12"/>
      <c r="AJ73" s="12"/>
      <c r="AK73" s="12"/>
      <c r="AL73" s="12"/>
      <c r="AM73" s="12"/>
      <c r="AN73" s="12"/>
      <c r="AO73" s="12"/>
      <c r="AP73" s="12"/>
      <c r="AQ73" s="12"/>
      <c r="AR73" s="12"/>
      <c r="AS73" s="12"/>
      <c r="AT73" s="12"/>
    </row>
    <row r="74" spans="1:46" s="32" customFormat="1" ht="26.25" customHeight="1" x14ac:dyDescent="0.55000000000000004">
      <c r="A74" s="17">
        <v>30</v>
      </c>
      <c r="B74" s="22" t="s">
        <v>34</v>
      </c>
      <c r="C74" s="25" t="str">
        <f t="shared" si="0"/>
        <v>木</v>
      </c>
      <c r="D74" s="85"/>
      <c r="E74" s="86"/>
      <c r="F74" s="205"/>
      <c r="G74" s="178"/>
      <c r="H74" s="18" t="s">
        <v>31</v>
      </c>
      <c r="I74" s="178"/>
      <c r="J74" s="178"/>
      <c r="K74" s="22" t="s">
        <v>32</v>
      </c>
      <c r="L74" s="89" t="str">
        <f t="shared" si="1"/>
        <v/>
      </c>
      <c r="M74" s="90"/>
      <c r="N74" s="22" t="s">
        <v>33</v>
      </c>
      <c r="O74" s="85"/>
      <c r="P74" s="86"/>
      <c r="Q74" s="85"/>
      <c r="R74" s="86"/>
      <c r="S74" s="85"/>
      <c r="T74" s="86"/>
      <c r="U74" s="85"/>
      <c r="V74" s="86"/>
      <c r="W74" s="120"/>
      <c r="X74" s="121"/>
      <c r="Y74" s="121"/>
      <c r="Z74" s="121"/>
      <c r="AA74" s="121"/>
      <c r="AB74" s="121"/>
      <c r="AC74" s="122"/>
      <c r="AI74" s="12"/>
      <c r="AJ74" s="12"/>
      <c r="AK74" s="12"/>
      <c r="AL74" s="12"/>
      <c r="AM74" s="12"/>
      <c r="AN74" s="12"/>
      <c r="AO74" s="12"/>
      <c r="AP74" s="12"/>
      <c r="AQ74" s="12"/>
      <c r="AR74" s="12"/>
      <c r="AS74" s="12"/>
      <c r="AT74" s="12"/>
    </row>
    <row r="75" spans="1:46" s="32" customFormat="1" ht="26.25" customHeight="1" x14ac:dyDescent="0.55000000000000004">
      <c r="A75" s="19">
        <v>31</v>
      </c>
      <c r="B75" s="23" t="s">
        <v>4</v>
      </c>
      <c r="C75" s="26" t="str">
        <f t="shared" si="0"/>
        <v>金</v>
      </c>
      <c r="D75" s="218"/>
      <c r="E75" s="219"/>
      <c r="F75" s="226"/>
      <c r="G75" s="227"/>
      <c r="H75" s="20" t="s">
        <v>31</v>
      </c>
      <c r="I75" s="227"/>
      <c r="J75" s="227"/>
      <c r="K75" s="23" t="s">
        <v>32</v>
      </c>
      <c r="L75" s="89" t="str">
        <f t="shared" ref="L75" si="2">IF(OR(F75="",I75=""),"",MIN(MAX(ROUNDDOWN((I75-F75)*24*2,0)/2,0),$E$42))</f>
        <v/>
      </c>
      <c r="M75" s="90"/>
      <c r="N75" s="23" t="s">
        <v>33</v>
      </c>
      <c r="O75" s="218"/>
      <c r="P75" s="219"/>
      <c r="Q75" s="218"/>
      <c r="R75" s="219"/>
      <c r="S75" s="218"/>
      <c r="T75" s="219"/>
      <c r="U75" s="218"/>
      <c r="V75" s="219"/>
      <c r="W75" s="208"/>
      <c r="X75" s="209"/>
      <c r="Y75" s="209"/>
      <c r="Z75" s="209"/>
      <c r="AA75" s="209"/>
      <c r="AB75" s="209"/>
      <c r="AC75" s="210"/>
      <c r="AI75" s="12"/>
      <c r="AJ75" s="12"/>
      <c r="AK75" s="12"/>
      <c r="AL75" s="12"/>
      <c r="AM75" s="12"/>
      <c r="AN75" s="12"/>
      <c r="AO75" s="12"/>
      <c r="AP75" s="12"/>
      <c r="AQ75" s="12"/>
      <c r="AR75" s="12"/>
      <c r="AS75" s="12"/>
      <c r="AT75" s="12"/>
    </row>
    <row r="76" spans="1:46" s="32" customFormat="1" ht="26.25" customHeight="1" x14ac:dyDescent="0.55000000000000004">
      <c r="A76" s="126" t="s">
        <v>35</v>
      </c>
      <c r="B76" s="127"/>
      <c r="C76" s="127"/>
      <c r="D76" s="27">
        <f>COUNTIF(L45:M75,"&gt;0")</f>
        <v>0</v>
      </c>
      <c r="E76" s="224" t="s">
        <v>36</v>
      </c>
      <c r="F76" s="224"/>
      <c r="G76" s="224"/>
      <c r="H76" s="224"/>
      <c r="I76" s="27">
        <f>COUNTIF(D45:E75,"○")</f>
        <v>0</v>
      </c>
      <c r="J76" s="28" t="s">
        <v>16</v>
      </c>
      <c r="K76" s="126" t="s">
        <v>101</v>
      </c>
      <c r="L76" s="127"/>
      <c r="M76" s="127"/>
      <c r="N76" s="27" t="s">
        <v>99</v>
      </c>
      <c r="O76" s="27">
        <f>COUNTIF(Q45:R75,"○")</f>
        <v>0</v>
      </c>
      <c r="P76" s="27" t="s">
        <v>38</v>
      </c>
      <c r="Q76" s="225" t="s">
        <v>100</v>
      </c>
      <c r="R76" s="225"/>
      <c r="S76" s="27">
        <f>COUNTIF(S45:T75,"○")</f>
        <v>0</v>
      </c>
      <c r="T76" s="27" t="s">
        <v>38</v>
      </c>
      <c r="U76" s="27"/>
      <c r="V76" s="27"/>
      <c r="W76" s="28"/>
      <c r="X76" s="212" t="s">
        <v>37</v>
      </c>
      <c r="Y76" s="213"/>
      <c r="Z76" s="213"/>
      <c r="AA76" s="44"/>
      <c r="AB76" s="44"/>
      <c r="AC76" s="216" t="str">
        <f>IF(W43="３．要支援家庭のこども加算","●","×")</f>
        <v>×</v>
      </c>
      <c r="AD76" s="30"/>
      <c r="AI76" s="12"/>
      <c r="AJ76" s="12"/>
      <c r="AK76" s="12"/>
      <c r="AL76" s="12"/>
      <c r="AM76" s="12"/>
      <c r="AN76" s="12"/>
      <c r="AO76" s="12"/>
      <c r="AP76" s="12"/>
      <c r="AQ76" s="12"/>
      <c r="AR76" s="12"/>
      <c r="AS76" s="12"/>
      <c r="AT76" s="12"/>
    </row>
    <row r="77" spans="1:46" s="32" customFormat="1" ht="26.25" customHeight="1" x14ac:dyDescent="0.55000000000000004">
      <c r="A77" s="126" t="s">
        <v>91</v>
      </c>
      <c r="B77" s="127"/>
      <c r="C77" s="27">
        <f>COUNTIF(O45:P75,"○")</f>
        <v>0</v>
      </c>
      <c r="D77" s="105" t="s">
        <v>38</v>
      </c>
      <c r="E77" s="105"/>
      <c r="F77" s="103" t="s">
        <v>107</v>
      </c>
      <c r="G77" s="104"/>
      <c r="H77" s="104"/>
      <c r="I77" s="27">
        <f>COUNTIF(U45:V75,"○")</f>
        <v>0</v>
      </c>
      <c r="J77" s="28" t="s">
        <v>38</v>
      </c>
      <c r="K77" s="211" t="s">
        <v>60</v>
      </c>
      <c r="L77" s="113"/>
      <c r="M77" s="113"/>
      <c r="N77" s="42">
        <f>IF(SUM(L45:M75)&gt;E42, E42, SUM(L45:M75))</f>
        <v>0</v>
      </c>
      <c r="O77" s="111" t="s">
        <v>58</v>
      </c>
      <c r="P77" s="111"/>
      <c r="Q77" s="111"/>
      <c r="R77" s="111"/>
      <c r="S77" s="42">
        <f>SUMIFS(L45:M75,D45:E75,"○")</f>
        <v>0</v>
      </c>
      <c r="T77" s="42" t="s">
        <v>59</v>
      </c>
      <c r="U77" s="115"/>
      <c r="V77" s="115"/>
      <c r="W77" s="45"/>
      <c r="X77" s="214"/>
      <c r="Y77" s="215"/>
      <c r="Z77" s="215"/>
      <c r="AA77" s="49"/>
      <c r="AB77" s="49"/>
      <c r="AC77" s="217"/>
      <c r="AI77" s="12"/>
      <c r="AJ77" s="12"/>
      <c r="AK77" s="12"/>
      <c r="AL77" s="12"/>
      <c r="AM77" s="12"/>
      <c r="AN77" s="12"/>
      <c r="AO77" s="12"/>
      <c r="AP77" s="12"/>
      <c r="AQ77" s="12"/>
      <c r="AR77" s="12"/>
      <c r="AS77" s="12"/>
      <c r="AT77" s="12"/>
    </row>
    <row r="78" spans="1:46" s="32" customFormat="1" ht="26.25" customHeight="1" x14ac:dyDescent="0.55000000000000004">
      <c r="A78" s="29"/>
      <c r="B78" s="29"/>
      <c r="C78" s="29"/>
      <c r="F78" s="29"/>
      <c r="G78" s="29"/>
      <c r="H78" s="29"/>
      <c r="K78" s="51"/>
      <c r="L78" s="51"/>
      <c r="M78" s="51"/>
      <c r="O78" s="52"/>
      <c r="P78" s="52"/>
      <c r="Q78" s="52"/>
      <c r="R78" s="52"/>
      <c r="U78" s="53"/>
      <c r="V78" s="53"/>
      <c r="X78" s="29"/>
      <c r="Y78" s="29"/>
      <c r="Z78" s="29"/>
      <c r="AA78" s="29"/>
      <c r="AB78" s="29"/>
      <c r="AC78" s="29"/>
      <c r="AI78" s="12"/>
      <c r="AJ78" s="12"/>
      <c r="AK78" s="12"/>
      <c r="AL78" s="12"/>
      <c r="AM78" s="12"/>
      <c r="AN78" s="12"/>
      <c r="AO78" s="12"/>
      <c r="AP78" s="12"/>
      <c r="AQ78" s="12"/>
      <c r="AR78" s="12"/>
      <c r="AS78" s="12"/>
      <c r="AT78" s="12"/>
    </row>
    <row r="79" spans="1:46" s="32" customFormat="1" ht="26.25" customHeight="1" x14ac:dyDescent="0.55000000000000004">
      <c r="A79" s="100" t="str">
        <f>"（別紙）中野区乳児等通園支援事業　利用状況報告書（"&amp;$N$2&amp;"年"&amp;$P$2&amp;"月分）"</f>
        <v>（別紙）中野区乳児等通園支援事業　利用状況報告書（2026年7月分）</v>
      </c>
      <c r="B79" s="100"/>
      <c r="C79" s="100"/>
      <c r="D79" s="100"/>
      <c r="E79" s="100"/>
      <c r="F79" s="100"/>
      <c r="G79" s="100"/>
      <c r="H79" s="100"/>
      <c r="I79" s="100"/>
      <c r="J79" s="100"/>
      <c r="K79" s="100"/>
      <c r="L79" s="100"/>
      <c r="M79" s="100"/>
      <c r="N79" s="100"/>
      <c r="O79" s="100"/>
      <c r="P79" s="100"/>
      <c r="Q79" s="100"/>
      <c r="R79" s="100"/>
      <c r="S79" s="100"/>
      <c r="T79" s="100"/>
      <c r="U79" s="100"/>
      <c r="V79" s="100"/>
      <c r="W79" s="100"/>
      <c r="X79" s="100"/>
      <c r="Y79" s="100"/>
      <c r="Z79" s="100"/>
      <c r="AA79" s="100"/>
      <c r="AB79" s="100"/>
      <c r="AC79" s="100"/>
      <c r="AI79" s="12"/>
      <c r="AJ79" s="12"/>
      <c r="AK79" s="12"/>
      <c r="AL79" s="12"/>
      <c r="AM79" s="12"/>
      <c r="AN79" s="12"/>
      <c r="AO79" s="12"/>
      <c r="AP79" s="12"/>
      <c r="AQ79" s="12"/>
      <c r="AR79" s="12"/>
      <c r="AS79" s="12"/>
      <c r="AT79" s="12"/>
    </row>
    <row r="80" spans="1:46" s="32" customFormat="1" ht="26.25" customHeight="1" x14ac:dyDescent="0.55000000000000004">
      <c r="A80" s="101" t="s">
        <v>23</v>
      </c>
      <c r="B80" s="101"/>
      <c r="C80" s="101"/>
      <c r="D80" s="110"/>
      <c r="E80" s="110"/>
      <c r="F80" s="110"/>
      <c r="G80" s="110"/>
      <c r="H80" s="110"/>
      <c r="I80" s="110"/>
      <c r="J80" s="114" t="s">
        <v>43</v>
      </c>
      <c r="K80" s="114"/>
      <c r="L80" s="114"/>
      <c r="M80" s="12"/>
      <c r="N80" s="12"/>
      <c r="O80" s="29" t="s">
        <v>0</v>
      </c>
      <c r="P80" s="13"/>
      <c r="Q80" s="29" t="s">
        <v>3</v>
      </c>
      <c r="R80" s="12"/>
      <c r="S80" s="29" t="s">
        <v>4</v>
      </c>
      <c r="T80" s="29" t="s">
        <v>19</v>
      </c>
      <c r="U80" s="32" t="s">
        <v>40</v>
      </c>
      <c r="W80" s="110"/>
      <c r="X80" s="110"/>
      <c r="Y80" s="110"/>
      <c r="Z80" s="110"/>
      <c r="AA80" s="110"/>
      <c r="AB80" s="110"/>
      <c r="AC80" s="32" t="s">
        <v>19</v>
      </c>
      <c r="AI80" s="12"/>
      <c r="AJ80" s="12"/>
      <c r="AK80" s="12"/>
      <c r="AL80" s="12"/>
      <c r="AM80" s="12"/>
      <c r="AN80" s="12"/>
      <c r="AO80" s="12"/>
      <c r="AP80" s="12"/>
      <c r="AQ80" s="12"/>
      <c r="AR80" s="12"/>
      <c r="AS80" s="12"/>
      <c r="AT80" s="12"/>
    </row>
    <row r="81" spans="1:46" s="32" customFormat="1" ht="26.25" customHeight="1" x14ac:dyDescent="0.55000000000000004">
      <c r="A81" s="101" t="s">
        <v>24</v>
      </c>
      <c r="B81" s="101"/>
      <c r="C81" s="101"/>
      <c r="D81" s="32" t="s">
        <v>87</v>
      </c>
      <c r="E81" s="32" cm="1">
        <f t="array" ref="E81">_xlfn.IFS(W80="０歳児クラス相当",$L$12,W80="１歳児クラス相当",$L$13,W80="２歳児クラス相当（３歳未満）",$L$14,W80="２歳児クラス相当（３歳誕生月）",$L$14,W80="",0)</f>
        <v>0</v>
      </c>
      <c r="F81" s="114" t="s">
        <v>11</v>
      </c>
      <c r="G81" s="114"/>
      <c r="H81" s="29"/>
      <c r="J81" s="114"/>
      <c r="K81" s="114"/>
      <c r="M81" s="114"/>
      <c r="N81" s="114"/>
      <c r="P81" s="157" t="s">
        <v>62</v>
      </c>
      <c r="Q81" s="157"/>
      <c r="R81" s="157"/>
      <c r="S81" s="110"/>
      <c r="T81" s="110"/>
      <c r="U81" s="110"/>
      <c r="V81" s="157" t="s">
        <v>65</v>
      </c>
      <c r="W81" s="157"/>
      <c r="X81" s="110"/>
      <c r="Y81" s="110"/>
      <c r="Z81" s="110"/>
      <c r="AA81" s="110"/>
      <c r="AB81" s="110"/>
      <c r="AC81" s="32" t="s">
        <v>19</v>
      </c>
      <c r="AI81" s="12"/>
      <c r="AJ81" s="12"/>
      <c r="AK81" s="12"/>
      <c r="AL81" s="12"/>
      <c r="AM81" s="12"/>
      <c r="AN81" s="12"/>
      <c r="AO81" s="12"/>
      <c r="AP81" s="12"/>
      <c r="AQ81" s="12"/>
      <c r="AR81" s="12"/>
      <c r="AS81" s="12"/>
      <c r="AT81" s="12"/>
    </row>
    <row r="82" spans="1:46" s="32" customFormat="1" ht="26.25" customHeight="1" x14ac:dyDescent="0.55000000000000004">
      <c r="B82" s="114" t="s">
        <v>66</v>
      </c>
      <c r="C82" s="114"/>
      <c r="D82" s="114"/>
      <c r="E82" s="114" t="s">
        <v>94</v>
      </c>
      <c r="F82" s="114"/>
      <c r="G82" s="114"/>
      <c r="H82" s="114"/>
      <c r="I82" s="29" t="s">
        <v>19</v>
      </c>
      <c r="J82" s="113" t="s">
        <v>93</v>
      </c>
      <c r="K82" s="113"/>
      <c r="L82" s="113"/>
      <c r="M82" s="113"/>
      <c r="N82" s="113"/>
      <c r="O82" s="110"/>
      <c r="P82" s="110"/>
      <c r="Q82" s="110"/>
      <c r="R82" s="110"/>
      <c r="S82" s="110"/>
      <c r="U82" s="111" t="s">
        <v>86</v>
      </c>
      <c r="V82" s="111"/>
      <c r="W82" s="228"/>
      <c r="X82" s="228"/>
      <c r="Y82" s="228"/>
      <c r="Z82" s="228"/>
      <c r="AA82" s="228"/>
      <c r="AB82" s="228"/>
      <c r="AC82" s="12"/>
      <c r="AI82" s="12"/>
      <c r="AJ82" s="12"/>
      <c r="AK82" s="12"/>
      <c r="AL82" s="12"/>
      <c r="AM82" s="12"/>
      <c r="AN82" s="12"/>
      <c r="AO82" s="12"/>
      <c r="AP82" s="12"/>
      <c r="AQ82" s="12"/>
      <c r="AR82" s="12"/>
      <c r="AS82" s="12"/>
      <c r="AT82" s="12"/>
    </row>
    <row r="83" spans="1:46" s="32" customFormat="1" ht="26.25" customHeight="1" x14ac:dyDescent="0.55000000000000004">
      <c r="A83" s="123" t="s">
        <v>25</v>
      </c>
      <c r="B83" s="123"/>
      <c r="C83" s="14" t="s">
        <v>26</v>
      </c>
      <c r="D83" s="123" t="s">
        <v>90</v>
      </c>
      <c r="E83" s="123"/>
      <c r="F83" s="123" t="s">
        <v>27</v>
      </c>
      <c r="G83" s="123"/>
      <c r="H83" s="123"/>
      <c r="I83" s="123"/>
      <c r="J83" s="123"/>
      <c r="K83" s="123"/>
      <c r="L83" s="177" t="s">
        <v>28</v>
      </c>
      <c r="M83" s="177"/>
      <c r="N83" s="177"/>
      <c r="O83" s="123" t="s">
        <v>29</v>
      </c>
      <c r="P83" s="123"/>
      <c r="Q83" s="116" t="s">
        <v>98</v>
      </c>
      <c r="R83" s="116"/>
      <c r="S83" s="116" t="s">
        <v>45</v>
      </c>
      <c r="T83" s="116"/>
      <c r="U83" s="124" t="s">
        <v>55</v>
      </c>
      <c r="V83" s="125"/>
      <c r="W83" s="126" t="s">
        <v>30</v>
      </c>
      <c r="X83" s="127"/>
      <c r="Y83" s="127"/>
      <c r="Z83" s="127"/>
      <c r="AA83" s="127"/>
      <c r="AB83" s="127"/>
      <c r="AC83" s="128"/>
      <c r="AI83" s="12"/>
      <c r="AJ83" s="12"/>
      <c r="AK83" s="12"/>
      <c r="AL83" s="12"/>
      <c r="AM83" s="12"/>
      <c r="AN83" s="12"/>
      <c r="AO83" s="12"/>
      <c r="AP83" s="12"/>
      <c r="AQ83" s="12"/>
      <c r="AR83" s="12"/>
      <c r="AS83" s="12"/>
      <c r="AT83" s="12"/>
    </row>
    <row r="84" spans="1:46" s="32" customFormat="1" ht="26.25" customHeight="1" x14ac:dyDescent="0.55000000000000004">
      <c r="A84" s="15">
        <v>1</v>
      </c>
      <c r="B84" s="21" t="s">
        <v>4</v>
      </c>
      <c r="C84" s="24" t="str">
        <f>TEXT(DATE($N$2,$P$2,A84),"aaa")</f>
        <v>水</v>
      </c>
      <c r="D84" s="106"/>
      <c r="E84" s="107"/>
      <c r="F84" s="108"/>
      <c r="G84" s="109"/>
      <c r="H84" s="16" t="s">
        <v>31</v>
      </c>
      <c r="I84" s="109"/>
      <c r="J84" s="109"/>
      <c r="K84" s="21" t="s">
        <v>32</v>
      </c>
      <c r="L84" s="89" t="str">
        <f>IF(OR(F84="",I84=""),"",MIN(MAX(ROUNDDOWN((I84-F84)*24*2,0)/2,0),$E$81))</f>
        <v/>
      </c>
      <c r="M84" s="90"/>
      <c r="N84" s="43" t="s">
        <v>33</v>
      </c>
      <c r="O84" s="106"/>
      <c r="P84" s="107"/>
      <c r="Q84" s="106"/>
      <c r="R84" s="107"/>
      <c r="S84" s="106"/>
      <c r="T84" s="107"/>
      <c r="U84" s="106"/>
      <c r="V84" s="107"/>
      <c r="W84" s="231"/>
      <c r="X84" s="232"/>
      <c r="Y84" s="232"/>
      <c r="Z84" s="232"/>
      <c r="AA84" s="232"/>
      <c r="AB84" s="232"/>
      <c r="AC84" s="233"/>
      <c r="AI84" s="12"/>
      <c r="AJ84" s="12"/>
      <c r="AK84" s="12"/>
      <c r="AL84" s="12"/>
      <c r="AM84" s="12"/>
      <c r="AN84" s="12"/>
      <c r="AO84" s="12"/>
      <c r="AP84" s="12"/>
      <c r="AQ84" s="12"/>
      <c r="AR84" s="12"/>
      <c r="AS84" s="12"/>
      <c r="AT84" s="12"/>
    </row>
    <row r="85" spans="1:46" s="32" customFormat="1" ht="26.25" customHeight="1" x14ac:dyDescent="0.55000000000000004">
      <c r="A85" s="17">
        <v>2</v>
      </c>
      <c r="B85" s="22" t="s">
        <v>4</v>
      </c>
      <c r="C85" s="25" t="str">
        <f>TEXT(DATE($N$2,$P$2,A85),"aaa")</f>
        <v>木</v>
      </c>
      <c r="D85" s="85"/>
      <c r="E85" s="86"/>
      <c r="F85" s="205"/>
      <c r="G85" s="178"/>
      <c r="H85" s="18" t="s">
        <v>31</v>
      </c>
      <c r="I85" s="178"/>
      <c r="J85" s="178"/>
      <c r="K85" s="22" t="s">
        <v>32</v>
      </c>
      <c r="L85" s="89" t="str">
        <f>IF(OR(F85="",I85=""),"",MIN(MAX(ROUNDDOWN((I85-F85)*24*2,0)/2,0),$E$81))</f>
        <v/>
      </c>
      <c r="M85" s="90"/>
      <c r="N85" s="22" t="s">
        <v>33</v>
      </c>
      <c r="O85" s="85"/>
      <c r="P85" s="86"/>
      <c r="Q85" s="85"/>
      <c r="R85" s="86"/>
      <c r="S85" s="85"/>
      <c r="T85" s="86"/>
      <c r="U85" s="85"/>
      <c r="V85" s="86"/>
      <c r="W85" s="120"/>
      <c r="X85" s="121"/>
      <c r="Y85" s="121"/>
      <c r="Z85" s="121"/>
      <c r="AA85" s="121"/>
      <c r="AB85" s="121"/>
      <c r="AC85" s="122"/>
      <c r="AI85" s="12"/>
      <c r="AJ85" s="12"/>
      <c r="AK85" s="12"/>
      <c r="AL85" s="12"/>
      <c r="AM85" s="12"/>
      <c r="AN85" s="12"/>
      <c r="AO85" s="12"/>
      <c r="AP85" s="12"/>
      <c r="AQ85" s="12"/>
      <c r="AR85" s="12"/>
      <c r="AS85" s="12"/>
      <c r="AT85" s="12"/>
    </row>
    <row r="86" spans="1:46" s="32" customFormat="1" ht="26.25" customHeight="1" x14ac:dyDescent="0.55000000000000004">
      <c r="A86" s="17">
        <v>3</v>
      </c>
      <c r="B86" s="22" t="s">
        <v>34</v>
      </c>
      <c r="C86" s="25" t="str">
        <f t="shared" ref="C86:C114" si="3">TEXT(DATE($N$2,$P$2,A86),"aaa")</f>
        <v>金</v>
      </c>
      <c r="D86" s="85"/>
      <c r="E86" s="86"/>
      <c r="F86" s="205"/>
      <c r="G86" s="178"/>
      <c r="H86" s="18" t="s">
        <v>31</v>
      </c>
      <c r="I86" s="178"/>
      <c r="J86" s="178"/>
      <c r="K86" s="22" t="s">
        <v>32</v>
      </c>
      <c r="L86" s="89" t="str">
        <f t="shared" ref="L86:L113" si="4">IF(OR(F86="",I86=""),"",MIN(MAX(ROUNDDOWN((I86-F86)*24*2,0)/2,0),$E$81))</f>
        <v/>
      </c>
      <c r="M86" s="90"/>
      <c r="N86" s="22" t="s">
        <v>33</v>
      </c>
      <c r="O86" s="85"/>
      <c r="P86" s="86"/>
      <c r="Q86" s="85"/>
      <c r="R86" s="86"/>
      <c r="S86" s="85"/>
      <c r="T86" s="86"/>
      <c r="U86" s="85"/>
      <c r="V86" s="86"/>
      <c r="W86" s="234"/>
      <c r="X86" s="235"/>
      <c r="Y86" s="235"/>
      <c r="Z86" s="235"/>
      <c r="AA86" s="235"/>
      <c r="AB86" s="235"/>
      <c r="AC86" s="236"/>
      <c r="AI86" s="12"/>
      <c r="AJ86" s="12"/>
      <c r="AK86" s="12"/>
      <c r="AL86" s="12"/>
      <c r="AM86" s="12"/>
      <c r="AN86" s="12"/>
      <c r="AO86" s="12"/>
      <c r="AP86" s="12"/>
      <c r="AQ86" s="12"/>
      <c r="AR86" s="12"/>
      <c r="AS86" s="12"/>
      <c r="AT86" s="12"/>
    </row>
    <row r="87" spans="1:46" s="32" customFormat="1" ht="26.25" customHeight="1" x14ac:dyDescent="0.55000000000000004">
      <c r="A87" s="17">
        <v>4</v>
      </c>
      <c r="B87" s="22" t="s">
        <v>34</v>
      </c>
      <c r="C87" s="25" t="str">
        <f t="shared" si="3"/>
        <v>土</v>
      </c>
      <c r="D87" s="85"/>
      <c r="E87" s="86"/>
      <c r="F87" s="205"/>
      <c r="G87" s="178"/>
      <c r="H87" s="18" t="s">
        <v>31</v>
      </c>
      <c r="I87" s="178"/>
      <c r="J87" s="178"/>
      <c r="K87" s="22" t="s">
        <v>32</v>
      </c>
      <c r="L87" s="89" t="str">
        <f t="shared" si="4"/>
        <v/>
      </c>
      <c r="M87" s="90"/>
      <c r="N87" s="22" t="s">
        <v>33</v>
      </c>
      <c r="O87" s="85"/>
      <c r="P87" s="86"/>
      <c r="Q87" s="85"/>
      <c r="R87" s="86"/>
      <c r="S87" s="85"/>
      <c r="T87" s="86"/>
      <c r="U87" s="85"/>
      <c r="V87" s="86"/>
      <c r="W87" s="120"/>
      <c r="X87" s="121"/>
      <c r="Y87" s="121"/>
      <c r="Z87" s="121"/>
      <c r="AA87" s="121"/>
      <c r="AB87" s="121"/>
      <c r="AC87" s="122"/>
      <c r="AI87" s="12"/>
      <c r="AJ87" s="12"/>
      <c r="AK87" s="12"/>
      <c r="AL87" s="12"/>
      <c r="AM87" s="12"/>
      <c r="AN87" s="12"/>
      <c r="AO87" s="12"/>
      <c r="AP87" s="12"/>
      <c r="AQ87" s="12"/>
      <c r="AR87" s="12"/>
      <c r="AS87" s="12"/>
      <c r="AT87" s="12"/>
    </row>
    <row r="88" spans="1:46" s="32" customFormat="1" ht="26.25" customHeight="1" x14ac:dyDescent="0.55000000000000004">
      <c r="A88" s="17">
        <v>5</v>
      </c>
      <c r="B88" s="22" t="s">
        <v>34</v>
      </c>
      <c r="C88" s="25" t="str">
        <f t="shared" si="3"/>
        <v>日</v>
      </c>
      <c r="D88" s="85"/>
      <c r="E88" s="86"/>
      <c r="F88" s="205"/>
      <c r="G88" s="178"/>
      <c r="H88" s="18" t="s">
        <v>31</v>
      </c>
      <c r="I88" s="178"/>
      <c r="J88" s="178"/>
      <c r="K88" s="22" t="s">
        <v>32</v>
      </c>
      <c r="L88" s="89" t="str">
        <f t="shared" si="4"/>
        <v/>
      </c>
      <c r="M88" s="90"/>
      <c r="N88" s="22" t="s">
        <v>33</v>
      </c>
      <c r="O88" s="85"/>
      <c r="P88" s="86"/>
      <c r="Q88" s="85"/>
      <c r="R88" s="86"/>
      <c r="S88" s="85"/>
      <c r="T88" s="86"/>
      <c r="U88" s="85"/>
      <c r="V88" s="86"/>
      <c r="W88" s="120"/>
      <c r="X88" s="121"/>
      <c r="Y88" s="121"/>
      <c r="Z88" s="121"/>
      <c r="AA88" s="121"/>
      <c r="AB88" s="121"/>
      <c r="AC88" s="122"/>
      <c r="AI88" s="12"/>
      <c r="AJ88" s="12"/>
      <c r="AK88" s="12"/>
      <c r="AL88" s="12"/>
      <c r="AM88" s="12"/>
      <c r="AN88" s="12"/>
      <c r="AO88" s="12"/>
      <c r="AP88" s="12"/>
      <c r="AQ88" s="12"/>
      <c r="AR88" s="12"/>
      <c r="AS88" s="12"/>
      <c r="AT88" s="12"/>
    </row>
    <row r="89" spans="1:46" s="32" customFormat="1" ht="26.25" customHeight="1" x14ac:dyDescent="0.55000000000000004">
      <c r="A89" s="17">
        <v>6</v>
      </c>
      <c r="B89" s="22" t="s">
        <v>34</v>
      </c>
      <c r="C89" s="25" t="str">
        <f t="shared" si="3"/>
        <v>月</v>
      </c>
      <c r="D89" s="85"/>
      <c r="E89" s="86"/>
      <c r="F89" s="205"/>
      <c r="G89" s="178"/>
      <c r="H89" s="18" t="s">
        <v>31</v>
      </c>
      <c r="I89" s="178"/>
      <c r="J89" s="178"/>
      <c r="K89" s="22" t="s">
        <v>32</v>
      </c>
      <c r="L89" s="89" t="str">
        <f t="shared" si="4"/>
        <v/>
      </c>
      <c r="M89" s="90"/>
      <c r="N89" s="22" t="s">
        <v>33</v>
      </c>
      <c r="O89" s="85"/>
      <c r="P89" s="86"/>
      <c r="Q89" s="85"/>
      <c r="R89" s="86"/>
      <c r="S89" s="85"/>
      <c r="T89" s="86"/>
      <c r="U89" s="85"/>
      <c r="V89" s="86"/>
      <c r="W89" s="120"/>
      <c r="X89" s="121"/>
      <c r="Y89" s="121"/>
      <c r="Z89" s="121"/>
      <c r="AA89" s="121"/>
      <c r="AB89" s="121"/>
      <c r="AC89" s="122"/>
      <c r="AI89" s="12"/>
      <c r="AJ89" s="12"/>
      <c r="AK89" s="12"/>
      <c r="AL89" s="12"/>
      <c r="AM89" s="12"/>
      <c r="AN89" s="12"/>
      <c r="AO89" s="12"/>
      <c r="AP89" s="12"/>
      <c r="AQ89" s="12"/>
      <c r="AR89" s="12"/>
      <c r="AS89" s="12"/>
      <c r="AT89" s="12"/>
    </row>
    <row r="90" spans="1:46" s="32" customFormat="1" ht="26.25" customHeight="1" x14ac:dyDescent="0.55000000000000004">
      <c r="A90" s="17">
        <v>7</v>
      </c>
      <c r="B90" s="22" t="s">
        <v>34</v>
      </c>
      <c r="C90" s="25" t="str">
        <f t="shared" si="3"/>
        <v>火</v>
      </c>
      <c r="D90" s="85"/>
      <c r="E90" s="86"/>
      <c r="F90" s="205"/>
      <c r="G90" s="178"/>
      <c r="H90" s="18" t="s">
        <v>31</v>
      </c>
      <c r="I90" s="178"/>
      <c r="J90" s="178"/>
      <c r="K90" s="22" t="s">
        <v>32</v>
      </c>
      <c r="L90" s="89" t="str">
        <f t="shared" si="4"/>
        <v/>
      </c>
      <c r="M90" s="90"/>
      <c r="N90" s="22" t="s">
        <v>33</v>
      </c>
      <c r="O90" s="85"/>
      <c r="P90" s="86"/>
      <c r="Q90" s="85"/>
      <c r="R90" s="86"/>
      <c r="S90" s="85"/>
      <c r="T90" s="86"/>
      <c r="U90" s="85"/>
      <c r="V90" s="86"/>
      <c r="W90" s="120"/>
      <c r="X90" s="121"/>
      <c r="Y90" s="121"/>
      <c r="Z90" s="121"/>
      <c r="AA90" s="121"/>
      <c r="AB90" s="121"/>
      <c r="AC90" s="122"/>
      <c r="AI90" s="12"/>
      <c r="AJ90" s="12"/>
      <c r="AK90" s="12"/>
      <c r="AL90" s="12"/>
      <c r="AM90" s="12"/>
      <c r="AN90" s="12"/>
      <c r="AO90" s="12"/>
      <c r="AP90" s="12"/>
      <c r="AQ90" s="12"/>
      <c r="AR90" s="12"/>
      <c r="AS90" s="12"/>
      <c r="AT90" s="12"/>
    </row>
    <row r="91" spans="1:46" s="32" customFormat="1" ht="26.25" customHeight="1" x14ac:dyDescent="0.55000000000000004">
      <c r="A91" s="17">
        <v>8</v>
      </c>
      <c r="B91" s="22" t="s">
        <v>34</v>
      </c>
      <c r="C91" s="25" t="str">
        <f t="shared" si="3"/>
        <v>水</v>
      </c>
      <c r="D91" s="85"/>
      <c r="E91" s="86"/>
      <c r="F91" s="205"/>
      <c r="G91" s="178"/>
      <c r="H91" s="18" t="s">
        <v>31</v>
      </c>
      <c r="I91" s="178"/>
      <c r="J91" s="178"/>
      <c r="K91" s="22" t="s">
        <v>32</v>
      </c>
      <c r="L91" s="89" t="str">
        <f t="shared" si="4"/>
        <v/>
      </c>
      <c r="M91" s="90"/>
      <c r="N91" s="22" t="s">
        <v>33</v>
      </c>
      <c r="O91" s="85"/>
      <c r="P91" s="86"/>
      <c r="Q91" s="85"/>
      <c r="R91" s="86"/>
      <c r="S91" s="85"/>
      <c r="T91" s="86"/>
      <c r="U91" s="85"/>
      <c r="V91" s="86"/>
      <c r="W91" s="120"/>
      <c r="X91" s="121"/>
      <c r="Y91" s="121"/>
      <c r="Z91" s="121"/>
      <c r="AA91" s="121"/>
      <c r="AB91" s="121"/>
      <c r="AC91" s="122"/>
      <c r="AI91" s="12"/>
      <c r="AJ91" s="12"/>
      <c r="AK91" s="12"/>
      <c r="AL91" s="12"/>
      <c r="AM91" s="12"/>
      <c r="AN91" s="12"/>
      <c r="AO91" s="12"/>
      <c r="AP91" s="12"/>
      <c r="AQ91" s="12"/>
      <c r="AR91" s="12"/>
      <c r="AS91" s="12"/>
      <c r="AT91" s="12"/>
    </row>
    <row r="92" spans="1:46" s="32" customFormat="1" ht="26.25" customHeight="1" x14ac:dyDescent="0.55000000000000004">
      <c r="A92" s="17">
        <v>9</v>
      </c>
      <c r="B92" s="22" t="s">
        <v>34</v>
      </c>
      <c r="C92" s="25" t="str">
        <f t="shared" si="3"/>
        <v>木</v>
      </c>
      <c r="D92" s="85"/>
      <c r="E92" s="86"/>
      <c r="F92" s="205"/>
      <c r="G92" s="178"/>
      <c r="H92" s="18" t="s">
        <v>31</v>
      </c>
      <c r="I92" s="178"/>
      <c r="J92" s="178"/>
      <c r="K92" s="22" t="s">
        <v>32</v>
      </c>
      <c r="L92" s="89" t="str">
        <f t="shared" si="4"/>
        <v/>
      </c>
      <c r="M92" s="90"/>
      <c r="N92" s="22" t="s">
        <v>33</v>
      </c>
      <c r="O92" s="85"/>
      <c r="P92" s="86"/>
      <c r="Q92" s="85"/>
      <c r="R92" s="86"/>
      <c r="S92" s="85"/>
      <c r="T92" s="86"/>
      <c r="U92" s="85"/>
      <c r="V92" s="86"/>
      <c r="W92" s="120"/>
      <c r="X92" s="121"/>
      <c r="Y92" s="121"/>
      <c r="Z92" s="121"/>
      <c r="AA92" s="121"/>
      <c r="AB92" s="121"/>
      <c r="AC92" s="122"/>
      <c r="AI92" s="12"/>
      <c r="AJ92" s="12"/>
      <c r="AK92" s="12"/>
      <c r="AL92" s="12"/>
      <c r="AM92" s="12"/>
      <c r="AN92" s="12"/>
      <c r="AO92" s="12"/>
      <c r="AP92" s="12"/>
      <c r="AQ92" s="12"/>
      <c r="AR92" s="12"/>
      <c r="AS92" s="12"/>
      <c r="AT92" s="12"/>
    </row>
    <row r="93" spans="1:46" s="32" customFormat="1" ht="26.25" customHeight="1" x14ac:dyDescent="0.55000000000000004">
      <c r="A93" s="17">
        <v>10</v>
      </c>
      <c r="B93" s="22" t="s">
        <v>34</v>
      </c>
      <c r="C93" s="25" t="str">
        <f t="shared" si="3"/>
        <v>金</v>
      </c>
      <c r="D93" s="85"/>
      <c r="E93" s="86"/>
      <c r="F93" s="205"/>
      <c r="G93" s="178"/>
      <c r="H93" s="18" t="s">
        <v>31</v>
      </c>
      <c r="I93" s="178"/>
      <c r="J93" s="178"/>
      <c r="K93" s="22" t="s">
        <v>32</v>
      </c>
      <c r="L93" s="89" t="str">
        <f t="shared" si="4"/>
        <v/>
      </c>
      <c r="M93" s="90"/>
      <c r="N93" s="22" t="s">
        <v>33</v>
      </c>
      <c r="O93" s="85"/>
      <c r="P93" s="86"/>
      <c r="Q93" s="85"/>
      <c r="R93" s="86"/>
      <c r="S93" s="85"/>
      <c r="T93" s="86"/>
      <c r="U93" s="85"/>
      <c r="V93" s="86"/>
      <c r="W93" s="120"/>
      <c r="X93" s="121"/>
      <c r="Y93" s="121"/>
      <c r="Z93" s="121"/>
      <c r="AA93" s="121"/>
      <c r="AB93" s="121"/>
      <c r="AC93" s="122"/>
      <c r="AI93" s="12"/>
      <c r="AJ93" s="12"/>
      <c r="AK93" s="12"/>
      <c r="AL93" s="12"/>
      <c r="AM93" s="12"/>
      <c r="AN93" s="12"/>
      <c r="AO93" s="12"/>
      <c r="AP93" s="12"/>
      <c r="AQ93" s="12"/>
      <c r="AR93" s="12"/>
      <c r="AS93" s="12"/>
      <c r="AT93" s="12"/>
    </row>
    <row r="94" spans="1:46" s="32" customFormat="1" ht="26.25" customHeight="1" x14ac:dyDescent="0.55000000000000004">
      <c r="A94" s="17">
        <v>11</v>
      </c>
      <c r="B94" s="22" t="s">
        <v>34</v>
      </c>
      <c r="C94" s="25" t="str">
        <f t="shared" si="3"/>
        <v>土</v>
      </c>
      <c r="D94" s="85"/>
      <c r="E94" s="86"/>
      <c r="F94" s="205"/>
      <c r="G94" s="178"/>
      <c r="H94" s="18" t="s">
        <v>31</v>
      </c>
      <c r="I94" s="178"/>
      <c r="J94" s="178"/>
      <c r="K94" s="22" t="s">
        <v>32</v>
      </c>
      <c r="L94" s="89" t="str">
        <f t="shared" si="4"/>
        <v/>
      </c>
      <c r="M94" s="90"/>
      <c r="N94" s="22" t="s">
        <v>33</v>
      </c>
      <c r="O94" s="85"/>
      <c r="P94" s="86"/>
      <c r="Q94" s="85"/>
      <c r="R94" s="86"/>
      <c r="S94" s="85"/>
      <c r="T94" s="86"/>
      <c r="U94" s="85"/>
      <c r="V94" s="86"/>
      <c r="W94" s="120"/>
      <c r="X94" s="121"/>
      <c r="Y94" s="121"/>
      <c r="Z94" s="121"/>
      <c r="AA94" s="121"/>
      <c r="AB94" s="121"/>
      <c r="AC94" s="122"/>
      <c r="AI94" s="12"/>
      <c r="AJ94" s="12"/>
      <c r="AK94" s="12"/>
      <c r="AL94" s="12"/>
      <c r="AM94" s="12"/>
      <c r="AN94" s="12"/>
      <c r="AO94" s="12"/>
      <c r="AP94" s="12"/>
      <c r="AQ94" s="12"/>
      <c r="AR94" s="12"/>
      <c r="AS94" s="12"/>
      <c r="AT94" s="12"/>
    </row>
    <row r="95" spans="1:46" s="32" customFormat="1" ht="26.25" customHeight="1" x14ac:dyDescent="0.55000000000000004">
      <c r="A95" s="17">
        <v>12</v>
      </c>
      <c r="B95" s="22" t="s">
        <v>34</v>
      </c>
      <c r="C95" s="25" t="str">
        <f t="shared" si="3"/>
        <v>日</v>
      </c>
      <c r="D95" s="85"/>
      <c r="E95" s="86"/>
      <c r="F95" s="205"/>
      <c r="G95" s="178"/>
      <c r="H95" s="18" t="s">
        <v>31</v>
      </c>
      <c r="I95" s="178"/>
      <c r="J95" s="178"/>
      <c r="K95" s="22" t="s">
        <v>32</v>
      </c>
      <c r="L95" s="89" t="str">
        <f t="shared" si="4"/>
        <v/>
      </c>
      <c r="M95" s="90"/>
      <c r="N95" s="22" t="s">
        <v>33</v>
      </c>
      <c r="O95" s="85"/>
      <c r="P95" s="86"/>
      <c r="Q95" s="85"/>
      <c r="R95" s="86"/>
      <c r="S95" s="85"/>
      <c r="T95" s="86"/>
      <c r="U95" s="85"/>
      <c r="V95" s="86"/>
      <c r="W95" s="120"/>
      <c r="X95" s="121"/>
      <c r="Y95" s="121"/>
      <c r="Z95" s="121"/>
      <c r="AA95" s="121"/>
      <c r="AB95" s="121"/>
      <c r="AC95" s="122"/>
      <c r="AI95" s="12"/>
      <c r="AJ95" s="12"/>
      <c r="AK95" s="12"/>
      <c r="AL95" s="12"/>
      <c r="AM95" s="12"/>
      <c r="AN95" s="12"/>
      <c r="AO95" s="12"/>
      <c r="AP95" s="12"/>
      <c r="AQ95" s="12"/>
      <c r="AR95" s="12"/>
      <c r="AS95" s="12"/>
      <c r="AT95" s="12"/>
    </row>
    <row r="96" spans="1:46" s="32" customFormat="1" ht="26.25" customHeight="1" x14ac:dyDescent="0.55000000000000004">
      <c r="A96" s="17">
        <v>13</v>
      </c>
      <c r="B96" s="22" t="s">
        <v>34</v>
      </c>
      <c r="C96" s="25" t="str">
        <f t="shared" si="3"/>
        <v>月</v>
      </c>
      <c r="D96" s="85"/>
      <c r="E96" s="86"/>
      <c r="F96" s="205"/>
      <c r="G96" s="178"/>
      <c r="H96" s="18" t="s">
        <v>31</v>
      </c>
      <c r="I96" s="178"/>
      <c r="J96" s="178"/>
      <c r="K96" s="22" t="s">
        <v>32</v>
      </c>
      <c r="L96" s="89" t="str">
        <f t="shared" si="4"/>
        <v/>
      </c>
      <c r="M96" s="90"/>
      <c r="N96" s="22" t="s">
        <v>33</v>
      </c>
      <c r="O96" s="85"/>
      <c r="P96" s="86"/>
      <c r="Q96" s="85"/>
      <c r="R96" s="86"/>
      <c r="S96" s="85"/>
      <c r="T96" s="86"/>
      <c r="U96" s="85"/>
      <c r="V96" s="86"/>
      <c r="W96" s="120"/>
      <c r="X96" s="121"/>
      <c r="Y96" s="121"/>
      <c r="Z96" s="121"/>
      <c r="AA96" s="121"/>
      <c r="AB96" s="121"/>
      <c r="AC96" s="122"/>
      <c r="AI96" s="12"/>
      <c r="AJ96" s="12"/>
      <c r="AK96" s="12"/>
      <c r="AL96" s="12"/>
      <c r="AM96" s="12"/>
      <c r="AN96" s="12"/>
      <c r="AO96" s="12"/>
      <c r="AP96" s="12"/>
      <c r="AQ96" s="12"/>
      <c r="AR96" s="12"/>
      <c r="AS96" s="12"/>
      <c r="AT96" s="12"/>
    </row>
    <row r="97" spans="1:46" s="32" customFormat="1" ht="26.25" customHeight="1" x14ac:dyDescent="0.55000000000000004">
      <c r="A97" s="17">
        <v>14</v>
      </c>
      <c r="B97" s="22" t="s">
        <v>34</v>
      </c>
      <c r="C97" s="25" t="str">
        <f t="shared" si="3"/>
        <v>火</v>
      </c>
      <c r="D97" s="85"/>
      <c r="E97" s="86"/>
      <c r="F97" s="205"/>
      <c r="G97" s="178"/>
      <c r="H97" s="18" t="s">
        <v>31</v>
      </c>
      <c r="I97" s="178"/>
      <c r="J97" s="178"/>
      <c r="K97" s="22" t="s">
        <v>32</v>
      </c>
      <c r="L97" s="89" t="str">
        <f t="shared" si="4"/>
        <v/>
      </c>
      <c r="M97" s="90"/>
      <c r="N97" s="22" t="s">
        <v>33</v>
      </c>
      <c r="O97" s="85"/>
      <c r="P97" s="86"/>
      <c r="Q97" s="85"/>
      <c r="R97" s="86"/>
      <c r="S97" s="85"/>
      <c r="T97" s="86"/>
      <c r="U97" s="85"/>
      <c r="V97" s="86"/>
      <c r="W97" s="120"/>
      <c r="X97" s="121"/>
      <c r="Y97" s="121"/>
      <c r="Z97" s="121"/>
      <c r="AA97" s="121"/>
      <c r="AB97" s="121"/>
      <c r="AC97" s="122"/>
      <c r="AI97" s="12"/>
      <c r="AJ97" s="12"/>
      <c r="AK97" s="12"/>
      <c r="AL97" s="12"/>
      <c r="AM97" s="12"/>
      <c r="AN97" s="12"/>
      <c r="AO97" s="12"/>
      <c r="AP97" s="12"/>
      <c r="AQ97" s="12"/>
      <c r="AR97" s="12"/>
      <c r="AS97" s="12"/>
      <c r="AT97" s="12"/>
    </row>
    <row r="98" spans="1:46" s="32" customFormat="1" ht="26.25" customHeight="1" x14ac:dyDescent="0.55000000000000004">
      <c r="A98" s="17">
        <v>15</v>
      </c>
      <c r="B98" s="22" t="s">
        <v>34</v>
      </c>
      <c r="C98" s="25" t="str">
        <f t="shared" si="3"/>
        <v>水</v>
      </c>
      <c r="D98" s="85"/>
      <c r="E98" s="86"/>
      <c r="F98" s="205"/>
      <c r="G98" s="178"/>
      <c r="H98" s="18" t="s">
        <v>31</v>
      </c>
      <c r="I98" s="178"/>
      <c r="J98" s="178"/>
      <c r="K98" s="22" t="s">
        <v>32</v>
      </c>
      <c r="L98" s="89" t="str">
        <f t="shared" si="4"/>
        <v/>
      </c>
      <c r="M98" s="90"/>
      <c r="N98" s="22" t="s">
        <v>33</v>
      </c>
      <c r="O98" s="85"/>
      <c r="P98" s="86"/>
      <c r="Q98" s="85"/>
      <c r="R98" s="86"/>
      <c r="S98" s="85"/>
      <c r="T98" s="86"/>
      <c r="U98" s="85"/>
      <c r="V98" s="86"/>
      <c r="W98" s="120"/>
      <c r="X98" s="121"/>
      <c r="Y98" s="121"/>
      <c r="Z98" s="121"/>
      <c r="AA98" s="121"/>
      <c r="AB98" s="121"/>
      <c r="AC98" s="122"/>
      <c r="AI98" s="12"/>
      <c r="AJ98" s="12"/>
      <c r="AK98" s="12"/>
      <c r="AL98" s="12"/>
      <c r="AM98" s="12"/>
      <c r="AN98" s="12"/>
      <c r="AO98" s="12"/>
      <c r="AP98" s="12"/>
      <c r="AQ98" s="12"/>
      <c r="AR98" s="12"/>
      <c r="AS98" s="12"/>
      <c r="AT98" s="12"/>
    </row>
    <row r="99" spans="1:46" s="32" customFormat="1" ht="26.25" customHeight="1" x14ac:dyDescent="0.55000000000000004">
      <c r="A99" s="17">
        <v>16</v>
      </c>
      <c r="B99" s="22" t="s">
        <v>34</v>
      </c>
      <c r="C99" s="25" t="str">
        <f t="shared" si="3"/>
        <v>木</v>
      </c>
      <c r="D99" s="85"/>
      <c r="E99" s="86"/>
      <c r="F99" s="205"/>
      <c r="G99" s="178"/>
      <c r="H99" s="18" t="s">
        <v>31</v>
      </c>
      <c r="I99" s="178"/>
      <c r="J99" s="178"/>
      <c r="K99" s="22" t="s">
        <v>32</v>
      </c>
      <c r="L99" s="89" t="str">
        <f t="shared" si="4"/>
        <v/>
      </c>
      <c r="M99" s="90"/>
      <c r="N99" s="22" t="s">
        <v>33</v>
      </c>
      <c r="O99" s="85"/>
      <c r="P99" s="86"/>
      <c r="Q99" s="85"/>
      <c r="R99" s="86"/>
      <c r="S99" s="85"/>
      <c r="T99" s="86"/>
      <c r="U99" s="85"/>
      <c r="V99" s="86"/>
      <c r="W99" s="120"/>
      <c r="X99" s="121"/>
      <c r="Y99" s="121"/>
      <c r="Z99" s="121"/>
      <c r="AA99" s="121"/>
      <c r="AB99" s="121"/>
      <c r="AC99" s="122"/>
      <c r="AI99" s="12"/>
      <c r="AJ99" s="12"/>
      <c r="AK99" s="12"/>
      <c r="AL99" s="12"/>
      <c r="AM99" s="12"/>
      <c r="AN99" s="12"/>
      <c r="AO99" s="12"/>
      <c r="AP99" s="12"/>
      <c r="AQ99" s="12"/>
      <c r="AR99" s="12"/>
      <c r="AS99" s="12"/>
      <c r="AT99" s="12"/>
    </row>
    <row r="100" spans="1:46" s="32" customFormat="1" ht="26.25" customHeight="1" x14ac:dyDescent="0.55000000000000004">
      <c r="A100" s="17">
        <v>17</v>
      </c>
      <c r="B100" s="22" t="s">
        <v>34</v>
      </c>
      <c r="C100" s="25" t="str">
        <f t="shared" si="3"/>
        <v>金</v>
      </c>
      <c r="D100" s="85"/>
      <c r="E100" s="86"/>
      <c r="F100" s="205"/>
      <c r="G100" s="178"/>
      <c r="H100" s="18" t="s">
        <v>31</v>
      </c>
      <c r="I100" s="178"/>
      <c r="J100" s="178"/>
      <c r="K100" s="22" t="s">
        <v>32</v>
      </c>
      <c r="L100" s="89" t="str">
        <f t="shared" si="4"/>
        <v/>
      </c>
      <c r="M100" s="90"/>
      <c r="N100" s="22" t="s">
        <v>33</v>
      </c>
      <c r="O100" s="85"/>
      <c r="P100" s="86"/>
      <c r="Q100" s="85"/>
      <c r="R100" s="86"/>
      <c r="S100" s="85"/>
      <c r="T100" s="86"/>
      <c r="U100" s="85"/>
      <c r="V100" s="86"/>
      <c r="W100" s="120"/>
      <c r="X100" s="121"/>
      <c r="Y100" s="121"/>
      <c r="Z100" s="121"/>
      <c r="AA100" s="121"/>
      <c r="AB100" s="121"/>
      <c r="AC100" s="122"/>
      <c r="AI100" s="12"/>
      <c r="AJ100" s="12"/>
      <c r="AK100" s="12"/>
      <c r="AL100" s="12"/>
      <c r="AM100" s="12"/>
      <c r="AN100" s="12"/>
      <c r="AO100" s="12"/>
      <c r="AP100" s="12"/>
      <c r="AQ100" s="12"/>
      <c r="AR100" s="12"/>
      <c r="AS100" s="12"/>
      <c r="AT100" s="12"/>
    </row>
    <row r="101" spans="1:46" s="32" customFormat="1" ht="26.25" customHeight="1" x14ac:dyDescent="0.55000000000000004">
      <c r="A101" s="17">
        <v>18</v>
      </c>
      <c r="B101" s="22" t="s">
        <v>34</v>
      </c>
      <c r="C101" s="25" t="str">
        <f t="shared" si="3"/>
        <v>土</v>
      </c>
      <c r="D101" s="85"/>
      <c r="E101" s="86"/>
      <c r="F101" s="205"/>
      <c r="G101" s="178"/>
      <c r="H101" s="18" t="s">
        <v>31</v>
      </c>
      <c r="I101" s="178"/>
      <c r="J101" s="178"/>
      <c r="K101" s="22" t="s">
        <v>32</v>
      </c>
      <c r="L101" s="89" t="str">
        <f t="shared" si="4"/>
        <v/>
      </c>
      <c r="M101" s="90"/>
      <c r="N101" s="22" t="s">
        <v>33</v>
      </c>
      <c r="O101" s="85"/>
      <c r="P101" s="86"/>
      <c r="Q101" s="85"/>
      <c r="R101" s="86"/>
      <c r="S101" s="85"/>
      <c r="T101" s="86"/>
      <c r="U101" s="85"/>
      <c r="V101" s="86"/>
      <c r="W101" s="120"/>
      <c r="X101" s="121"/>
      <c r="Y101" s="121"/>
      <c r="Z101" s="121"/>
      <c r="AA101" s="121"/>
      <c r="AB101" s="121"/>
      <c r="AC101" s="122"/>
      <c r="AI101" s="12"/>
      <c r="AJ101" s="12"/>
      <c r="AK101" s="12"/>
      <c r="AL101" s="12"/>
      <c r="AM101" s="12"/>
      <c r="AN101" s="12"/>
      <c r="AO101" s="12"/>
      <c r="AP101" s="12"/>
      <c r="AQ101" s="12"/>
      <c r="AR101" s="12"/>
      <c r="AS101" s="12"/>
      <c r="AT101" s="12"/>
    </row>
    <row r="102" spans="1:46" s="32" customFormat="1" ht="26.25" customHeight="1" x14ac:dyDescent="0.55000000000000004">
      <c r="A102" s="17">
        <v>19</v>
      </c>
      <c r="B102" s="22" t="s">
        <v>34</v>
      </c>
      <c r="C102" s="25" t="str">
        <f t="shared" si="3"/>
        <v>日</v>
      </c>
      <c r="D102" s="85"/>
      <c r="E102" s="86"/>
      <c r="F102" s="205"/>
      <c r="G102" s="178"/>
      <c r="H102" s="18" t="s">
        <v>31</v>
      </c>
      <c r="I102" s="178"/>
      <c r="J102" s="178"/>
      <c r="K102" s="22" t="s">
        <v>32</v>
      </c>
      <c r="L102" s="89" t="str">
        <f t="shared" si="4"/>
        <v/>
      </c>
      <c r="M102" s="90"/>
      <c r="N102" s="22" t="s">
        <v>33</v>
      </c>
      <c r="O102" s="85"/>
      <c r="P102" s="86"/>
      <c r="Q102" s="85"/>
      <c r="R102" s="86"/>
      <c r="S102" s="85"/>
      <c r="T102" s="86"/>
      <c r="U102" s="85"/>
      <c r="V102" s="86"/>
      <c r="W102" s="120"/>
      <c r="X102" s="121"/>
      <c r="Y102" s="121"/>
      <c r="Z102" s="121"/>
      <c r="AA102" s="121"/>
      <c r="AB102" s="121"/>
      <c r="AC102" s="122"/>
      <c r="AI102" s="12"/>
      <c r="AJ102" s="12"/>
      <c r="AK102" s="12"/>
      <c r="AL102" s="12"/>
      <c r="AM102" s="12"/>
      <c r="AN102" s="12"/>
      <c r="AO102" s="12"/>
      <c r="AP102" s="12"/>
      <c r="AQ102" s="12"/>
      <c r="AR102" s="12"/>
      <c r="AS102" s="12"/>
      <c r="AT102" s="12"/>
    </row>
    <row r="103" spans="1:46" s="32" customFormat="1" ht="26.25" customHeight="1" x14ac:dyDescent="0.55000000000000004">
      <c r="A103" s="17">
        <v>20</v>
      </c>
      <c r="B103" s="22" t="s">
        <v>34</v>
      </c>
      <c r="C103" s="25" t="str">
        <f t="shared" si="3"/>
        <v>月</v>
      </c>
      <c r="D103" s="85"/>
      <c r="E103" s="86"/>
      <c r="F103" s="205"/>
      <c r="G103" s="178"/>
      <c r="H103" s="18" t="s">
        <v>31</v>
      </c>
      <c r="I103" s="178"/>
      <c r="J103" s="178"/>
      <c r="K103" s="22" t="s">
        <v>32</v>
      </c>
      <c r="L103" s="89" t="str">
        <f t="shared" si="4"/>
        <v/>
      </c>
      <c r="M103" s="90"/>
      <c r="N103" s="22" t="s">
        <v>33</v>
      </c>
      <c r="O103" s="85"/>
      <c r="P103" s="86"/>
      <c r="Q103" s="85"/>
      <c r="R103" s="86"/>
      <c r="S103" s="85"/>
      <c r="T103" s="86"/>
      <c r="U103" s="85"/>
      <c r="V103" s="86"/>
      <c r="W103" s="120"/>
      <c r="X103" s="121"/>
      <c r="Y103" s="121"/>
      <c r="Z103" s="121"/>
      <c r="AA103" s="121"/>
      <c r="AB103" s="121"/>
      <c r="AC103" s="122"/>
      <c r="AI103" s="12"/>
      <c r="AJ103" s="12"/>
      <c r="AK103" s="12"/>
      <c r="AL103" s="12"/>
      <c r="AM103" s="12"/>
      <c r="AN103" s="12"/>
      <c r="AO103" s="12"/>
      <c r="AP103" s="12"/>
      <c r="AQ103" s="12"/>
      <c r="AR103" s="12"/>
      <c r="AS103" s="12"/>
      <c r="AT103" s="12"/>
    </row>
    <row r="104" spans="1:46" s="32" customFormat="1" ht="26.25" customHeight="1" x14ac:dyDescent="0.55000000000000004">
      <c r="A104" s="17">
        <v>21</v>
      </c>
      <c r="B104" s="22" t="s">
        <v>34</v>
      </c>
      <c r="C104" s="25" t="str">
        <f t="shared" si="3"/>
        <v>火</v>
      </c>
      <c r="D104" s="85"/>
      <c r="E104" s="86"/>
      <c r="F104" s="205"/>
      <c r="G104" s="178"/>
      <c r="H104" s="18" t="s">
        <v>31</v>
      </c>
      <c r="I104" s="178"/>
      <c r="J104" s="178"/>
      <c r="K104" s="22" t="s">
        <v>32</v>
      </c>
      <c r="L104" s="89" t="str">
        <f t="shared" si="4"/>
        <v/>
      </c>
      <c r="M104" s="90"/>
      <c r="N104" s="22" t="s">
        <v>33</v>
      </c>
      <c r="O104" s="85"/>
      <c r="P104" s="86"/>
      <c r="Q104" s="85"/>
      <c r="R104" s="86"/>
      <c r="S104" s="85"/>
      <c r="T104" s="86"/>
      <c r="U104" s="85"/>
      <c r="V104" s="86"/>
      <c r="W104" s="120"/>
      <c r="X104" s="121"/>
      <c r="Y104" s="121"/>
      <c r="Z104" s="121"/>
      <c r="AA104" s="121"/>
      <c r="AB104" s="121"/>
      <c r="AC104" s="122"/>
      <c r="AI104" s="12"/>
      <c r="AJ104" s="12"/>
      <c r="AK104" s="12"/>
      <c r="AL104" s="12"/>
      <c r="AM104" s="12"/>
      <c r="AN104" s="12"/>
      <c r="AO104" s="12"/>
      <c r="AP104" s="12"/>
      <c r="AQ104" s="12"/>
      <c r="AR104" s="12"/>
      <c r="AS104" s="12"/>
      <c r="AT104" s="12"/>
    </row>
    <row r="105" spans="1:46" s="32" customFormat="1" ht="26.25" customHeight="1" x14ac:dyDescent="0.55000000000000004">
      <c r="A105" s="17">
        <v>22</v>
      </c>
      <c r="B105" s="22" t="s">
        <v>34</v>
      </c>
      <c r="C105" s="25" t="str">
        <f t="shared" si="3"/>
        <v>水</v>
      </c>
      <c r="D105" s="85"/>
      <c r="E105" s="86"/>
      <c r="F105" s="205"/>
      <c r="G105" s="178"/>
      <c r="H105" s="18" t="s">
        <v>31</v>
      </c>
      <c r="I105" s="178"/>
      <c r="J105" s="178"/>
      <c r="K105" s="22" t="s">
        <v>32</v>
      </c>
      <c r="L105" s="89" t="str">
        <f t="shared" si="4"/>
        <v/>
      </c>
      <c r="M105" s="90"/>
      <c r="N105" s="22" t="s">
        <v>33</v>
      </c>
      <c r="O105" s="85"/>
      <c r="P105" s="86"/>
      <c r="Q105" s="85"/>
      <c r="R105" s="86"/>
      <c r="S105" s="85"/>
      <c r="T105" s="86"/>
      <c r="U105" s="85"/>
      <c r="V105" s="86"/>
      <c r="W105" s="120"/>
      <c r="X105" s="121"/>
      <c r="Y105" s="121"/>
      <c r="Z105" s="121"/>
      <c r="AA105" s="121"/>
      <c r="AB105" s="121"/>
      <c r="AC105" s="122"/>
      <c r="AI105" s="12"/>
      <c r="AJ105" s="12"/>
      <c r="AK105" s="12"/>
      <c r="AL105" s="12"/>
      <c r="AM105" s="12"/>
      <c r="AN105" s="12"/>
      <c r="AO105" s="12"/>
      <c r="AP105" s="12"/>
      <c r="AQ105" s="12"/>
      <c r="AR105" s="12"/>
      <c r="AS105" s="12"/>
      <c r="AT105" s="12"/>
    </row>
    <row r="106" spans="1:46" s="32" customFormat="1" ht="26.25" customHeight="1" x14ac:dyDescent="0.55000000000000004">
      <c r="A106" s="17">
        <v>23</v>
      </c>
      <c r="B106" s="22" t="s">
        <v>34</v>
      </c>
      <c r="C106" s="25" t="str">
        <f t="shared" si="3"/>
        <v>木</v>
      </c>
      <c r="D106" s="85"/>
      <c r="E106" s="86"/>
      <c r="F106" s="205"/>
      <c r="G106" s="178"/>
      <c r="H106" s="18" t="s">
        <v>31</v>
      </c>
      <c r="I106" s="178"/>
      <c r="J106" s="178"/>
      <c r="K106" s="22" t="s">
        <v>32</v>
      </c>
      <c r="L106" s="89" t="str">
        <f t="shared" si="4"/>
        <v/>
      </c>
      <c r="M106" s="90"/>
      <c r="N106" s="22" t="s">
        <v>33</v>
      </c>
      <c r="O106" s="85"/>
      <c r="P106" s="86"/>
      <c r="Q106" s="85"/>
      <c r="R106" s="86"/>
      <c r="S106" s="85"/>
      <c r="T106" s="86"/>
      <c r="U106" s="85"/>
      <c r="V106" s="86"/>
      <c r="W106" s="120"/>
      <c r="X106" s="121"/>
      <c r="Y106" s="121"/>
      <c r="Z106" s="121"/>
      <c r="AA106" s="121"/>
      <c r="AB106" s="121"/>
      <c r="AC106" s="122"/>
      <c r="AI106" s="12"/>
      <c r="AJ106" s="12"/>
      <c r="AK106" s="12"/>
      <c r="AL106" s="12"/>
      <c r="AM106" s="12"/>
      <c r="AN106" s="12"/>
      <c r="AO106" s="12"/>
      <c r="AP106" s="12"/>
      <c r="AQ106" s="12"/>
      <c r="AR106" s="12"/>
      <c r="AS106" s="12"/>
      <c r="AT106" s="12"/>
    </row>
    <row r="107" spans="1:46" s="32" customFormat="1" ht="26.25" customHeight="1" x14ac:dyDescent="0.55000000000000004">
      <c r="A107" s="17">
        <v>24</v>
      </c>
      <c r="B107" s="22" t="s">
        <v>34</v>
      </c>
      <c r="C107" s="25" t="str">
        <f t="shared" si="3"/>
        <v>金</v>
      </c>
      <c r="D107" s="85"/>
      <c r="E107" s="86"/>
      <c r="F107" s="205"/>
      <c r="G107" s="178"/>
      <c r="H107" s="18" t="s">
        <v>31</v>
      </c>
      <c r="I107" s="178"/>
      <c r="J107" s="178"/>
      <c r="K107" s="22" t="s">
        <v>32</v>
      </c>
      <c r="L107" s="89" t="str">
        <f t="shared" si="4"/>
        <v/>
      </c>
      <c r="M107" s="90"/>
      <c r="N107" s="22" t="s">
        <v>33</v>
      </c>
      <c r="O107" s="85"/>
      <c r="P107" s="86"/>
      <c r="Q107" s="85"/>
      <c r="R107" s="86"/>
      <c r="S107" s="85"/>
      <c r="T107" s="86"/>
      <c r="U107" s="85"/>
      <c r="V107" s="86"/>
      <c r="W107" s="120"/>
      <c r="X107" s="121"/>
      <c r="Y107" s="121"/>
      <c r="Z107" s="121"/>
      <c r="AA107" s="121"/>
      <c r="AB107" s="121"/>
      <c r="AC107" s="122"/>
      <c r="AI107" s="12"/>
      <c r="AJ107" s="12"/>
      <c r="AK107" s="12"/>
      <c r="AL107" s="12"/>
      <c r="AM107" s="12"/>
      <c r="AN107" s="12"/>
      <c r="AO107" s="12"/>
      <c r="AP107" s="12"/>
      <c r="AQ107" s="12"/>
      <c r="AR107" s="12"/>
      <c r="AS107" s="12"/>
      <c r="AT107" s="12"/>
    </row>
    <row r="108" spans="1:46" s="32" customFormat="1" ht="26.25" customHeight="1" x14ac:dyDescent="0.55000000000000004">
      <c r="A108" s="17">
        <v>25</v>
      </c>
      <c r="B108" s="22" t="s">
        <v>34</v>
      </c>
      <c r="C108" s="25" t="str">
        <f t="shared" si="3"/>
        <v>土</v>
      </c>
      <c r="D108" s="85"/>
      <c r="E108" s="86"/>
      <c r="F108" s="205"/>
      <c r="G108" s="178"/>
      <c r="H108" s="18" t="s">
        <v>31</v>
      </c>
      <c r="I108" s="178"/>
      <c r="J108" s="178"/>
      <c r="K108" s="22" t="s">
        <v>32</v>
      </c>
      <c r="L108" s="89" t="str">
        <f t="shared" si="4"/>
        <v/>
      </c>
      <c r="M108" s="90"/>
      <c r="N108" s="22" t="s">
        <v>33</v>
      </c>
      <c r="O108" s="85"/>
      <c r="P108" s="86"/>
      <c r="Q108" s="85"/>
      <c r="R108" s="86"/>
      <c r="S108" s="85"/>
      <c r="T108" s="86"/>
      <c r="U108" s="85"/>
      <c r="V108" s="86"/>
      <c r="W108" s="120"/>
      <c r="X108" s="121"/>
      <c r="Y108" s="121"/>
      <c r="Z108" s="121"/>
      <c r="AA108" s="121"/>
      <c r="AB108" s="121"/>
      <c r="AC108" s="122"/>
      <c r="AI108" s="12"/>
      <c r="AJ108" s="12"/>
      <c r="AK108" s="12"/>
      <c r="AL108" s="12"/>
      <c r="AM108" s="12"/>
      <c r="AN108" s="12"/>
      <c r="AO108" s="12"/>
      <c r="AP108" s="12"/>
      <c r="AQ108" s="12"/>
      <c r="AR108" s="12"/>
      <c r="AS108" s="12"/>
      <c r="AT108" s="12"/>
    </row>
    <row r="109" spans="1:46" s="32" customFormat="1" ht="26.25" customHeight="1" x14ac:dyDescent="0.55000000000000004">
      <c r="A109" s="17">
        <v>26</v>
      </c>
      <c r="B109" s="22" t="s">
        <v>34</v>
      </c>
      <c r="C109" s="25" t="str">
        <f t="shared" si="3"/>
        <v>日</v>
      </c>
      <c r="D109" s="85"/>
      <c r="E109" s="86"/>
      <c r="F109" s="205"/>
      <c r="G109" s="178"/>
      <c r="H109" s="18" t="s">
        <v>31</v>
      </c>
      <c r="I109" s="178"/>
      <c r="J109" s="178"/>
      <c r="K109" s="22" t="s">
        <v>32</v>
      </c>
      <c r="L109" s="89" t="str">
        <f t="shared" si="4"/>
        <v/>
      </c>
      <c r="M109" s="90"/>
      <c r="N109" s="22" t="s">
        <v>33</v>
      </c>
      <c r="O109" s="85"/>
      <c r="P109" s="86"/>
      <c r="Q109" s="85"/>
      <c r="R109" s="86"/>
      <c r="S109" s="85"/>
      <c r="T109" s="86"/>
      <c r="U109" s="85"/>
      <c r="V109" s="86"/>
      <c r="W109" s="120"/>
      <c r="X109" s="121"/>
      <c r="Y109" s="121"/>
      <c r="Z109" s="121"/>
      <c r="AA109" s="121"/>
      <c r="AB109" s="121"/>
      <c r="AC109" s="122"/>
      <c r="AI109" s="12"/>
      <c r="AJ109" s="12"/>
      <c r="AK109" s="12"/>
      <c r="AL109" s="12"/>
      <c r="AM109" s="12"/>
      <c r="AN109" s="12"/>
      <c r="AO109" s="12"/>
      <c r="AP109" s="12"/>
      <c r="AQ109" s="12"/>
      <c r="AR109" s="12"/>
      <c r="AS109" s="12"/>
      <c r="AT109" s="12"/>
    </row>
    <row r="110" spans="1:46" s="32" customFormat="1" ht="26.25" customHeight="1" x14ac:dyDescent="0.55000000000000004">
      <c r="A110" s="17">
        <v>27</v>
      </c>
      <c r="B110" s="22" t="s">
        <v>34</v>
      </c>
      <c r="C110" s="25" t="str">
        <f t="shared" si="3"/>
        <v>月</v>
      </c>
      <c r="D110" s="85"/>
      <c r="E110" s="86"/>
      <c r="F110" s="205"/>
      <c r="G110" s="178"/>
      <c r="H110" s="18" t="s">
        <v>31</v>
      </c>
      <c r="I110" s="178"/>
      <c r="J110" s="178"/>
      <c r="K110" s="22" t="s">
        <v>32</v>
      </c>
      <c r="L110" s="89" t="str">
        <f t="shared" si="4"/>
        <v/>
      </c>
      <c r="M110" s="90"/>
      <c r="N110" s="22" t="s">
        <v>33</v>
      </c>
      <c r="O110" s="85"/>
      <c r="P110" s="86"/>
      <c r="Q110" s="85"/>
      <c r="R110" s="86"/>
      <c r="S110" s="85"/>
      <c r="T110" s="86"/>
      <c r="U110" s="85"/>
      <c r="V110" s="86"/>
      <c r="W110" s="120"/>
      <c r="X110" s="121"/>
      <c r="Y110" s="121"/>
      <c r="Z110" s="121"/>
      <c r="AA110" s="121"/>
      <c r="AB110" s="121"/>
      <c r="AC110" s="122"/>
      <c r="AI110" s="12"/>
      <c r="AJ110" s="12"/>
      <c r="AK110" s="12"/>
      <c r="AL110" s="12"/>
      <c r="AM110" s="12"/>
      <c r="AN110" s="12"/>
      <c r="AO110" s="12"/>
      <c r="AP110" s="12"/>
      <c r="AQ110" s="12"/>
      <c r="AR110" s="12"/>
      <c r="AS110" s="12"/>
      <c r="AT110" s="12"/>
    </row>
    <row r="111" spans="1:46" s="32" customFormat="1" ht="26.25" customHeight="1" x14ac:dyDescent="0.55000000000000004">
      <c r="A111" s="17">
        <v>28</v>
      </c>
      <c r="B111" s="22" t="s">
        <v>34</v>
      </c>
      <c r="C111" s="25" t="str">
        <f t="shared" si="3"/>
        <v>火</v>
      </c>
      <c r="D111" s="85"/>
      <c r="E111" s="86"/>
      <c r="F111" s="205"/>
      <c r="G111" s="178"/>
      <c r="H111" s="18" t="s">
        <v>31</v>
      </c>
      <c r="I111" s="178"/>
      <c r="J111" s="178"/>
      <c r="K111" s="22" t="s">
        <v>32</v>
      </c>
      <c r="L111" s="89" t="str">
        <f t="shared" si="4"/>
        <v/>
      </c>
      <c r="M111" s="90"/>
      <c r="N111" s="22" t="s">
        <v>33</v>
      </c>
      <c r="O111" s="85"/>
      <c r="P111" s="86"/>
      <c r="Q111" s="85"/>
      <c r="R111" s="86"/>
      <c r="S111" s="85"/>
      <c r="T111" s="86"/>
      <c r="U111" s="85"/>
      <c r="V111" s="86"/>
      <c r="W111" s="120"/>
      <c r="X111" s="121"/>
      <c r="Y111" s="121"/>
      <c r="Z111" s="121"/>
      <c r="AA111" s="121"/>
      <c r="AB111" s="121"/>
      <c r="AC111" s="122"/>
      <c r="AI111" s="12"/>
      <c r="AJ111" s="12"/>
      <c r="AK111" s="12"/>
      <c r="AL111" s="12"/>
      <c r="AM111" s="12"/>
      <c r="AN111" s="12"/>
      <c r="AO111" s="12"/>
      <c r="AP111" s="12"/>
      <c r="AQ111" s="12"/>
      <c r="AR111" s="12"/>
      <c r="AS111" s="12"/>
      <c r="AT111" s="12"/>
    </row>
    <row r="112" spans="1:46" s="32" customFormat="1" ht="26.25" customHeight="1" x14ac:dyDescent="0.55000000000000004">
      <c r="A112" s="17">
        <v>29</v>
      </c>
      <c r="B112" s="22" t="s">
        <v>34</v>
      </c>
      <c r="C112" s="25" t="str">
        <f t="shared" si="3"/>
        <v>水</v>
      </c>
      <c r="D112" s="85"/>
      <c r="E112" s="86"/>
      <c r="F112" s="205"/>
      <c r="G112" s="178"/>
      <c r="H112" s="18" t="s">
        <v>31</v>
      </c>
      <c r="I112" s="178"/>
      <c r="J112" s="178"/>
      <c r="K112" s="22" t="s">
        <v>32</v>
      </c>
      <c r="L112" s="89" t="str">
        <f t="shared" si="4"/>
        <v/>
      </c>
      <c r="M112" s="90"/>
      <c r="N112" s="22" t="s">
        <v>33</v>
      </c>
      <c r="O112" s="85"/>
      <c r="P112" s="86"/>
      <c r="Q112" s="85"/>
      <c r="R112" s="86"/>
      <c r="S112" s="85"/>
      <c r="T112" s="86"/>
      <c r="U112" s="85"/>
      <c r="V112" s="86"/>
      <c r="W112" s="120"/>
      <c r="X112" s="121"/>
      <c r="Y112" s="121"/>
      <c r="Z112" s="121"/>
      <c r="AA112" s="121"/>
      <c r="AB112" s="121"/>
      <c r="AC112" s="122"/>
      <c r="AI112" s="12"/>
      <c r="AJ112" s="12"/>
      <c r="AK112" s="12"/>
      <c r="AL112" s="12"/>
      <c r="AM112" s="12"/>
      <c r="AN112" s="12"/>
      <c r="AO112" s="12"/>
      <c r="AP112" s="12"/>
      <c r="AQ112" s="12"/>
      <c r="AR112" s="12"/>
      <c r="AS112" s="12"/>
      <c r="AT112" s="12"/>
    </row>
    <row r="113" spans="1:46" s="32" customFormat="1" ht="26.25" customHeight="1" x14ac:dyDescent="0.55000000000000004">
      <c r="A113" s="17">
        <v>30</v>
      </c>
      <c r="B113" s="22" t="s">
        <v>34</v>
      </c>
      <c r="C113" s="25" t="str">
        <f t="shared" si="3"/>
        <v>木</v>
      </c>
      <c r="D113" s="85"/>
      <c r="E113" s="86"/>
      <c r="F113" s="205"/>
      <c r="G113" s="178"/>
      <c r="H113" s="18" t="s">
        <v>31</v>
      </c>
      <c r="I113" s="178"/>
      <c r="J113" s="178"/>
      <c r="K113" s="22" t="s">
        <v>32</v>
      </c>
      <c r="L113" s="89" t="str">
        <f t="shared" si="4"/>
        <v/>
      </c>
      <c r="M113" s="90"/>
      <c r="N113" s="22" t="s">
        <v>33</v>
      </c>
      <c r="O113" s="85"/>
      <c r="P113" s="86"/>
      <c r="Q113" s="85"/>
      <c r="R113" s="86"/>
      <c r="S113" s="85"/>
      <c r="T113" s="86"/>
      <c r="U113" s="85"/>
      <c r="V113" s="86"/>
      <c r="W113" s="120"/>
      <c r="X113" s="121"/>
      <c r="Y113" s="121"/>
      <c r="Z113" s="121"/>
      <c r="AA113" s="121"/>
      <c r="AB113" s="121"/>
      <c r="AC113" s="122"/>
      <c r="AI113" s="12"/>
      <c r="AJ113" s="12"/>
      <c r="AK113" s="12"/>
      <c r="AL113" s="12"/>
      <c r="AM113" s="12"/>
      <c r="AN113" s="12"/>
      <c r="AO113" s="12"/>
      <c r="AP113" s="12"/>
      <c r="AQ113" s="12"/>
      <c r="AR113" s="12"/>
      <c r="AS113" s="12"/>
      <c r="AT113" s="12"/>
    </row>
    <row r="114" spans="1:46" s="32" customFormat="1" ht="26.25" customHeight="1" x14ac:dyDescent="0.55000000000000004">
      <c r="A114" s="19">
        <v>31</v>
      </c>
      <c r="B114" s="23" t="s">
        <v>4</v>
      </c>
      <c r="C114" s="26" t="str">
        <f t="shared" si="3"/>
        <v>金</v>
      </c>
      <c r="D114" s="218"/>
      <c r="E114" s="219"/>
      <c r="F114" s="226"/>
      <c r="G114" s="227"/>
      <c r="H114" s="20" t="s">
        <v>31</v>
      </c>
      <c r="I114" s="227"/>
      <c r="J114" s="227"/>
      <c r="K114" s="23" t="s">
        <v>32</v>
      </c>
      <c r="L114" s="89" t="str">
        <f t="shared" ref="L114" si="5">IF(OR(F114="",I114=""),"",MIN(MAX(ROUNDDOWN((I114-F114)*24*2,0)/2,0),$E$81))</f>
        <v/>
      </c>
      <c r="M114" s="90"/>
      <c r="N114" s="23" t="s">
        <v>33</v>
      </c>
      <c r="O114" s="218"/>
      <c r="P114" s="219"/>
      <c r="Q114" s="218"/>
      <c r="R114" s="219"/>
      <c r="S114" s="218"/>
      <c r="T114" s="219"/>
      <c r="U114" s="218"/>
      <c r="V114" s="219"/>
      <c r="W114" s="208"/>
      <c r="X114" s="209"/>
      <c r="Y114" s="209"/>
      <c r="Z114" s="209"/>
      <c r="AA114" s="209"/>
      <c r="AB114" s="209"/>
      <c r="AC114" s="210"/>
      <c r="AI114" s="12"/>
      <c r="AJ114" s="12"/>
      <c r="AK114" s="12"/>
      <c r="AL114" s="12"/>
      <c r="AM114" s="12"/>
      <c r="AN114" s="12"/>
      <c r="AO114" s="12"/>
      <c r="AP114" s="12"/>
      <c r="AQ114" s="12"/>
      <c r="AR114" s="12"/>
      <c r="AS114" s="12"/>
      <c r="AT114" s="12"/>
    </row>
    <row r="115" spans="1:46" s="32" customFormat="1" ht="26.25" customHeight="1" x14ac:dyDescent="0.55000000000000004">
      <c r="A115" s="126" t="s">
        <v>35</v>
      </c>
      <c r="B115" s="127"/>
      <c r="C115" s="127"/>
      <c r="D115" s="27">
        <f>COUNTIF(L84:M114,"&gt;0")</f>
        <v>0</v>
      </c>
      <c r="E115" s="224" t="s">
        <v>36</v>
      </c>
      <c r="F115" s="224"/>
      <c r="G115" s="224"/>
      <c r="H115" s="224"/>
      <c r="I115" s="27">
        <f>COUNTIF(D84:E114,"○")</f>
        <v>0</v>
      </c>
      <c r="J115" s="28" t="s">
        <v>16</v>
      </c>
      <c r="K115" s="126" t="s">
        <v>101</v>
      </c>
      <c r="L115" s="127"/>
      <c r="M115" s="127"/>
      <c r="N115" s="27" t="s">
        <v>99</v>
      </c>
      <c r="O115" s="27">
        <f>COUNTIF(Q84:R114,"○")</f>
        <v>0</v>
      </c>
      <c r="P115" s="27" t="s">
        <v>38</v>
      </c>
      <c r="Q115" s="225" t="s">
        <v>100</v>
      </c>
      <c r="R115" s="225"/>
      <c r="S115" s="27">
        <f>COUNTIF(S84:T114,"○")</f>
        <v>0</v>
      </c>
      <c r="T115" s="27" t="s">
        <v>38</v>
      </c>
      <c r="U115" s="27"/>
      <c r="V115" s="27"/>
      <c r="W115" s="28"/>
      <c r="X115" s="212" t="s">
        <v>37</v>
      </c>
      <c r="Y115" s="213"/>
      <c r="Z115" s="213"/>
      <c r="AA115" s="44"/>
      <c r="AB115" s="44"/>
      <c r="AC115" s="216" t="str">
        <f>IF(W82="３．要支援家庭のこども加算","●","×")</f>
        <v>×</v>
      </c>
      <c r="AI115" s="12"/>
      <c r="AJ115" s="12"/>
      <c r="AK115" s="12"/>
      <c r="AL115" s="12"/>
      <c r="AM115" s="12"/>
      <c r="AN115" s="12"/>
      <c r="AO115" s="12"/>
      <c r="AP115" s="12"/>
      <c r="AQ115" s="12"/>
      <c r="AR115" s="12"/>
      <c r="AS115" s="12"/>
      <c r="AT115" s="12"/>
    </row>
    <row r="116" spans="1:46" s="32" customFormat="1" ht="26.25" customHeight="1" x14ac:dyDescent="0.55000000000000004">
      <c r="A116" s="126" t="s">
        <v>91</v>
      </c>
      <c r="B116" s="127"/>
      <c r="C116" s="27">
        <f>COUNTIF(O84:P114,"○")</f>
        <v>0</v>
      </c>
      <c r="D116" s="105" t="s">
        <v>38</v>
      </c>
      <c r="E116" s="105"/>
      <c r="F116" s="103" t="s">
        <v>107</v>
      </c>
      <c r="G116" s="104"/>
      <c r="H116" s="104"/>
      <c r="I116" s="27">
        <f>COUNTIF(U84:V114,"○")</f>
        <v>0</v>
      </c>
      <c r="J116" s="28" t="s">
        <v>38</v>
      </c>
      <c r="K116" s="211" t="s">
        <v>60</v>
      </c>
      <c r="L116" s="113"/>
      <c r="M116" s="113"/>
      <c r="N116" s="42">
        <f>IF(SUM(L84:M114)&gt;E81, E81, SUM(L84:M114))</f>
        <v>0</v>
      </c>
      <c r="O116" s="111" t="s">
        <v>58</v>
      </c>
      <c r="P116" s="111"/>
      <c r="Q116" s="111"/>
      <c r="R116" s="111"/>
      <c r="S116" s="42">
        <f>SUMIFS(L84:M114,D84:E114,"○")</f>
        <v>0</v>
      </c>
      <c r="T116" s="42" t="s">
        <v>59</v>
      </c>
      <c r="U116" s="115"/>
      <c r="V116" s="115"/>
      <c r="W116" s="45"/>
      <c r="X116" s="214"/>
      <c r="Y116" s="215"/>
      <c r="Z116" s="215"/>
      <c r="AA116" s="49"/>
      <c r="AB116" s="49"/>
      <c r="AC116" s="217"/>
      <c r="AI116" s="12"/>
      <c r="AJ116" s="12"/>
      <c r="AK116" s="12"/>
      <c r="AL116" s="12"/>
      <c r="AM116" s="12"/>
      <c r="AN116" s="12"/>
      <c r="AO116" s="12"/>
      <c r="AP116" s="12"/>
      <c r="AQ116" s="12"/>
      <c r="AR116" s="12"/>
      <c r="AS116" s="12"/>
      <c r="AT116" s="12"/>
    </row>
    <row r="117" spans="1:46" s="32" customFormat="1" ht="26.25" customHeight="1" x14ac:dyDescent="0.55000000000000004">
      <c r="A117" s="29"/>
      <c r="B117" s="29"/>
      <c r="C117" s="29"/>
      <c r="F117" s="29"/>
      <c r="G117" s="29"/>
      <c r="H117" s="29"/>
      <c r="K117" s="51"/>
      <c r="L117" s="51"/>
      <c r="M117" s="51"/>
      <c r="O117" s="52"/>
      <c r="P117" s="52"/>
      <c r="Q117" s="52"/>
      <c r="R117" s="52"/>
      <c r="U117" s="53"/>
      <c r="V117" s="53"/>
      <c r="X117" s="29"/>
      <c r="Y117" s="29"/>
      <c r="Z117" s="29"/>
      <c r="AA117" s="29"/>
      <c r="AB117" s="29"/>
      <c r="AC117" s="29"/>
      <c r="AI117" s="12"/>
      <c r="AJ117" s="12"/>
      <c r="AK117" s="12"/>
      <c r="AL117" s="12"/>
      <c r="AM117" s="12"/>
      <c r="AN117" s="12"/>
      <c r="AO117" s="12"/>
      <c r="AP117" s="12"/>
      <c r="AQ117" s="12"/>
      <c r="AR117" s="12"/>
      <c r="AS117" s="12"/>
      <c r="AT117" s="12"/>
    </row>
    <row r="118" spans="1:46" ht="26.25" customHeight="1" x14ac:dyDescent="0.55000000000000004">
      <c r="A118" s="100" t="str">
        <f>"（別紙）中野区乳児等通園支援事業　利用状況報告書（"&amp;$N$2&amp;"年"&amp;$P$2&amp;"月分）"</f>
        <v>（別紙）中野区乳児等通園支援事業　利用状況報告書（2026年7月分）</v>
      </c>
      <c r="B118" s="100"/>
      <c r="C118" s="100"/>
      <c r="D118" s="100"/>
      <c r="E118" s="100"/>
      <c r="F118" s="100"/>
      <c r="G118" s="100"/>
      <c r="H118" s="100"/>
      <c r="I118" s="100"/>
      <c r="J118" s="100"/>
      <c r="K118" s="100"/>
      <c r="L118" s="100"/>
      <c r="M118" s="100"/>
      <c r="N118" s="100"/>
      <c r="O118" s="100"/>
      <c r="P118" s="100"/>
      <c r="Q118" s="100"/>
      <c r="R118" s="100"/>
      <c r="S118" s="100"/>
      <c r="T118" s="100"/>
      <c r="U118" s="100"/>
      <c r="V118" s="100"/>
      <c r="W118" s="100"/>
      <c r="X118" s="100"/>
      <c r="Y118" s="100"/>
      <c r="Z118" s="100"/>
      <c r="AA118" s="100"/>
      <c r="AB118" s="100"/>
      <c r="AC118" s="100"/>
    </row>
    <row r="119" spans="1:46" ht="26.25" customHeight="1" x14ac:dyDescent="0.55000000000000004">
      <c r="A119" s="101" t="s">
        <v>23</v>
      </c>
      <c r="B119" s="101"/>
      <c r="C119" s="101"/>
      <c r="D119" s="110"/>
      <c r="E119" s="110"/>
      <c r="F119" s="110"/>
      <c r="G119" s="110"/>
      <c r="H119" s="110"/>
      <c r="I119" s="110"/>
      <c r="J119" s="114" t="s">
        <v>43</v>
      </c>
      <c r="K119" s="114"/>
      <c r="L119" s="114"/>
      <c r="O119" s="29" t="s">
        <v>0</v>
      </c>
      <c r="P119" s="13"/>
      <c r="Q119" s="29" t="s">
        <v>3</v>
      </c>
      <c r="S119" s="29" t="s">
        <v>4</v>
      </c>
      <c r="T119" s="29" t="s">
        <v>19</v>
      </c>
      <c r="U119" s="32" t="s">
        <v>40</v>
      </c>
      <c r="V119" s="32"/>
      <c r="W119" s="110"/>
      <c r="X119" s="110"/>
      <c r="Y119" s="110"/>
      <c r="Z119" s="110"/>
      <c r="AA119" s="110"/>
      <c r="AB119" s="110"/>
      <c r="AC119" s="32" t="s">
        <v>19</v>
      </c>
    </row>
    <row r="120" spans="1:46" ht="26.25" customHeight="1" x14ac:dyDescent="0.55000000000000004">
      <c r="A120" s="101" t="s">
        <v>24</v>
      </c>
      <c r="B120" s="101"/>
      <c r="C120" s="101"/>
      <c r="D120" s="32" t="s">
        <v>87</v>
      </c>
      <c r="E120" s="32" cm="1">
        <f t="array" ref="E120">_xlfn.IFS(W119="０歳児クラス相当",$L$12,W119="１歳児クラス相当",$L$13,W119="２歳児クラス相当（３歳未満）",$L$14,W119="２歳児クラス相当（３歳誕生月）",$L$14,W119="",0)</f>
        <v>0</v>
      </c>
      <c r="F120" s="114" t="s">
        <v>11</v>
      </c>
      <c r="G120" s="114"/>
      <c r="H120" s="29"/>
      <c r="I120" s="32"/>
      <c r="J120" s="114"/>
      <c r="K120" s="114"/>
      <c r="L120" s="32"/>
      <c r="M120" s="114"/>
      <c r="N120" s="114"/>
      <c r="O120" s="32"/>
      <c r="P120" s="157" t="s">
        <v>62</v>
      </c>
      <c r="Q120" s="157"/>
      <c r="R120" s="157"/>
      <c r="S120" s="110"/>
      <c r="T120" s="110"/>
      <c r="U120" s="110"/>
      <c r="V120" s="157" t="s">
        <v>65</v>
      </c>
      <c r="W120" s="157"/>
      <c r="X120" s="110"/>
      <c r="Y120" s="110"/>
      <c r="Z120" s="110"/>
      <c r="AA120" s="110"/>
      <c r="AB120" s="110"/>
      <c r="AC120" s="32" t="s">
        <v>19</v>
      </c>
    </row>
    <row r="121" spans="1:46" ht="26.25" customHeight="1" x14ac:dyDescent="0.55000000000000004">
      <c r="A121" s="32"/>
      <c r="B121" s="114" t="s">
        <v>66</v>
      </c>
      <c r="C121" s="114"/>
      <c r="D121" s="114"/>
      <c r="E121" s="114" t="s">
        <v>94</v>
      </c>
      <c r="F121" s="114"/>
      <c r="G121" s="114"/>
      <c r="H121" s="114"/>
      <c r="I121" s="29" t="s">
        <v>19</v>
      </c>
      <c r="J121" s="113" t="s">
        <v>93</v>
      </c>
      <c r="K121" s="113"/>
      <c r="L121" s="113"/>
      <c r="M121" s="113"/>
      <c r="N121" s="113"/>
      <c r="O121" s="110"/>
      <c r="P121" s="110"/>
      <c r="Q121" s="110"/>
      <c r="R121" s="110"/>
      <c r="S121" s="110"/>
      <c r="T121" s="32"/>
      <c r="U121" s="111" t="s">
        <v>86</v>
      </c>
      <c r="V121" s="111"/>
      <c r="W121" s="228"/>
      <c r="X121" s="228"/>
      <c r="Y121" s="228"/>
      <c r="Z121" s="228"/>
      <c r="AA121" s="228"/>
      <c r="AB121" s="228"/>
    </row>
    <row r="122" spans="1:46" ht="26.25" customHeight="1" x14ac:dyDescent="0.55000000000000004">
      <c r="A122" s="123" t="s">
        <v>25</v>
      </c>
      <c r="B122" s="123"/>
      <c r="C122" s="14" t="s">
        <v>26</v>
      </c>
      <c r="D122" s="123" t="s">
        <v>90</v>
      </c>
      <c r="E122" s="123"/>
      <c r="F122" s="123" t="s">
        <v>27</v>
      </c>
      <c r="G122" s="123"/>
      <c r="H122" s="123"/>
      <c r="I122" s="123"/>
      <c r="J122" s="123"/>
      <c r="K122" s="123"/>
      <c r="L122" s="177" t="s">
        <v>28</v>
      </c>
      <c r="M122" s="177"/>
      <c r="N122" s="177"/>
      <c r="O122" s="123" t="s">
        <v>29</v>
      </c>
      <c r="P122" s="123"/>
      <c r="Q122" s="116" t="s">
        <v>98</v>
      </c>
      <c r="R122" s="116"/>
      <c r="S122" s="116" t="s">
        <v>45</v>
      </c>
      <c r="T122" s="116"/>
      <c r="U122" s="124" t="s">
        <v>55</v>
      </c>
      <c r="V122" s="125"/>
      <c r="W122" s="126" t="s">
        <v>30</v>
      </c>
      <c r="X122" s="127"/>
      <c r="Y122" s="127"/>
      <c r="Z122" s="127"/>
      <c r="AA122" s="127"/>
      <c r="AB122" s="127"/>
      <c r="AC122" s="128"/>
    </row>
    <row r="123" spans="1:46" ht="26.25" customHeight="1" x14ac:dyDescent="0.55000000000000004">
      <c r="A123" s="15">
        <v>1</v>
      </c>
      <c r="B123" s="21" t="s">
        <v>4</v>
      </c>
      <c r="C123" s="24" t="str">
        <f>TEXT(DATE($N$2,$P$2,A123),"aaa")</f>
        <v>水</v>
      </c>
      <c r="D123" s="106"/>
      <c r="E123" s="107"/>
      <c r="F123" s="108"/>
      <c r="G123" s="109"/>
      <c r="H123" s="16" t="s">
        <v>31</v>
      </c>
      <c r="I123" s="109"/>
      <c r="J123" s="109"/>
      <c r="K123" s="21" t="s">
        <v>32</v>
      </c>
      <c r="L123" s="89" t="str">
        <f>IF(OR(F123="",I123=""),"",MIN(MAX(ROUNDDOWN((I123-F123)*24*2,0)/2,0),$E$120))</f>
        <v/>
      </c>
      <c r="M123" s="90"/>
      <c r="N123" s="43" t="s">
        <v>33</v>
      </c>
      <c r="O123" s="106"/>
      <c r="P123" s="107"/>
      <c r="Q123" s="106"/>
      <c r="R123" s="107"/>
      <c r="S123" s="106"/>
      <c r="T123" s="107"/>
      <c r="U123" s="106"/>
      <c r="V123" s="107"/>
      <c r="W123" s="231"/>
      <c r="X123" s="232"/>
      <c r="Y123" s="232"/>
      <c r="Z123" s="232"/>
      <c r="AA123" s="232"/>
      <c r="AB123" s="232"/>
      <c r="AC123" s="233"/>
    </row>
    <row r="124" spans="1:46" ht="26.25" customHeight="1" x14ac:dyDescent="0.55000000000000004">
      <c r="A124" s="17">
        <v>2</v>
      </c>
      <c r="B124" s="22" t="s">
        <v>4</v>
      </c>
      <c r="C124" s="25" t="str">
        <f>TEXT(DATE($N$2,$P$2,A124),"aaa")</f>
        <v>木</v>
      </c>
      <c r="D124" s="85"/>
      <c r="E124" s="86"/>
      <c r="F124" s="205"/>
      <c r="G124" s="178"/>
      <c r="H124" s="18" t="s">
        <v>31</v>
      </c>
      <c r="I124" s="178"/>
      <c r="J124" s="178"/>
      <c r="K124" s="22" t="s">
        <v>32</v>
      </c>
      <c r="L124" s="89" t="str">
        <f>IF(OR(F124="",I124=""),"",MIN(MAX(ROUNDDOWN((I124-F124)*24*2,0)/2,0),$E$120))</f>
        <v/>
      </c>
      <c r="M124" s="90"/>
      <c r="N124" s="22" t="s">
        <v>33</v>
      </c>
      <c r="O124" s="85"/>
      <c r="P124" s="86"/>
      <c r="Q124" s="85"/>
      <c r="R124" s="86"/>
      <c r="S124" s="85"/>
      <c r="T124" s="86"/>
      <c r="U124" s="85"/>
      <c r="V124" s="86"/>
      <c r="W124" s="120"/>
      <c r="X124" s="121"/>
      <c r="Y124" s="121"/>
      <c r="Z124" s="121"/>
      <c r="AA124" s="121"/>
      <c r="AB124" s="121"/>
      <c r="AC124" s="122"/>
    </row>
    <row r="125" spans="1:46" ht="26.25" customHeight="1" x14ac:dyDescent="0.55000000000000004">
      <c r="A125" s="17">
        <v>3</v>
      </c>
      <c r="B125" s="22" t="s">
        <v>34</v>
      </c>
      <c r="C125" s="25" t="str">
        <f t="shared" ref="C125:C153" si="6">TEXT(DATE($N$2,$P$2,A125),"aaa")</f>
        <v>金</v>
      </c>
      <c r="D125" s="85"/>
      <c r="E125" s="86"/>
      <c r="F125" s="205"/>
      <c r="G125" s="178"/>
      <c r="H125" s="18" t="s">
        <v>31</v>
      </c>
      <c r="I125" s="178"/>
      <c r="J125" s="178"/>
      <c r="K125" s="22" t="s">
        <v>32</v>
      </c>
      <c r="L125" s="89" t="str">
        <f t="shared" ref="L125:L152" si="7">IF(OR(F125="",I125=""),"",MIN(MAX(ROUNDDOWN((I125-F125)*24*2,0)/2,0),$E$120))</f>
        <v/>
      </c>
      <c r="M125" s="90"/>
      <c r="N125" s="22" t="s">
        <v>33</v>
      </c>
      <c r="O125" s="85"/>
      <c r="P125" s="86"/>
      <c r="Q125" s="85"/>
      <c r="R125" s="86"/>
      <c r="S125" s="85"/>
      <c r="T125" s="86"/>
      <c r="U125" s="85"/>
      <c r="V125" s="86"/>
      <c r="W125" s="234"/>
      <c r="X125" s="235"/>
      <c r="Y125" s="235"/>
      <c r="Z125" s="235"/>
      <c r="AA125" s="235"/>
      <c r="AB125" s="235"/>
      <c r="AC125" s="236"/>
    </row>
    <row r="126" spans="1:46" ht="26.25" customHeight="1" x14ac:dyDescent="0.55000000000000004">
      <c r="A126" s="17">
        <v>4</v>
      </c>
      <c r="B126" s="22" t="s">
        <v>34</v>
      </c>
      <c r="C126" s="25" t="str">
        <f t="shared" si="6"/>
        <v>土</v>
      </c>
      <c r="D126" s="85"/>
      <c r="E126" s="86"/>
      <c r="F126" s="205"/>
      <c r="G126" s="178"/>
      <c r="H126" s="18" t="s">
        <v>31</v>
      </c>
      <c r="I126" s="178"/>
      <c r="J126" s="178"/>
      <c r="K126" s="22" t="s">
        <v>32</v>
      </c>
      <c r="L126" s="89" t="str">
        <f t="shared" si="7"/>
        <v/>
      </c>
      <c r="M126" s="90"/>
      <c r="N126" s="22" t="s">
        <v>33</v>
      </c>
      <c r="O126" s="85"/>
      <c r="P126" s="86"/>
      <c r="Q126" s="85"/>
      <c r="R126" s="86"/>
      <c r="S126" s="85"/>
      <c r="T126" s="86"/>
      <c r="U126" s="85"/>
      <c r="V126" s="86"/>
      <c r="W126" s="120"/>
      <c r="X126" s="121"/>
      <c r="Y126" s="121"/>
      <c r="Z126" s="121"/>
      <c r="AA126" s="121"/>
      <c r="AB126" s="121"/>
      <c r="AC126" s="122"/>
    </row>
    <row r="127" spans="1:46" ht="26.25" customHeight="1" x14ac:dyDescent="0.55000000000000004">
      <c r="A127" s="17">
        <v>5</v>
      </c>
      <c r="B127" s="22" t="s">
        <v>34</v>
      </c>
      <c r="C127" s="25" t="str">
        <f t="shared" si="6"/>
        <v>日</v>
      </c>
      <c r="D127" s="85"/>
      <c r="E127" s="86"/>
      <c r="F127" s="205"/>
      <c r="G127" s="178"/>
      <c r="H127" s="18" t="s">
        <v>31</v>
      </c>
      <c r="I127" s="178"/>
      <c r="J127" s="178"/>
      <c r="K127" s="22" t="s">
        <v>32</v>
      </c>
      <c r="L127" s="89" t="str">
        <f t="shared" si="7"/>
        <v/>
      </c>
      <c r="M127" s="90"/>
      <c r="N127" s="22" t="s">
        <v>33</v>
      </c>
      <c r="O127" s="85"/>
      <c r="P127" s="86"/>
      <c r="Q127" s="85"/>
      <c r="R127" s="86"/>
      <c r="S127" s="85"/>
      <c r="T127" s="86"/>
      <c r="U127" s="85"/>
      <c r="V127" s="86"/>
      <c r="W127" s="120"/>
      <c r="X127" s="121"/>
      <c r="Y127" s="121"/>
      <c r="Z127" s="121"/>
      <c r="AA127" s="121"/>
      <c r="AB127" s="121"/>
      <c r="AC127" s="122"/>
    </row>
    <row r="128" spans="1:46" ht="26.25" customHeight="1" x14ac:dyDescent="0.55000000000000004">
      <c r="A128" s="17">
        <v>6</v>
      </c>
      <c r="B128" s="22" t="s">
        <v>34</v>
      </c>
      <c r="C128" s="25" t="str">
        <f t="shared" si="6"/>
        <v>月</v>
      </c>
      <c r="D128" s="85"/>
      <c r="E128" s="86"/>
      <c r="F128" s="205"/>
      <c r="G128" s="178"/>
      <c r="H128" s="18" t="s">
        <v>31</v>
      </c>
      <c r="I128" s="178"/>
      <c r="J128" s="178"/>
      <c r="K128" s="22" t="s">
        <v>32</v>
      </c>
      <c r="L128" s="89" t="str">
        <f t="shared" si="7"/>
        <v/>
      </c>
      <c r="M128" s="90"/>
      <c r="N128" s="22" t="s">
        <v>33</v>
      </c>
      <c r="O128" s="85"/>
      <c r="P128" s="86"/>
      <c r="Q128" s="85"/>
      <c r="R128" s="86"/>
      <c r="S128" s="85"/>
      <c r="T128" s="86"/>
      <c r="U128" s="85"/>
      <c r="V128" s="86"/>
      <c r="W128" s="120"/>
      <c r="X128" s="121"/>
      <c r="Y128" s="121"/>
      <c r="Z128" s="121"/>
      <c r="AA128" s="121"/>
      <c r="AB128" s="121"/>
      <c r="AC128" s="122"/>
    </row>
    <row r="129" spans="1:29" ht="26.25" customHeight="1" x14ac:dyDescent="0.55000000000000004">
      <c r="A129" s="17">
        <v>7</v>
      </c>
      <c r="B129" s="22" t="s">
        <v>34</v>
      </c>
      <c r="C129" s="25" t="str">
        <f t="shared" si="6"/>
        <v>火</v>
      </c>
      <c r="D129" s="85"/>
      <c r="E129" s="86"/>
      <c r="F129" s="205"/>
      <c r="G129" s="178"/>
      <c r="H129" s="18" t="s">
        <v>31</v>
      </c>
      <c r="I129" s="178"/>
      <c r="J129" s="178"/>
      <c r="K129" s="22" t="s">
        <v>32</v>
      </c>
      <c r="L129" s="89" t="str">
        <f t="shared" si="7"/>
        <v/>
      </c>
      <c r="M129" s="90"/>
      <c r="N129" s="22" t="s">
        <v>33</v>
      </c>
      <c r="O129" s="85"/>
      <c r="P129" s="86"/>
      <c r="Q129" s="85"/>
      <c r="R129" s="86"/>
      <c r="S129" s="85"/>
      <c r="T129" s="86"/>
      <c r="U129" s="85"/>
      <c r="V129" s="86"/>
      <c r="W129" s="120"/>
      <c r="X129" s="121"/>
      <c r="Y129" s="121"/>
      <c r="Z129" s="121"/>
      <c r="AA129" s="121"/>
      <c r="AB129" s="121"/>
      <c r="AC129" s="122"/>
    </row>
    <row r="130" spans="1:29" ht="26.25" customHeight="1" x14ac:dyDescent="0.55000000000000004">
      <c r="A130" s="17">
        <v>8</v>
      </c>
      <c r="B130" s="22" t="s">
        <v>34</v>
      </c>
      <c r="C130" s="25" t="str">
        <f t="shared" si="6"/>
        <v>水</v>
      </c>
      <c r="D130" s="85"/>
      <c r="E130" s="86"/>
      <c r="F130" s="205"/>
      <c r="G130" s="178"/>
      <c r="H130" s="18" t="s">
        <v>31</v>
      </c>
      <c r="I130" s="178"/>
      <c r="J130" s="178"/>
      <c r="K130" s="22" t="s">
        <v>32</v>
      </c>
      <c r="L130" s="89" t="str">
        <f t="shared" si="7"/>
        <v/>
      </c>
      <c r="M130" s="90"/>
      <c r="N130" s="22" t="s">
        <v>33</v>
      </c>
      <c r="O130" s="85"/>
      <c r="P130" s="86"/>
      <c r="Q130" s="85"/>
      <c r="R130" s="86"/>
      <c r="S130" s="85"/>
      <c r="T130" s="86"/>
      <c r="U130" s="85"/>
      <c r="V130" s="86"/>
      <c r="W130" s="120"/>
      <c r="X130" s="121"/>
      <c r="Y130" s="121"/>
      <c r="Z130" s="121"/>
      <c r="AA130" s="121"/>
      <c r="AB130" s="121"/>
      <c r="AC130" s="122"/>
    </row>
    <row r="131" spans="1:29" ht="26.25" customHeight="1" x14ac:dyDescent="0.55000000000000004">
      <c r="A131" s="17">
        <v>9</v>
      </c>
      <c r="B131" s="22" t="s">
        <v>34</v>
      </c>
      <c r="C131" s="25" t="str">
        <f t="shared" si="6"/>
        <v>木</v>
      </c>
      <c r="D131" s="85"/>
      <c r="E131" s="86"/>
      <c r="F131" s="205"/>
      <c r="G131" s="178"/>
      <c r="H131" s="18" t="s">
        <v>31</v>
      </c>
      <c r="I131" s="178"/>
      <c r="J131" s="178"/>
      <c r="K131" s="22" t="s">
        <v>32</v>
      </c>
      <c r="L131" s="89" t="str">
        <f t="shared" si="7"/>
        <v/>
      </c>
      <c r="M131" s="90"/>
      <c r="N131" s="22" t="s">
        <v>33</v>
      </c>
      <c r="O131" s="85"/>
      <c r="P131" s="86"/>
      <c r="Q131" s="85"/>
      <c r="R131" s="86"/>
      <c r="S131" s="85"/>
      <c r="T131" s="86"/>
      <c r="U131" s="85"/>
      <c r="V131" s="86"/>
      <c r="W131" s="120"/>
      <c r="X131" s="121"/>
      <c r="Y131" s="121"/>
      <c r="Z131" s="121"/>
      <c r="AA131" s="121"/>
      <c r="AB131" s="121"/>
      <c r="AC131" s="122"/>
    </row>
    <row r="132" spans="1:29" ht="26.25" customHeight="1" x14ac:dyDescent="0.55000000000000004">
      <c r="A132" s="17">
        <v>10</v>
      </c>
      <c r="B132" s="22" t="s">
        <v>34</v>
      </c>
      <c r="C132" s="25" t="str">
        <f t="shared" si="6"/>
        <v>金</v>
      </c>
      <c r="D132" s="85"/>
      <c r="E132" s="86"/>
      <c r="F132" s="205"/>
      <c r="G132" s="178"/>
      <c r="H132" s="18" t="s">
        <v>31</v>
      </c>
      <c r="I132" s="178"/>
      <c r="J132" s="178"/>
      <c r="K132" s="22" t="s">
        <v>32</v>
      </c>
      <c r="L132" s="89" t="str">
        <f t="shared" si="7"/>
        <v/>
      </c>
      <c r="M132" s="90"/>
      <c r="N132" s="22" t="s">
        <v>33</v>
      </c>
      <c r="O132" s="85"/>
      <c r="P132" s="86"/>
      <c r="Q132" s="85"/>
      <c r="R132" s="86"/>
      <c r="S132" s="85"/>
      <c r="T132" s="86"/>
      <c r="U132" s="85"/>
      <c r="V132" s="86"/>
      <c r="W132" s="120"/>
      <c r="X132" s="121"/>
      <c r="Y132" s="121"/>
      <c r="Z132" s="121"/>
      <c r="AA132" s="121"/>
      <c r="AB132" s="121"/>
      <c r="AC132" s="122"/>
    </row>
    <row r="133" spans="1:29" ht="26.25" customHeight="1" x14ac:dyDescent="0.55000000000000004">
      <c r="A133" s="17">
        <v>11</v>
      </c>
      <c r="B133" s="22" t="s">
        <v>34</v>
      </c>
      <c r="C133" s="25" t="str">
        <f t="shared" si="6"/>
        <v>土</v>
      </c>
      <c r="D133" s="85"/>
      <c r="E133" s="86"/>
      <c r="F133" s="205"/>
      <c r="G133" s="178"/>
      <c r="H133" s="18" t="s">
        <v>31</v>
      </c>
      <c r="I133" s="178"/>
      <c r="J133" s="178"/>
      <c r="K133" s="22" t="s">
        <v>32</v>
      </c>
      <c r="L133" s="89" t="str">
        <f t="shared" si="7"/>
        <v/>
      </c>
      <c r="M133" s="90"/>
      <c r="N133" s="22" t="s">
        <v>33</v>
      </c>
      <c r="O133" s="85"/>
      <c r="P133" s="86"/>
      <c r="Q133" s="85"/>
      <c r="R133" s="86"/>
      <c r="S133" s="85"/>
      <c r="T133" s="86"/>
      <c r="U133" s="85"/>
      <c r="V133" s="86"/>
      <c r="W133" s="120"/>
      <c r="X133" s="121"/>
      <c r="Y133" s="121"/>
      <c r="Z133" s="121"/>
      <c r="AA133" s="121"/>
      <c r="AB133" s="121"/>
      <c r="AC133" s="122"/>
    </row>
    <row r="134" spans="1:29" ht="26.25" customHeight="1" x14ac:dyDescent="0.55000000000000004">
      <c r="A134" s="17">
        <v>12</v>
      </c>
      <c r="B134" s="22" t="s">
        <v>34</v>
      </c>
      <c r="C134" s="25" t="str">
        <f t="shared" si="6"/>
        <v>日</v>
      </c>
      <c r="D134" s="85"/>
      <c r="E134" s="86"/>
      <c r="F134" s="205"/>
      <c r="G134" s="178"/>
      <c r="H134" s="18" t="s">
        <v>31</v>
      </c>
      <c r="I134" s="178"/>
      <c r="J134" s="178"/>
      <c r="K134" s="22" t="s">
        <v>32</v>
      </c>
      <c r="L134" s="89" t="str">
        <f t="shared" si="7"/>
        <v/>
      </c>
      <c r="M134" s="90"/>
      <c r="N134" s="22" t="s">
        <v>33</v>
      </c>
      <c r="O134" s="85"/>
      <c r="P134" s="86"/>
      <c r="Q134" s="85"/>
      <c r="R134" s="86"/>
      <c r="S134" s="85"/>
      <c r="T134" s="86"/>
      <c r="U134" s="85"/>
      <c r="V134" s="86"/>
      <c r="W134" s="120"/>
      <c r="X134" s="121"/>
      <c r="Y134" s="121"/>
      <c r="Z134" s="121"/>
      <c r="AA134" s="121"/>
      <c r="AB134" s="121"/>
      <c r="AC134" s="122"/>
    </row>
    <row r="135" spans="1:29" ht="26.25" customHeight="1" x14ac:dyDescent="0.55000000000000004">
      <c r="A135" s="17">
        <v>13</v>
      </c>
      <c r="B135" s="22" t="s">
        <v>34</v>
      </c>
      <c r="C135" s="25" t="str">
        <f t="shared" si="6"/>
        <v>月</v>
      </c>
      <c r="D135" s="85"/>
      <c r="E135" s="86"/>
      <c r="F135" s="205"/>
      <c r="G135" s="178"/>
      <c r="H135" s="18" t="s">
        <v>31</v>
      </c>
      <c r="I135" s="178"/>
      <c r="J135" s="178"/>
      <c r="K135" s="22" t="s">
        <v>32</v>
      </c>
      <c r="L135" s="89" t="str">
        <f t="shared" si="7"/>
        <v/>
      </c>
      <c r="M135" s="90"/>
      <c r="N135" s="22" t="s">
        <v>33</v>
      </c>
      <c r="O135" s="85"/>
      <c r="P135" s="86"/>
      <c r="Q135" s="85"/>
      <c r="R135" s="86"/>
      <c r="S135" s="85"/>
      <c r="T135" s="86"/>
      <c r="U135" s="85"/>
      <c r="V135" s="86"/>
      <c r="W135" s="120"/>
      <c r="X135" s="121"/>
      <c r="Y135" s="121"/>
      <c r="Z135" s="121"/>
      <c r="AA135" s="121"/>
      <c r="AB135" s="121"/>
      <c r="AC135" s="122"/>
    </row>
    <row r="136" spans="1:29" ht="26.25" customHeight="1" x14ac:dyDescent="0.55000000000000004">
      <c r="A136" s="17">
        <v>14</v>
      </c>
      <c r="B136" s="22" t="s">
        <v>34</v>
      </c>
      <c r="C136" s="25" t="str">
        <f t="shared" si="6"/>
        <v>火</v>
      </c>
      <c r="D136" s="85"/>
      <c r="E136" s="86"/>
      <c r="F136" s="205"/>
      <c r="G136" s="178"/>
      <c r="H136" s="18" t="s">
        <v>31</v>
      </c>
      <c r="I136" s="178"/>
      <c r="J136" s="178"/>
      <c r="K136" s="22" t="s">
        <v>32</v>
      </c>
      <c r="L136" s="89" t="str">
        <f t="shared" si="7"/>
        <v/>
      </c>
      <c r="M136" s="90"/>
      <c r="N136" s="22" t="s">
        <v>33</v>
      </c>
      <c r="O136" s="85"/>
      <c r="P136" s="86"/>
      <c r="Q136" s="85"/>
      <c r="R136" s="86"/>
      <c r="S136" s="85"/>
      <c r="T136" s="86"/>
      <c r="U136" s="85"/>
      <c r="V136" s="86"/>
      <c r="W136" s="120"/>
      <c r="X136" s="121"/>
      <c r="Y136" s="121"/>
      <c r="Z136" s="121"/>
      <c r="AA136" s="121"/>
      <c r="AB136" s="121"/>
      <c r="AC136" s="122"/>
    </row>
    <row r="137" spans="1:29" ht="26.25" customHeight="1" x14ac:dyDescent="0.55000000000000004">
      <c r="A137" s="17">
        <v>15</v>
      </c>
      <c r="B137" s="22" t="s">
        <v>34</v>
      </c>
      <c r="C137" s="25" t="str">
        <f t="shared" si="6"/>
        <v>水</v>
      </c>
      <c r="D137" s="85"/>
      <c r="E137" s="86"/>
      <c r="F137" s="205"/>
      <c r="G137" s="178"/>
      <c r="H137" s="18" t="s">
        <v>31</v>
      </c>
      <c r="I137" s="178"/>
      <c r="J137" s="178"/>
      <c r="K137" s="22" t="s">
        <v>32</v>
      </c>
      <c r="L137" s="89" t="str">
        <f t="shared" si="7"/>
        <v/>
      </c>
      <c r="M137" s="90"/>
      <c r="N137" s="22" t="s">
        <v>33</v>
      </c>
      <c r="O137" s="85"/>
      <c r="P137" s="86"/>
      <c r="Q137" s="85"/>
      <c r="R137" s="86"/>
      <c r="S137" s="85"/>
      <c r="T137" s="86"/>
      <c r="U137" s="85"/>
      <c r="V137" s="86"/>
      <c r="W137" s="120"/>
      <c r="X137" s="121"/>
      <c r="Y137" s="121"/>
      <c r="Z137" s="121"/>
      <c r="AA137" s="121"/>
      <c r="AB137" s="121"/>
      <c r="AC137" s="122"/>
    </row>
    <row r="138" spans="1:29" ht="26.25" customHeight="1" x14ac:dyDescent="0.55000000000000004">
      <c r="A138" s="17">
        <v>16</v>
      </c>
      <c r="B138" s="22" t="s">
        <v>34</v>
      </c>
      <c r="C138" s="25" t="str">
        <f t="shared" si="6"/>
        <v>木</v>
      </c>
      <c r="D138" s="85"/>
      <c r="E138" s="86"/>
      <c r="F138" s="205"/>
      <c r="G138" s="178"/>
      <c r="H138" s="18" t="s">
        <v>31</v>
      </c>
      <c r="I138" s="178"/>
      <c r="J138" s="178"/>
      <c r="K138" s="22" t="s">
        <v>32</v>
      </c>
      <c r="L138" s="89" t="str">
        <f t="shared" si="7"/>
        <v/>
      </c>
      <c r="M138" s="90"/>
      <c r="N138" s="22" t="s">
        <v>33</v>
      </c>
      <c r="O138" s="85"/>
      <c r="P138" s="86"/>
      <c r="Q138" s="85"/>
      <c r="R138" s="86"/>
      <c r="S138" s="85"/>
      <c r="T138" s="86"/>
      <c r="U138" s="85"/>
      <c r="V138" s="86"/>
      <c r="W138" s="120"/>
      <c r="X138" s="121"/>
      <c r="Y138" s="121"/>
      <c r="Z138" s="121"/>
      <c r="AA138" s="121"/>
      <c r="AB138" s="121"/>
      <c r="AC138" s="122"/>
    </row>
    <row r="139" spans="1:29" ht="26.25" customHeight="1" x14ac:dyDescent="0.55000000000000004">
      <c r="A139" s="17">
        <v>17</v>
      </c>
      <c r="B139" s="22" t="s">
        <v>34</v>
      </c>
      <c r="C139" s="25" t="str">
        <f t="shared" si="6"/>
        <v>金</v>
      </c>
      <c r="D139" s="85"/>
      <c r="E139" s="86"/>
      <c r="F139" s="205"/>
      <c r="G139" s="178"/>
      <c r="H139" s="18" t="s">
        <v>31</v>
      </c>
      <c r="I139" s="178"/>
      <c r="J139" s="178"/>
      <c r="K139" s="22" t="s">
        <v>32</v>
      </c>
      <c r="L139" s="89" t="str">
        <f t="shared" si="7"/>
        <v/>
      </c>
      <c r="M139" s="90"/>
      <c r="N139" s="22" t="s">
        <v>33</v>
      </c>
      <c r="O139" s="85"/>
      <c r="P139" s="86"/>
      <c r="Q139" s="85"/>
      <c r="R139" s="86"/>
      <c r="S139" s="85"/>
      <c r="T139" s="86"/>
      <c r="U139" s="85"/>
      <c r="V139" s="86"/>
      <c r="W139" s="120"/>
      <c r="X139" s="121"/>
      <c r="Y139" s="121"/>
      <c r="Z139" s="121"/>
      <c r="AA139" s="121"/>
      <c r="AB139" s="121"/>
      <c r="AC139" s="122"/>
    </row>
    <row r="140" spans="1:29" ht="26.25" customHeight="1" x14ac:dyDescent="0.55000000000000004">
      <c r="A140" s="17">
        <v>18</v>
      </c>
      <c r="B140" s="22" t="s">
        <v>34</v>
      </c>
      <c r="C140" s="25" t="str">
        <f t="shared" si="6"/>
        <v>土</v>
      </c>
      <c r="D140" s="85"/>
      <c r="E140" s="86"/>
      <c r="F140" s="205"/>
      <c r="G140" s="178"/>
      <c r="H140" s="18" t="s">
        <v>31</v>
      </c>
      <c r="I140" s="178"/>
      <c r="J140" s="178"/>
      <c r="K140" s="22" t="s">
        <v>32</v>
      </c>
      <c r="L140" s="89" t="str">
        <f t="shared" si="7"/>
        <v/>
      </c>
      <c r="M140" s="90"/>
      <c r="N140" s="22" t="s">
        <v>33</v>
      </c>
      <c r="O140" s="85"/>
      <c r="P140" s="86"/>
      <c r="Q140" s="85"/>
      <c r="R140" s="86"/>
      <c r="S140" s="85"/>
      <c r="T140" s="86"/>
      <c r="U140" s="85"/>
      <c r="V140" s="86"/>
      <c r="W140" s="120"/>
      <c r="X140" s="121"/>
      <c r="Y140" s="121"/>
      <c r="Z140" s="121"/>
      <c r="AA140" s="121"/>
      <c r="AB140" s="121"/>
      <c r="AC140" s="122"/>
    </row>
    <row r="141" spans="1:29" ht="26.25" customHeight="1" x14ac:dyDescent="0.55000000000000004">
      <c r="A141" s="17">
        <v>19</v>
      </c>
      <c r="B141" s="22" t="s">
        <v>34</v>
      </c>
      <c r="C141" s="25" t="str">
        <f t="shared" si="6"/>
        <v>日</v>
      </c>
      <c r="D141" s="85"/>
      <c r="E141" s="86"/>
      <c r="F141" s="205"/>
      <c r="G141" s="178"/>
      <c r="H141" s="18" t="s">
        <v>31</v>
      </c>
      <c r="I141" s="178"/>
      <c r="J141" s="178"/>
      <c r="K141" s="22" t="s">
        <v>32</v>
      </c>
      <c r="L141" s="89" t="str">
        <f t="shared" si="7"/>
        <v/>
      </c>
      <c r="M141" s="90"/>
      <c r="N141" s="22" t="s">
        <v>33</v>
      </c>
      <c r="O141" s="85"/>
      <c r="P141" s="86"/>
      <c r="Q141" s="85"/>
      <c r="R141" s="86"/>
      <c r="S141" s="85"/>
      <c r="T141" s="86"/>
      <c r="U141" s="85"/>
      <c r="V141" s="86"/>
      <c r="W141" s="120"/>
      <c r="X141" s="121"/>
      <c r="Y141" s="121"/>
      <c r="Z141" s="121"/>
      <c r="AA141" s="121"/>
      <c r="AB141" s="121"/>
      <c r="AC141" s="122"/>
    </row>
    <row r="142" spans="1:29" ht="26.25" customHeight="1" x14ac:dyDescent="0.55000000000000004">
      <c r="A142" s="17">
        <v>20</v>
      </c>
      <c r="B142" s="22" t="s">
        <v>34</v>
      </c>
      <c r="C142" s="25" t="str">
        <f t="shared" si="6"/>
        <v>月</v>
      </c>
      <c r="D142" s="85"/>
      <c r="E142" s="86"/>
      <c r="F142" s="205"/>
      <c r="G142" s="178"/>
      <c r="H142" s="18" t="s">
        <v>31</v>
      </c>
      <c r="I142" s="178"/>
      <c r="J142" s="178"/>
      <c r="K142" s="22" t="s">
        <v>32</v>
      </c>
      <c r="L142" s="89" t="str">
        <f t="shared" si="7"/>
        <v/>
      </c>
      <c r="M142" s="90"/>
      <c r="N142" s="22" t="s">
        <v>33</v>
      </c>
      <c r="O142" s="85"/>
      <c r="P142" s="86"/>
      <c r="Q142" s="85"/>
      <c r="R142" s="86"/>
      <c r="S142" s="85"/>
      <c r="T142" s="86"/>
      <c r="U142" s="85"/>
      <c r="V142" s="86"/>
      <c r="W142" s="120"/>
      <c r="X142" s="121"/>
      <c r="Y142" s="121"/>
      <c r="Z142" s="121"/>
      <c r="AA142" s="121"/>
      <c r="AB142" s="121"/>
      <c r="AC142" s="122"/>
    </row>
    <row r="143" spans="1:29" ht="26.25" customHeight="1" x14ac:dyDescent="0.55000000000000004">
      <c r="A143" s="17">
        <v>21</v>
      </c>
      <c r="B143" s="22" t="s">
        <v>34</v>
      </c>
      <c r="C143" s="25" t="str">
        <f t="shared" si="6"/>
        <v>火</v>
      </c>
      <c r="D143" s="85"/>
      <c r="E143" s="86"/>
      <c r="F143" s="205"/>
      <c r="G143" s="178"/>
      <c r="H143" s="18" t="s">
        <v>31</v>
      </c>
      <c r="I143" s="178"/>
      <c r="J143" s="178"/>
      <c r="K143" s="22" t="s">
        <v>32</v>
      </c>
      <c r="L143" s="89" t="str">
        <f t="shared" si="7"/>
        <v/>
      </c>
      <c r="M143" s="90"/>
      <c r="N143" s="22" t="s">
        <v>33</v>
      </c>
      <c r="O143" s="85"/>
      <c r="P143" s="86"/>
      <c r="Q143" s="85"/>
      <c r="R143" s="86"/>
      <c r="S143" s="85"/>
      <c r="T143" s="86"/>
      <c r="U143" s="85"/>
      <c r="V143" s="86"/>
      <c r="W143" s="120"/>
      <c r="X143" s="121"/>
      <c r="Y143" s="121"/>
      <c r="Z143" s="121"/>
      <c r="AA143" s="121"/>
      <c r="AB143" s="121"/>
      <c r="AC143" s="122"/>
    </row>
    <row r="144" spans="1:29" ht="26.25" customHeight="1" x14ac:dyDescent="0.55000000000000004">
      <c r="A144" s="17">
        <v>22</v>
      </c>
      <c r="B144" s="22" t="s">
        <v>34</v>
      </c>
      <c r="C144" s="25" t="str">
        <f t="shared" si="6"/>
        <v>水</v>
      </c>
      <c r="D144" s="85"/>
      <c r="E144" s="86"/>
      <c r="F144" s="205"/>
      <c r="G144" s="178"/>
      <c r="H144" s="18" t="s">
        <v>31</v>
      </c>
      <c r="I144" s="178"/>
      <c r="J144" s="178"/>
      <c r="K144" s="22" t="s">
        <v>32</v>
      </c>
      <c r="L144" s="89" t="str">
        <f t="shared" si="7"/>
        <v/>
      </c>
      <c r="M144" s="90"/>
      <c r="N144" s="22" t="s">
        <v>33</v>
      </c>
      <c r="O144" s="85"/>
      <c r="P144" s="86"/>
      <c r="Q144" s="85"/>
      <c r="R144" s="86"/>
      <c r="S144" s="85"/>
      <c r="T144" s="86"/>
      <c r="U144" s="85"/>
      <c r="V144" s="86"/>
      <c r="W144" s="120"/>
      <c r="X144" s="121"/>
      <c r="Y144" s="121"/>
      <c r="Z144" s="121"/>
      <c r="AA144" s="121"/>
      <c r="AB144" s="121"/>
      <c r="AC144" s="122"/>
    </row>
    <row r="145" spans="1:29" ht="26.25" customHeight="1" x14ac:dyDescent="0.55000000000000004">
      <c r="A145" s="17">
        <v>23</v>
      </c>
      <c r="B145" s="22" t="s">
        <v>34</v>
      </c>
      <c r="C145" s="25" t="str">
        <f t="shared" si="6"/>
        <v>木</v>
      </c>
      <c r="D145" s="85"/>
      <c r="E145" s="86"/>
      <c r="F145" s="205"/>
      <c r="G145" s="178"/>
      <c r="H145" s="18" t="s">
        <v>31</v>
      </c>
      <c r="I145" s="178"/>
      <c r="J145" s="178"/>
      <c r="K145" s="22" t="s">
        <v>32</v>
      </c>
      <c r="L145" s="89" t="str">
        <f t="shared" si="7"/>
        <v/>
      </c>
      <c r="M145" s="90"/>
      <c r="N145" s="22" t="s">
        <v>33</v>
      </c>
      <c r="O145" s="85"/>
      <c r="P145" s="86"/>
      <c r="Q145" s="85"/>
      <c r="R145" s="86"/>
      <c r="S145" s="85"/>
      <c r="T145" s="86"/>
      <c r="U145" s="85"/>
      <c r="V145" s="86"/>
      <c r="W145" s="120"/>
      <c r="X145" s="121"/>
      <c r="Y145" s="121"/>
      <c r="Z145" s="121"/>
      <c r="AA145" s="121"/>
      <c r="AB145" s="121"/>
      <c r="AC145" s="122"/>
    </row>
    <row r="146" spans="1:29" ht="26.25" customHeight="1" x14ac:dyDescent="0.55000000000000004">
      <c r="A146" s="17">
        <v>24</v>
      </c>
      <c r="B146" s="22" t="s">
        <v>34</v>
      </c>
      <c r="C146" s="25" t="str">
        <f t="shared" si="6"/>
        <v>金</v>
      </c>
      <c r="D146" s="85"/>
      <c r="E146" s="86"/>
      <c r="F146" s="205"/>
      <c r="G146" s="178"/>
      <c r="H146" s="18" t="s">
        <v>31</v>
      </c>
      <c r="I146" s="178"/>
      <c r="J146" s="178"/>
      <c r="K146" s="22" t="s">
        <v>32</v>
      </c>
      <c r="L146" s="89" t="str">
        <f t="shared" si="7"/>
        <v/>
      </c>
      <c r="M146" s="90"/>
      <c r="N146" s="22" t="s">
        <v>33</v>
      </c>
      <c r="O146" s="85"/>
      <c r="P146" s="86"/>
      <c r="Q146" s="85"/>
      <c r="R146" s="86"/>
      <c r="S146" s="85"/>
      <c r="T146" s="86"/>
      <c r="U146" s="85"/>
      <c r="V146" s="86"/>
      <c r="W146" s="120"/>
      <c r="X146" s="121"/>
      <c r="Y146" s="121"/>
      <c r="Z146" s="121"/>
      <c r="AA146" s="121"/>
      <c r="AB146" s="121"/>
      <c r="AC146" s="122"/>
    </row>
    <row r="147" spans="1:29" ht="26.25" customHeight="1" x14ac:dyDescent="0.55000000000000004">
      <c r="A147" s="17">
        <v>25</v>
      </c>
      <c r="B147" s="22" t="s">
        <v>34</v>
      </c>
      <c r="C147" s="25" t="str">
        <f t="shared" si="6"/>
        <v>土</v>
      </c>
      <c r="D147" s="85"/>
      <c r="E147" s="86"/>
      <c r="F147" s="205"/>
      <c r="G147" s="178"/>
      <c r="H147" s="18" t="s">
        <v>31</v>
      </c>
      <c r="I147" s="178"/>
      <c r="J147" s="178"/>
      <c r="K147" s="22" t="s">
        <v>32</v>
      </c>
      <c r="L147" s="89" t="str">
        <f t="shared" si="7"/>
        <v/>
      </c>
      <c r="M147" s="90"/>
      <c r="N147" s="22" t="s">
        <v>33</v>
      </c>
      <c r="O147" s="85"/>
      <c r="P147" s="86"/>
      <c r="Q147" s="85"/>
      <c r="R147" s="86"/>
      <c r="S147" s="85"/>
      <c r="T147" s="86"/>
      <c r="U147" s="85"/>
      <c r="V147" s="86"/>
      <c r="W147" s="120"/>
      <c r="X147" s="121"/>
      <c r="Y147" s="121"/>
      <c r="Z147" s="121"/>
      <c r="AA147" s="121"/>
      <c r="AB147" s="121"/>
      <c r="AC147" s="122"/>
    </row>
    <row r="148" spans="1:29" ht="26.25" customHeight="1" x14ac:dyDescent="0.55000000000000004">
      <c r="A148" s="17">
        <v>26</v>
      </c>
      <c r="B148" s="22" t="s">
        <v>34</v>
      </c>
      <c r="C148" s="25" t="str">
        <f t="shared" si="6"/>
        <v>日</v>
      </c>
      <c r="D148" s="85"/>
      <c r="E148" s="86"/>
      <c r="F148" s="205"/>
      <c r="G148" s="178"/>
      <c r="H148" s="18" t="s">
        <v>31</v>
      </c>
      <c r="I148" s="178"/>
      <c r="J148" s="178"/>
      <c r="K148" s="22" t="s">
        <v>32</v>
      </c>
      <c r="L148" s="89" t="str">
        <f t="shared" si="7"/>
        <v/>
      </c>
      <c r="M148" s="90"/>
      <c r="N148" s="22" t="s">
        <v>33</v>
      </c>
      <c r="O148" s="85"/>
      <c r="P148" s="86"/>
      <c r="Q148" s="85"/>
      <c r="R148" s="86"/>
      <c r="S148" s="85"/>
      <c r="T148" s="86"/>
      <c r="U148" s="85"/>
      <c r="V148" s="86"/>
      <c r="W148" s="120"/>
      <c r="X148" s="121"/>
      <c r="Y148" s="121"/>
      <c r="Z148" s="121"/>
      <c r="AA148" s="121"/>
      <c r="AB148" s="121"/>
      <c r="AC148" s="122"/>
    </row>
    <row r="149" spans="1:29" ht="26.25" customHeight="1" x14ac:dyDescent="0.55000000000000004">
      <c r="A149" s="17">
        <v>27</v>
      </c>
      <c r="B149" s="22" t="s">
        <v>34</v>
      </c>
      <c r="C149" s="25" t="str">
        <f t="shared" si="6"/>
        <v>月</v>
      </c>
      <c r="D149" s="85"/>
      <c r="E149" s="86"/>
      <c r="F149" s="205"/>
      <c r="G149" s="178"/>
      <c r="H149" s="18" t="s">
        <v>31</v>
      </c>
      <c r="I149" s="178"/>
      <c r="J149" s="178"/>
      <c r="K149" s="22" t="s">
        <v>32</v>
      </c>
      <c r="L149" s="89" t="str">
        <f t="shared" si="7"/>
        <v/>
      </c>
      <c r="M149" s="90"/>
      <c r="N149" s="22" t="s">
        <v>33</v>
      </c>
      <c r="O149" s="85"/>
      <c r="P149" s="86"/>
      <c r="Q149" s="85"/>
      <c r="R149" s="86"/>
      <c r="S149" s="85"/>
      <c r="T149" s="86"/>
      <c r="U149" s="85"/>
      <c r="V149" s="86"/>
      <c r="W149" s="120"/>
      <c r="X149" s="121"/>
      <c r="Y149" s="121"/>
      <c r="Z149" s="121"/>
      <c r="AA149" s="121"/>
      <c r="AB149" s="121"/>
      <c r="AC149" s="122"/>
    </row>
    <row r="150" spans="1:29" ht="26.25" customHeight="1" x14ac:dyDescent="0.55000000000000004">
      <c r="A150" s="17">
        <v>28</v>
      </c>
      <c r="B150" s="22" t="s">
        <v>34</v>
      </c>
      <c r="C150" s="25" t="str">
        <f t="shared" si="6"/>
        <v>火</v>
      </c>
      <c r="D150" s="85"/>
      <c r="E150" s="86"/>
      <c r="F150" s="205"/>
      <c r="G150" s="178"/>
      <c r="H150" s="18" t="s">
        <v>31</v>
      </c>
      <c r="I150" s="178"/>
      <c r="J150" s="178"/>
      <c r="K150" s="22" t="s">
        <v>32</v>
      </c>
      <c r="L150" s="89" t="str">
        <f t="shared" si="7"/>
        <v/>
      </c>
      <c r="M150" s="90"/>
      <c r="N150" s="22" t="s">
        <v>33</v>
      </c>
      <c r="O150" s="85"/>
      <c r="P150" s="86"/>
      <c r="Q150" s="85"/>
      <c r="R150" s="86"/>
      <c r="S150" s="85"/>
      <c r="T150" s="86"/>
      <c r="U150" s="85"/>
      <c r="V150" s="86"/>
      <c r="W150" s="120"/>
      <c r="X150" s="121"/>
      <c r="Y150" s="121"/>
      <c r="Z150" s="121"/>
      <c r="AA150" s="121"/>
      <c r="AB150" s="121"/>
      <c r="AC150" s="122"/>
    </row>
    <row r="151" spans="1:29" ht="26.25" customHeight="1" x14ac:dyDescent="0.55000000000000004">
      <c r="A151" s="17">
        <v>29</v>
      </c>
      <c r="B151" s="22" t="s">
        <v>34</v>
      </c>
      <c r="C151" s="25" t="str">
        <f t="shared" si="6"/>
        <v>水</v>
      </c>
      <c r="D151" s="85"/>
      <c r="E151" s="86"/>
      <c r="F151" s="205"/>
      <c r="G151" s="178"/>
      <c r="H151" s="18" t="s">
        <v>31</v>
      </c>
      <c r="I151" s="178"/>
      <c r="J151" s="178"/>
      <c r="K151" s="22" t="s">
        <v>32</v>
      </c>
      <c r="L151" s="89" t="str">
        <f t="shared" si="7"/>
        <v/>
      </c>
      <c r="M151" s="90"/>
      <c r="N151" s="22" t="s">
        <v>33</v>
      </c>
      <c r="O151" s="85"/>
      <c r="P151" s="86"/>
      <c r="Q151" s="85"/>
      <c r="R151" s="86"/>
      <c r="S151" s="85"/>
      <c r="T151" s="86"/>
      <c r="U151" s="85"/>
      <c r="V151" s="86"/>
      <c r="W151" s="120"/>
      <c r="X151" s="121"/>
      <c r="Y151" s="121"/>
      <c r="Z151" s="121"/>
      <c r="AA151" s="121"/>
      <c r="AB151" s="121"/>
      <c r="AC151" s="122"/>
    </row>
    <row r="152" spans="1:29" ht="26.25" customHeight="1" x14ac:dyDescent="0.55000000000000004">
      <c r="A152" s="17">
        <v>30</v>
      </c>
      <c r="B152" s="22" t="s">
        <v>34</v>
      </c>
      <c r="C152" s="25" t="str">
        <f t="shared" si="6"/>
        <v>木</v>
      </c>
      <c r="D152" s="85"/>
      <c r="E152" s="86"/>
      <c r="F152" s="205"/>
      <c r="G152" s="178"/>
      <c r="H152" s="18" t="s">
        <v>31</v>
      </c>
      <c r="I152" s="178"/>
      <c r="J152" s="178"/>
      <c r="K152" s="22" t="s">
        <v>32</v>
      </c>
      <c r="L152" s="89" t="str">
        <f t="shared" si="7"/>
        <v/>
      </c>
      <c r="M152" s="90"/>
      <c r="N152" s="22" t="s">
        <v>33</v>
      </c>
      <c r="O152" s="85"/>
      <c r="P152" s="86"/>
      <c r="Q152" s="85"/>
      <c r="R152" s="86"/>
      <c r="S152" s="85"/>
      <c r="T152" s="86"/>
      <c r="U152" s="85"/>
      <c r="V152" s="86"/>
      <c r="W152" s="120"/>
      <c r="X152" s="121"/>
      <c r="Y152" s="121"/>
      <c r="Z152" s="121"/>
      <c r="AA152" s="121"/>
      <c r="AB152" s="121"/>
      <c r="AC152" s="122"/>
    </row>
    <row r="153" spans="1:29" ht="26.25" customHeight="1" x14ac:dyDescent="0.55000000000000004">
      <c r="A153" s="19">
        <v>31</v>
      </c>
      <c r="B153" s="23" t="s">
        <v>4</v>
      </c>
      <c r="C153" s="26" t="str">
        <f t="shared" si="6"/>
        <v>金</v>
      </c>
      <c r="D153" s="218"/>
      <c r="E153" s="219"/>
      <c r="F153" s="226"/>
      <c r="G153" s="227"/>
      <c r="H153" s="20" t="s">
        <v>31</v>
      </c>
      <c r="I153" s="227"/>
      <c r="J153" s="227"/>
      <c r="K153" s="23" t="s">
        <v>32</v>
      </c>
      <c r="L153" s="89" t="str">
        <f t="shared" ref="L153" si="8">IF(OR(F153="",I153=""),"",MIN(MAX(ROUNDDOWN((I153-F153)*24*2,0)/2,0),$E$120))</f>
        <v/>
      </c>
      <c r="M153" s="90"/>
      <c r="N153" s="23" t="s">
        <v>33</v>
      </c>
      <c r="O153" s="218"/>
      <c r="P153" s="219"/>
      <c r="Q153" s="218"/>
      <c r="R153" s="219"/>
      <c r="S153" s="218"/>
      <c r="T153" s="219"/>
      <c r="U153" s="218"/>
      <c r="V153" s="219"/>
      <c r="W153" s="208"/>
      <c r="X153" s="209"/>
      <c r="Y153" s="209"/>
      <c r="Z153" s="209"/>
      <c r="AA153" s="209"/>
      <c r="AB153" s="209"/>
      <c r="AC153" s="210"/>
    </row>
    <row r="154" spans="1:29" ht="26.25" customHeight="1" x14ac:dyDescent="0.55000000000000004">
      <c r="A154" s="126" t="s">
        <v>35</v>
      </c>
      <c r="B154" s="127"/>
      <c r="C154" s="127"/>
      <c r="D154" s="27">
        <f>COUNTIF(L123:M153,"&gt;0")</f>
        <v>0</v>
      </c>
      <c r="E154" s="224" t="s">
        <v>36</v>
      </c>
      <c r="F154" s="224"/>
      <c r="G154" s="224"/>
      <c r="H154" s="224"/>
      <c r="I154" s="27">
        <f>COUNTIF(D123:E153,"○")</f>
        <v>0</v>
      </c>
      <c r="J154" s="28" t="s">
        <v>16</v>
      </c>
      <c r="K154" s="126" t="s">
        <v>101</v>
      </c>
      <c r="L154" s="127"/>
      <c r="M154" s="127"/>
      <c r="N154" s="27" t="s">
        <v>99</v>
      </c>
      <c r="O154" s="27">
        <f>COUNTIF(Q123:R153,"○")</f>
        <v>0</v>
      </c>
      <c r="P154" s="27" t="s">
        <v>38</v>
      </c>
      <c r="Q154" s="225" t="s">
        <v>100</v>
      </c>
      <c r="R154" s="225"/>
      <c r="S154" s="27">
        <f>COUNTIF(S123:T153,"○")</f>
        <v>0</v>
      </c>
      <c r="T154" s="27" t="s">
        <v>38</v>
      </c>
      <c r="U154" s="27"/>
      <c r="V154" s="27"/>
      <c r="W154" s="28"/>
      <c r="X154" s="212" t="s">
        <v>37</v>
      </c>
      <c r="Y154" s="213"/>
      <c r="Z154" s="213"/>
      <c r="AA154" s="44"/>
      <c r="AB154" s="44"/>
      <c r="AC154" s="216" t="str">
        <f>IF(W121="３．要支援家庭のこども加算","●","×")</f>
        <v>×</v>
      </c>
    </row>
    <row r="155" spans="1:29" ht="26.25" customHeight="1" x14ac:dyDescent="0.55000000000000004">
      <c r="A155" s="126" t="s">
        <v>91</v>
      </c>
      <c r="B155" s="127"/>
      <c r="C155" s="27">
        <f>COUNTIF(O123:P153,"○")</f>
        <v>0</v>
      </c>
      <c r="D155" s="105" t="s">
        <v>38</v>
      </c>
      <c r="E155" s="105"/>
      <c r="F155" s="103" t="s">
        <v>107</v>
      </c>
      <c r="G155" s="104"/>
      <c r="H155" s="104"/>
      <c r="I155" s="27">
        <f>COUNTIF(U123:V153,"○")</f>
        <v>0</v>
      </c>
      <c r="J155" s="28" t="s">
        <v>38</v>
      </c>
      <c r="K155" s="211" t="s">
        <v>60</v>
      </c>
      <c r="L155" s="113"/>
      <c r="M155" s="113"/>
      <c r="N155" s="42">
        <f>IF(SUM(L123:M153)&gt;E120, E120, SUM(L123:M153))</f>
        <v>0</v>
      </c>
      <c r="O155" s="111" t="s">
        <v>58</v>
      </c>
      <c r="P155" s="111"/>
      <c r="Q155" s="111"/>
      <c r="R155" s="111"/>
      <c r="S155" s="42">
        <f>SUMIFS(L123:M153,D123:E153,"○")</f>
        <v>0</v>
      </c>
      <c r="T155" s="42" t="s">
        <v>59</v>
      </c>
      <c r="U155" s="115"/>
      <c r="V155" s="115"/>
      <c r="W155" s="45"/>
      <c r="X155" s="214"/>
      <c r="Y155" s="215"/>
      <c r="Z155" s="215"/>
      <c r="AA155" s="49"/>
      <c r="AB155" s="49"/>
      <c r="AC155" s="217"/>
    </row>
    <row r="156" spans="1:29" ht="26.25" customHeight="1" x14ac:dyDescent="0.55000000000000004">
      <c r="A156" s="29"/>
      <c r="B156" s="29"/>
      <c r="C156" s="29"/>
      <c r="D156" s="32"/>
      <c r="E156" s="32"/>
      <c r="F156" s="29"/>
      <c r="G156" s="29"/>
      <c r="H156" s="29"/>
      <c r="I156" s="32"/>
      <c r="J156" s="32"/>
      <c r="K156" s="51"/>
      <c r="L156" s="51"/>
      <c r="M156" s="51"/>
      <c r="N156" s="32"/>
      <c r="O156" s="52"/>
      <c r="P156" s="52"/>
      <c r="Q156" s="52"/>
      <c r="R156" s="52"/>
      <c r="S156" s="32"/>
      <c r="T156" s="32"/>
      <c r="U156" s="53"/>
      <c r="V156" s="53"/>
      <c r="W156" s="32"/>
      <c r="X156" s="29"/>
      <c r="Y156" s="29"/>
      <c r="Z156" s="29"/>
      <c r="AA156" s="29"/>
      <c r="AB156" s="29"/>
      <c r="AC156" s="29"/>
    </row>
    <row r="157" spans="1:29" ht="26.25" customHeight="1" x14ac:dyDescent="0.55000000000000004">
      <c r="A157" s="100" t="str">
        <f>"（別紙）中野区乳児等通園支援事業　利用状況報告書（"&amp;$N$2&amp;"年"&amp;$P$2&amp;"月分）"</f>
        <v>（別紙）中野区乳児等通園支援事業　利用状況報告書（2026年7月分）</v>
      </c>
      <c r="B157" s="100"/>
      <c r="C157" s="100"/>
      <c r="D157" s="100"/>
      <c r="E157" s="100"/>
      <c r="F157" s="100"/>
      <c r="G157" s="100"/>
      <c r="H157" s="100"/>
      <c r="I157" s="100"/>
      <c r="J157" s="100"/>
      <c r="K157" s="100"/>
      <c r="L157" s="100"/>
      <c r="M157" s="100"/>
      <c r="N157" s="100"/>
      <c r="O157" s="100"/>
      <c r="P157" s="100"/>
      <c r="Q157" s="100"/>
      <c r="R157" s="100"/>
      <c r="S157" s="100"/>
      <c r="T157" s="100"/>
      <c r="U157" s="100"/>
      <c r="V157" s="100"/>
      <c r="W157" s="100"/>
      <c r="X157" s="100"/>
      <c r="Y157" s="100"/>
      <c r="Z157" s="100"/>
      <c r="AA157" s="100"/>
      <c r="AB157" s="100"/>
      <c r="AC157" s="100"/>
    </row>
    <row r="158" spans="1:29" ht="26.25" customHeight="1" x14ac:dyDescent="0.55000000000000004">
      <c r="A158" s="101" t="s">
        <v>23</v>
      </c>
      <c r="B158" s="101"/>
      <c r="C158" s="101"/>
      <c r="D158" s="110"/>
      <c r="E158" s="110"/>
      <c r="F158" s="110"/>
      <c r="G158" s="110"/>
      <c r="H158" s="110"/>
      <c r="I158" s="110"/>
      <c r="J158" s="114" t="s">
        <v>43</v>
      </c>
      <c r="K158" s="114"/>
      <c r="L158" s="114"/>
      <c r="O158" s="29" t="s">
        <v>0</v>
      </c>
      <c r="P158" s="13"/>
      <c r="Q158" s="29" t="s">
        <v>3</v>
      </c>
      <c r="S158" s="29" t="s">
        <v>4</v>
      </c>
      <c r="T158" s="29" t="s">
        <v>19</v>
      </c>
      <c r="U158" s="32" t="s">
        <v>40</v>
      </c>
      <c r="V158" s="32"/>
      <c r="W158" s="110"/>
      <c r="X158" s="110"/>
      <c r="Y158" s="110"/>
      <c r="Z158" s="110"/>
      <c r="AA158" s="110"/>
      <c r="AB158" s="110"/>
      <c r="AC158" s="32" t="s">
        <v>19</v>
      </c>
    </row>
    <row r="159" spans="1:29" ht="26.25" customHeight="1" x14ac:dyDescent="0.55000000000000004">
      <c r="A159" s="101" t="s">
        <v>24</v>
      </c>
      <c r="B159" s="101"/>
      <c r="C159" s="101"/>
      <c r="D159" s="32" t="s">
        <v>87</v>
      </c>
      <c r="E159" s="32" cm="1">
        <f t="array" ref="E159">_xlfn.IFS(W158="０歳児クラス相当",$L$12,W158="１歳児クラス相当",$L$13,W158="２歳児クラス相当（３歳未満）",$L$14,W158="２歳児クラス相当（３歳誕生月）",$L$14,W158="",0)</f>
        <v>0</v>
      </c>
      <c r="F159" s="114" t="s">
        <v>11</v>
      </c>
      <c r="G159" s="114"/>
      <c r="H159" s="29"/>
      <c r="I159" s="32"/>
      <c r="J159" s="114"/>
      <c r="K159" s="114"/>
      <c r="L159" s="32"/>
      <c r="M159" s="114"/>
      <c r="N159" s="114"/>
      <c r="O159" s="32"/>
      <c r="P159" s="157" t="s">
        <v>62</v>
      </c>
      <c r="Q159" s="157"/>
      <c r="R159" s="157"/>
      <c r="S159" s="110"/>
      <c r="T159" s="110"/>
      <c r="U159" s="110"/>
      <c r="V159" s="157" t="s">
        <v>65</v>
      </c>
      <c r="W159" s="157"/>
      <c r="X159" s="110"/>
      <c r="Y159" s="110"/>
      <c r="Z159" s="110"/>
      <c r="AA159" s="110"/>
      <c r="AB159" s="110"/>
      <c r="AC159" s="32" t="s">
        <v>19</v>
      </c>
    </row>
    <row r="160" spans="1:29" ht="26.25" customHeight="1" x14ac:dyDescent="0.55000000000000004">
      <c r="A160" s="32"/>
      <c r="B160" s="114" t="s">
        <v>66</v>
      </c>
      <c r="C160" s="114"/>
      <c r="D160" s="114"/>
      <c r="E160" s="114" t="s">
        <v>94</v>
      </c>
      <c r="F160" s="114"/>
      <c r="G160" s="114"/>
      <c r="H160" s="114"/>
      <c r="I160" s="29" t="s">
        <v>19</v>
      </c>
      <c r="J160" s="113" t="s">
        <v>93</v>
      </c>
      <c r="K160" s="113"/>
      <c r="L160" s="113"/>
      <c r="M160" s="113"/>
      <c r="N160" s="113"/>
      <c r="O160" s="110"/>
      <c r="P160" s="110"/>
      <c r="Q160" s="110"/>
      <c r="R160" s="110"/>
      <c r="S160" s="110"/>
      <c r="T160" s="32"/>
      <c r="U160" s="111" t="s">
        <v>86</v>
      </c>
      <c r="V160" s="111"/>
      <c r="W160" s="228"/>
      <c r="X160" s="228"/>
      <c r="Y160" s="228"/>
      <c r="Z160" s="228"/>
      <c r="AA160" s="228"/>
      <c r="AB160" s="228"/>
    </row>
    <row r="161" spans="1:29" ht="26.25" customHeight="1" x14ac:dyDescent="0.55000000000000004">
      <c r="A161" s="123" t="s">
        <v>25</v>
      </c>
      <c r="B161" s="123"/>
      <c r="C161" s="14" t="s">
        <v>26</v>
      </c>
      <c r="D161" s="123" t="s">
        <v>90</v>
      </c>
      <c r="E161" s="123"/>
      <c r="F161" s="123" t="s">
        <v>27</v>
      </c>
      <c r="G161" s="123"/>
      <c r="H161" s="123"/>
      <c r="I161" s="123"/>
      <c r="J161" s="123"/>
      <c r="K161" s="123"/>
      <c r="L161" s="177" t="s">
        <v>28</v>
      </c>
      <c r="M161" s="177"/>
      <c r="N161" s="177"/>
      <c r="O161" s="123" t="s">
        <v>29</v>
      </c>
      <c r="P161" s="123"/>
      <c r="Q161" s="116" t="s">
        <v>98</v>
      </c>
      <c r="R161" s="116"/>
      <c r="S161" s="116" t="s">
        <v>45</v>
      </c>
      <c r="T161" s="116"/>
      <c r="U161" s="124" t="s">
        <v>55</v>
      </c>
      <c r="V161" s="125"/>
      <c r="W161" s="126" t="s">
        <v>30</v>
      </c>
      <c r="X161" s="127"/>
      <c r="Y161" s="127"/>
      <c r="Z161" s="127"/>
      <c r="AA161" s="127"/>
      <c r="AB161" s="127"/>
      <c r="AC161" s="128"/>
    </row>
    <row r="162" spans="1:29" ht="26.25" customHeight="1" x14ac:dyDescent="0.55000000000000004">
      <c r="A162" s="15">
        <v>1</v>
      </c>
      <c r="B162" s="21" t="s">
        <v>4</v>
      </c>
      <c r="C162" s="24" t="str">
        <f>TEXT(DATE($N$2,$P$2,A162),"aaa")</f>
        <v>水</v>
      </c>
      <c r="D162" s="106"/>
      <c r="E162" s="107"/>
      <c r="F162" s="108"/>
      <c r="G162" s="109"/>
      <c r="H162" s="16" t="s">
        <v>31</v>
      </c>
      <c r="I162" s="109"/>
      <c r="J162" s="109"/>
      <c r="K162" s="21" t="s">
        <v>32</v>
      </c>
      <c r="L162" s="89" t="str">
        <f>IF(OR(F162="",I162=""),"",MIN(MAX(ROUNDDOWN((I162-F162)*24*2,0)/2,0),$E$159))</f>
        <v/>
      </c>
      <c r="M162" s="90"/>
      <c r="N162" s="43" t="s">
        <v>33</v>
      </c>
      <c r="O162" s="106"/>
      <c r="P162" s="107"/>
      <c r="Q162" s="106"/>
      <c r="R162" s="107"/>
      <c r="S162" s="106"/>
      <c r="T162" s="107"/>
      <c r="U162" s="106"/>
      <c r="V162" s="107"/>
      <c r="W162" s="231"/>
      <c r="X162" s="232"/>
      <c r="Y162" s="232"/>
      <c r="Z162" s="232"/>
      <c r="AA162" s="232"/>
      <c r="AB162" s="232"/>
      <c r="AC162" s="233"/>
    </row>
    <row r="163" spans="1:29" ht="26.25" customHeight="1" x14ac:dyDescent="0.55000000000000004">
      <c r="A163" s="17">
        <v>2</v>
      </c>
      <c r="B163" s="22" t="s">
        <v>4</v>
      </c>
      <c r="C163" s="25" t="str">
        <f>TEXT(DATE($N$2,$P$2,A163),"aaa")</f>
        <v>木</v>
      </c>
      <c r="D163" s="85"/>
      <c r="E163" s="86"/>
      <c r="F163" s="205"/>
      <c r="G163" s="178"/>
      <c r="H163" s="18" t="s">
        <v>31</v>
      </c>
      <c r="I163" s="178"/>
      <c r="J163" s="178"/>
      <c r="K163" s="22" t="s">
        <v>32</v>
      </c>
      <c r="L163" s="89" t="str">
        <f>IF(OR(F163="",I163=""),"",MIN(MAX(ROUNDDOWN((I163-F163)*24*2,0)/2,0),$E$159))</f>
        <v/>
      </c>
      <c r="M163" s="90"/>
      <c r="N163" s="22" t="s">
        <v>33</v>
      </c>
      <c r="O163" s="85"/>
      <c r="P163" s="86"/>
      <c r="Q163" s="85"/>
      <c r="R163" s="86"/>
      <c r="S163" s="85"/>
      <c r="T163" s="86"/>
      <c r="U163" s="85"/>
      <c r="V163" s="86"/>
      <c r="W163" s="120"/>
      <c r="X163" s="121"/>
      <c r="Y163" s="121"/>
      <c r="Z163" s="121"/>
      <c r="AA163" s="121"/>
      <c r="AB163" s="121"/>
      <c r="AC163" s="122"/>
    </row>
    <row r="164" spans="1:29" ht="26.25" customHeight="1" x14ac:dyDescent="0.55000000000000004">
      <c r="A164" s="17">
        <v>3</v>
      </c>
      <c r="B164" s="22" t="s">
        <v>34</v>
      </c>
      <c r="C164" s="25" t="str">
        <f t="shared" ref="C164:C192" si="9">TEXT(DATE($N$2,$P$2,A164),"aaa")</f>
        <v>金</v>
      </c>
      <c r="D164" s="85"/>
      <c r="E164" s="86"/>
      <c r="F164" s="205"/>
      <c r="G164" s="178"/>
      <c r="H164" s="18" t="s">
        <v>31</v>
      </c>
      <c r="I164" s="178"/>
      <c r="J164" s="178"/>
      <c r="K164" s="22" t="s">
        <v>32</v>
      </c>
      <c r="L164" s="89" t="str">
        <f t="shared" ref="L164:L191" si="10">IF(OR(F164="",I164=""),"",MIN(MAX(ROUNDDOWN((I164-F164)*24*2,0)/2,0),$E$159))</f>
        <v/>
      </c>
      <c r="M164" s="90"/>
      <c r="N164" s="22" t="s">
        <v>33</v>
      </c>
      <c r="O164" s="85"/>
      <c r="P164" s="86"/>
      <c r="Q164" s="85"/>
      <c r="R164" s="86"/>
      <c r="S164" s="85"/>
      <c r="T164" s="86"/>
      <c r="U164" s="85"/>
      <c r="V164" s="86"/>
      <c r="W164" s="234"/>
      <c r="X164" s="235"/>
      <c r="Y164" s="235"/>
      <c r="Z164" s="235"/>
      <c r="AA164" s="235"/>
      <c r="AB164" s="235"/>
      <c r="AC164" s="236"/>
    </row>
    <row r="165" spans="1:29" ht="26.25" customHeight="1" x14ac:dyDescent="0.55000000000000004">
      <c r="A165" s="17">
        <v>4</v>
      </c>
      <c r="B165" s="22" t="s">
        <v>34</v>
      </c>
      <c r="C165" s="25" t="str">
        <f t="shared" si="9"/>
        <v>土</v>
      </c>
      <c r="D165" s="85"/>
      <c r="E165" s="86"/>
      <c r="F165" s="205"/>
      <c r="G165" s="178"/>
      <c r="H165" s="18" t="s">
        <v>31</v>
      </c>
      <c r="I165" s="178"/>
      <c r="J165" s="178"/>
      <c r="K165" s="22" t="s">
        <v>32</v>
      </c>
      <c r="L165" s="89" t="str">
        <f t="shared" si="10"/>
        <v/>
      </c>
      <c r="M165" s="90"/>
      <c r="N165" s="22" t="s">
        <v>33</v>
      </c>
      <c r="O165" s="85"/>
      <c r="P165" s="86"/>
      <c r="Q165" s="85"/>
      <c r="R165" s="86"/>
      <c r="S165" s="85"/>
      <c r="T165" s="86"/>
      <c r="U165" s="85"/>
      <c r="V165" s="86"/>
      <c r="W165" s="120"/>
      <c r="X165" s="121"/>
      <c r="Y165" s="121"/>
      <c r="Z165" s="121"/>
      <c r="AA165" s="121"/>
      <c r="AB165" s="121"/>
      <c r="AC165" s="122"/>
    </row>
    <row r="166" spans="1:29" ht="26.25" customHeight="1" x14ac:dyDescent="0.55000000000000004">
      <c r="A166" s="17">
        <v>5</v>
      </c>
      <c r="B166" s="22" t="s">
        <v>34</v>
      </c>
      <c r="C166" s="25" t="str">
        <f t="shared" si="9"/>
        <v>日</v>
      </c>
      <c r="D166" s="85"/>
      <c r="E166" s="86"/>
      <c r="F166" s="205"/>
      <c r="G166" s="178"/>
      <c r="H166" s="18" t="s">
        <v>31</v>
      </c>
      <c r="I166" s="178"/>
      <c r="J166" s="178"/>
      <c r="K166" s="22" t="s">
        <v>32</v>
      </c>
      <c r="L166" s="89" t="str">
        <f t="shared" si="10"/>
        <v/>
      </c>
      <c r="M166" s="90"/>
      <c r="N166" s="22" t="s">
        <v>33</v>
      </c>
      <c r="O166" s="85"/>
      <c r="P166" s="86"/>
      <c r="Q166" s="85"/>
      <c r="R166" s="86"/>
      <c r="S166" s="85"/>
      <c r="T166" s="86"/>
      <c r="U166" s="85"/>
      <c r="V166" s="86"/>
      <c r="W166" s="120"/>
      <c r="X166" s="121"/>
      <c r="Y166" s="121"/>
      <c r="Z166" s="121"/>
      <c r="AA166" s="121"/>
      <c r="AB166" s="121"/>
      <c r="AC166" s="122"/>
    </row>
    <row r="167" spans="1:29" ht="26.25" customHeight="1" x14ac:dyDescent="0.55000000000000004">
      <c r="A167" s="17">
        <v>6</v>
      </c>
      <c r="B167" s="22" t="s">
        <v>34</v>
      </c>
      <c r="C167" s="25" t="str">
        <f t="shared" si="9"/>
        <v>月</v>
      </c>
      <c r="D167" s="85"/>
      <c r="E167" s="86"/>
      <c r="F167" s="205"/>
      <c r="G167" s="178"/>
      <c r="H167" s="18" t="s">
        <v>31</v>
      </c>
      <c r="I167" s="178"/>
      <c r="J167" s="178"/>
      <c r="K167" s="22" t="s">
        <v>32</v>
      </c>
      <c r="L167" s="89" t="str">
        <f t="shared" si="10"/>
        <v/>
      </c>
      <c r="M167" s="90"/>
      <c r="N167" s="22" t="s">
        <v>33</v>
      </c>
      <c r="O167" s="85"/>
      <c r="P167" s="86"/>
      <c r="Q167" s="85"/>
      <c r="R167" s="86"/>
      <c r="S167" s="85"/>
      <c r="T167" s="86"/>
      <c r="U167" s="85"/>
      <c r="V167" s="86"/>
      <c r="W167" s="120"/>
      <c r="X167" s="121"/>
      <c r="Y167" s="121"/>
      <c r="Z167" s="121"/>
      <c r="AA167" s="121"/>
      <c r="AB167" s="121"/>
      <c r="AC167" s="122"/>
    </row>
    <row r="168" spans="1:29" ht="26.25" customHeight="1" x14ac:dyDescent="0.55000000000000004">
      <c r="A168" s="17">
        <v>7</v>
      </c>
      <c r="B168" s="22" t="s">
        <v>34</v>
      </c>
      <c r="C168" s="25" t="str">
        <f t="shared" si="9"/>
        <v>火</v>
      </c>
      <c r="D168" s="85"/>
      <c r="E168" s="86"/>
      <c r="F168" s="205"/>
      <c r="G168" s="178"/>
      <c r="H168" s="18" t="s">
        <v>31</v>
      </c>
      <c r="I168" s="178"/>
      <c r="J168" s="178"/>
      <c r="K168" s="22" t="s">
        <v>32</v>
      </c>
      <c r="L168" s="89" t="str">
        <f t="shared" si="10"/>
        <v/>
      </c>
      <c r="M168" s="90"/>
      <c r="N168" s="22" t="s">
        <v>33</v>
      </c>
      <c r="O168" s="85"/>
      <c r="P168" s="86"/>
      <c r="Q168" s="85"/>
      <c r="R168" s="86"/>
      <c r="S168" s="85"/>
      <c r="T168" s="86"/>
      <c r="U168" s="85"/>
      <c r="V168" s="86"/>
      <c r="W168" s="120"/>
      <c r="X168" s="121"/>
      <c r="Y168" s="121"/>
      <c r="Z168" s="121"/>
      <c r="AA168" s="121"/>
      <c r="AB168" s="121"/>
      <c r="AC168" s="122"/>
    </row>
    <row r="169" spans="1:29" ht="26.25" customHeight="1" x14ac:dyDescent="0.55000000000000004">
      <c r="A169" s="17">
        <v>8</v>
      </c>
      <c r="B169" s="22" t="s">
        <v>34</v>
      </c>
      <c r="C169" s="25" t="str">
        <f t="shared" si="9"/>
        <v>水</v>
      </c>
      <c r="D169" s="85"/>
      <c r="E169" s="86"/>
      <c r="F169" s="205"/>
      <c r="G169" s="178"/>
      <c r="H169" s="18" t="s">
        <v>31</v>
      </c>
      <c r="I169" s="178"/>
      <c r="J169" s="178"/>
      <c r="K169" s="22" t="s">
        <v>32</v>
      </c>
      <c r="L169" s="89" t="str">
        <f t="shared" si="10"/>
        <v/>
      </c>
      <c r="M169" s="90"/>
      <c r="N169" s="22" t="s">
        <v>33</v>
      </c>
      <c r="O169" s="85"/>
      <c r="P169" s="86"/>
      <c r="Q169" s="85"/>
      <c r="R169" s="86"/>
      <c r="S169" s="85"/>
      <c r="T169" s="86"/>
      <c r="U169" s="85"/>
      <c r="V169" s="86"/>
      <c r="W169" s="120"/>
      <c r="X169" s="121"/>
      <c r="Y169" s="121"/>
      <c r="Z169" s="121"/>
      <c r="AA169" s="121"/>
      <c r="AB169" s="121"/>
      <c r="AC169" s="122"/>
    </row>
    <row r="170" spans="1:29" ht="26.25" customHeight="1" x14ac:dyDescent="0.55000000000000004">
      <c r="A170" s="17">
        <v>9</v>
      </c>
      <c r="B170" s="22" t="s">
        <v>34</v>
      </c>
      <c r="C170" s="25" t="str">
        <f t="shared" si="9"/>
        <v>木</v>
      </c>
      <c r="D170" s="85"/>
      <c r="E170" s="86"/>
      <c r="F170" s="205"/>
      <c r="G170" s="178"/>
      <c r="H170" s="18" t="s">
        <v>31</v>
      </c>
      <c r="I170" s="178"/>
      <c r="J170" s="178"/>
      <c r="K170" s="22" t="s">
        <v>32</v>
      </c>
      <c r="L170" s="89" t="str">
        <f t="shared" si="10"/>
        <v/>
      </c>
      <c r="M170" s="90"/>
      <c r="N170" s="22" t="s">
        <v>33</v>
      </c>
      <c r="O170" s="85"/>
      <c r="P170" s="86"/>
      <c r="Q170" s="85"/>
      <c r="R170" s="86"/>
      <c r="S170" s="85"/>
      <c r="T170" s="86"/>
      <c r="U170" s="85"/>
      <c r="V170" s="86"/>
      <c r="W170" s="120"/>
      <c r="X170" s="121"/>
      <c r="Y170" s="121"/>
      <c r="Z170" s="121"/>
      <c r="AA170" s="121"/>
      <c r="AB170" s="121"/>
      <c r="AC170" s="122"/>
    </row>
    <row r="171" spans="1:29" ht="26.25" customHeight="1" x14ac:dyDescent="0.55000000000000004">
      <c r="A171" s="17">
        <v>10</v>
      </c>
      <c r="B171" s="22" t="s">
        <v>34</v>
      </c>
      <c r="C171" s="25" t="str">
        <f t="shared" si="9"/>
        <v>金</v>
      </c>
      <c r="D171" s="85"/>
      <c r="E171" s="86"/>
      <c r="F171" s="205"/>
      <c r="G171" s="178"/>
      <c r="H171" s="18" t="s">
        <v>31</v>
      </c>
      <c r="I171" s="178"/>
      <c r="J171" s="178"/>
      <c r="K171" s="22" t="s">
        <v>32</v>
      </c>
      <c r="L171" s="89" t="str">
        <f t="shared" si="10"/>
        <v/>
      </c>
      <c r="M171" s="90"/>
      <c r="N171" s="22" t="s">
        <v>33</v>
      </c>
      <c r="O171" s="85"/>
      <c r="P171" s="86"/>
      <c r="Q171" s="85"/>
      <c r="R171" s="86"/>
      <c r="S171" s="85"/>
      <c r="T171" s="86"/>
      <c r="U171" s="85"/>
      <c r="V171" s="86"/>
      <c r="W171" s="120"/>
      <c r="X171" s="121"/>
      <c r="Y171" s="121"/>
      <c r="Z171" s="121"/>
      <c r="AA171" s="121"/>
      <c r="AB171" s="121"/>
      <c r="AC171" s="122"/>
    </row>
    <row r="172" spans="1:29" ht="26.25" customHeight="1" x14ac:dyDescent="0.55000000000000004">
      <c r="A172" s="17">
        <v>11</v>
      </c>
      <c r="B172" s="22" t="s">
        <v>34</v>
      </c>
      <c r="C172" s="25" t="str">
        <f t="shared" si="9"/>
        <v>土</v>
      </c>
      <c r="D172" s="85"/>
      <c r="E172" s="86"/>
      <c r="F172" s="205"/>
      <c r="G172" s="178"/>
      <c r="H172" s="18" t="s">
        <v>31</v>
      </c>
      <c r="I172" s="178"/>
      <c r="J172" s="178"/>
      <c r="K172" s="22" t="s">
        <v>32</v>
      </c>
      <c r="L172" s="89" t="str">
        <f t="shared" si="10"/>
        <v/>
      </c>
      <c r="M172" s="90"/>
      <c r="N172" s="22" t="s">
        <v>33</v>
      </c>
      <c r="O172" s="85"/>
      <c r="P172" s="86"/>
      <c r="Q172" s="85"/>
      <c r="R172" s="86"/>
      <c r="S172" s="85"/>
      <c r="T172" s="86"/>
      <c r="U172" s="85"/>
      <c r="V172" s="86"/>
      <c r="W172" s="120"/>
      <c r="X172" s="121"/>
      <c r="Y172" s="121"/>
      <c r="Z172" s="121"/>
      <c r="AA172" s="121"/>
      <c r="AB172" s="121"/>
      <c r="AC172" s="122"/>
    </row>
    <row r="173" spans="1:29" ht="26.25" customHeight="1" x14ac:dyDescent="0.55000000000000004">
      <c r="A173" s="17">
        <v>12</v>
      </c>
      <c r="B173" s="22" t="s">
        <v>34</v>
      </c>
      <c r="C173" s="25" t="str">
        <f t="shared" si="9"/>
        <v>日</v>
      </c>
      <c r="D173" s="85"/>
      <c r="E173" s="86"/>
      <c r="F173" s="205"/>
      <c r="G173" s="178"/>
      <c r="H173" s="18" t="s">
        <v>31</v>
      </c>
      <c r="I173" s="178"/>
      <c r="J173" s="178"/>
      <c r="K173" s="22" t="s">
        <v>32</v>
      </c>
      <c r="L173" s="89" t="str">
        <f t="shared" si="10"/>
        <v/>
      </c>
      <c r="M173" s="90"/>
      <c r="N173" s="22" t="s">
        <v>33</v>
      </c>
      <c r="O173" s="85"/>
      <c r="P173" s="86"/>
      <c r="Q173" s="85"/>
      <c r="R173" s="86"/>
      <c r="S173" s="85"/>
      <c r="T173" s="86"/>
      <c r="U173" s="85"/>
      <c r="V173" s="86"/>
      <c r="W173" s="120"/>
      <c r="X173" s="121"/>
      <c r="Y173" s="121"/>
      <c r="Z173" s="121"/>
      <c r="AA173" s="121"/>
      <c r="AB173" s="121"/>
      <c r="AC173" s="122"/>
    </row>
    <row r="174" spans="1:29" ht="26.25" customHeight="1" x14ac:dyDescent="0.55000000000000004">
      <c r="A174" s="17">
        <v>13</v>
      </c>
      <c r="B174" s="22" t="s">
        <v>34</v>
      </c>
      <c r="C174" s="25" t="str">
        <f t="shared" si="9"/>
        <v>月</v>
      </c>
      <c r="D174" s="85"/>
      <c r="E174" s="86"/>
      <c r="F174" s="205"/>
      <c r="G174" s="178"/>
      <c r="H174" s="18" t="s">
        <v>31</v>
      </c>
      <c r="I174" s="178"/>
      <c r="J174" s="178"/>
      <c r="K174" s="22" t="s">
        <v>32</v>
      </c>
      <c r="L174" s="89" t="str">
        <f t="shared" si="10"/>
        <v/>
      </c>
      <c r="M174" s="90"/>
      <c r="N174" s="22" t="s">
        <v>33</v>
      </c>
      <c r="O174" s="85"/>
      <c r="P174" s="86"/>
      <c r="Q174" s="85"/>
      <c r="R174" s="86"/>
      <c r="S174" s="85"/>
      <c r="T174" s="86"/>
      <c r="U174" s="85"/>
      <c r="V174" s="86"/>
      <c r="W174" s="120"/>
      <c r="X174" s="121"/>
      <c r="Y174" s="121"/>
      <c r="Z174" s="121"/>
      <c r="AA174" s="121"/>
      <c r="AB174" s="121"/>
      <c r="AC174" s="122"/>
    </row>
    <row r="175" spans="1:29" ht="26.25" customHeight="1" x14ac:dyDescent="0.55000000000000004">
      <c r="A175" s="17">
        <v>14</v>
      </c>
      <c r="B175" s="22" t="s">
        <v>34</v>
      </c>
      <c r="C175" s="25" t="str">
        <f t="shared" si="9"/>
        <v>火</v>
      </c>
      <c r="D175" s="85"/>
      <c r="E175" s="86"/>
      <c r="F175" s="205"/>
      <c r="G175" s="178"/>
      <c r="H175" s="18" t="s">
        <v>31</v>
      </c>
      <c r="I175" s="178"/>
      <c r="J175" s="178"/>
      <c r="K175" s="22" t="s">
        <v>32</v>
      </c>
      <c r="L175" s="89" t="str">
        <f t="shared" si="10"/>
        <v/>
      </c>
      <c r="M175" s="90"/>
      <c r="N175" s="22" t="s">
        <v>33</v>
      </c>
      <c r="O175" s="85"/>
      <c r="P175" s="86"/>
      <c r="Q175" s="85"/>
      <c r="R175" s="86"/>
      <c r="S175" s="85"/>
      <c r="T175" s="86"/>
      <c r="U175" s="85"/>
      <c r="V175" s="86"/>
      <c r="W175" s="120"/>
      <c r="X175" s="121"/>
      <c r="Y175" s="121"/>
      <c r="Z175" s="121"/>
      <c r="AA175" s="121"/>
      <c r="AB175" s="121"/>
      <c r="AC175" s="122"/>
    </row>
    <row r="176" spans="1:29" ht="26.25" customHeight="1" x14ac:dyDescent="0.55000000000000004">
      <c r="A176" s="17">
        <v>15</v>
      </c>
      <c r="B176" s="22" t="s">
        <v>34</v>
      </c>
      <c r="C176" s="25" t="str">
        <f t="shared" si="9"/>
        <v>水</v>
      </c>
      <c r="D176" s="85"/>
      <c r="E176" s="86"/>
      <c r="F176" s="205"/>
      <c r="G176" s="178"/>
      <c r="H176" s="18" t="s">
        <v>31</v>
      </c>
      <c r="I176" s="178"/>
      <c r="J176" s="178"/>
      <c r="K176" s="22" t="s">
        <v>32</v>
      </c>
      <c r="L176" s="89" t="str">
        <f t="shared" si="10"/>
        <v/>
      </c>
      <c r="M176" s="90"/>
      <c r="N176" s="22" t="s">
        <v>33</v>
      </c>
      <c r="O176" s="85"/>
      <c r="P176" s="86"/>
      <c r="Q176" s="85"/>
      <c r="R176" s="86"/>
      <c r="S176" s="85"/>
      <c r="T176" s="86"/>
      <c r="U176" s="85"/>
      <c r="V176" s="86"/>
      <c r="W176" s="120"/>
      <c r="X176" s="121"/>
      <c r="Y176" s="121"/>
      <c r="Z176" s="121"/>
      <c r="AA176" s="121"/>
      <c r="AB176" s="121"/>
      <c r="AC176" s="122"/>
    </row>
    <row r="177" spans="1:29" ht="26.25" customHeight="1" x14ac:dyDescent="0.55000000000000004">
      <c r="A177" s="17">
        <v>16</v>
      </c>
      <c r="B177" s="22" t="s">
        <v>34</v>
      </c>
      <c r="C177" s="25" t="str">
        <f t="shared" si="9"/>
        <v>木</v>
      </c>
      <c r="D177" s="85"/>
      <c r="E177" s="86"/>
      <c r="F177" s="205"/>
      <c r="G177" s="178"/>
      <c r="H177" s="18" t="s">
        <v>31</v>
      </c>
      <c r="I177" s="178"/>
      <c r="J177" s="178"/>
      <c r="K177" s="22" t="s">
        <v>32</v>
      </c>
      <c r="L177" s="89" t="str">
        <f t="shared" si="10"/>
        <v/>
      </c>
      <c r="M177" s="90"/>
      <c r="N177" s="22" t="s">
        <v>33</v>
      </c>
      <c r="O177" s="85"/>
      <c r="P177" s="86"/>
      <c r="Q177" s="85"/>
      <c r="R177" s="86"/>
      <c r="S177" s="85"/>
      <c r="T177" s="86"/>
      <c r="U177" s="85"/>
      <c r="V177" s="86"/>
      <c r="W177" s="120"/>
      <c r="X177" s="121"/>
      <c r="Y177" s="121"/>
      <c r="Z177" s="121"/>
      <c r="AA177" s="121"/>
      <c r="AB177" s="121"/>
      <c r="AC177" s="122"/>
    </row>
    <row r="178" spans="1:29" ht="26.25" customHeight="1" x14ac:dyDescent="0.55000000000000004">
      <c r="A178" s="17">
        <v>17</v>
      </c>
      <c r="B178" s="22" t="s">
        <v>34</v>
      </c>
      <c r="C178" s="25" t="str">
        <f t="shared" si="9"/>
        <v>金</v>
      </c>
      <c r="D178" s="85"/>
      <c r="E178" s="86"/>
      <c r="F178" s="205"/>
      <c r="G178" s="178"/>
      <c r="H178" s="18" t="s">
        <v>31</v>
      </c>
      <c r="I178" s="178"/>
      <c r="J178" s="178"/>
      <c r="K178" s="22" t="s">
        <v>32</v>
      </c>
      <c r="L178" s="89" t="str">
        <f t="shared" si="10"/>
        <v/>
      </c>
      <c r="M178" s="90"/>
      <c r="N178" s="22" t="s">
        <v>33</v>
      </c>
      <c r="O178" s="85"/>
      <c r="P178" s="86"/>
      <c r="Q178" s="85"/>
      <c r="R178" s="86"/>
      <c r="S178" s="85"/>
      <c r="T178" s="86"/>
      <c r="U178" s="85"/>
      <c r="V178" s="86"/>
      <c r="W178" s="120"/>
      <c r="X178" s="121"/>
      <c r="Y178" s="121"/>
      <c r="Z178" s="121"/>
      <c r="AA178" s="121"/>
      <c r="AB178" s="121"/>
      <c r="AC178" s="122"/>
    </row>
    <row r="179" spans="1:29" ht="26.25" customHeight="1" x14ac:dyDescent="0.55000000000000004">
      <c r="A179" s="17">
        <v>18</v>
      </c>
      <c r="B179" s="22" t="s">
        <v>34</v>
      </c>
      <c r="C179" s="25" t="str">
        <f t="shared" si="9"/>
        <v>土</v>
      </c>
      <c r="D179" s="85"/>
      <c r="E179" s="86"/>
      <c r="F179" s="205"/>
      <c r="G179" s="178"/>
      <c r="H179" s="18" t="s">
        <v>31</v>
      </c>
      <c r="I179" s="178"/>
      <c r="J179" s="178"/>
      <c r="K179" s="22" t="s">
        <v>32</v>
      </c>
      <c r="L179" s="89" t="str">
        <f t="shared" si="10"/>
        <v/>
      </c>
      <c r="M179" s="90"/>
      <c r="N179" s="22" t="s">
        <v>33</v>
      </c>
      <c r="O179" s="85"/>
      <c r="P179" s="86"/>
      <c r="Q179" s="85"/>
      <c r="R179" s="86"/>
      <c r="S179" s="85"/>
      <c r="T179" s="86"/>
      <c r="U179" s="85"/>
      <c r="V179" s="86"/>
      <c r="W179" s="120"/>
      <c r="X179" s="121"/>
      <c r="Y179" s="121"/>
      <c r="Z179" s="121"/>
      <c r="AA179" s="121"/>
      <c r="AB179" s="121"/>
      <c r="AC179" s="122"/>
    </row>
    <row r="180" spans="1:29" ht="26.25" customHeight="1" x14ac:dyDescent="0.55000000000000004">
      <c r="A180" s="17">
        <v>19</v>
      </c>
      <c r="B180" s="22" t="s">
        <v>34</v>
      </c>
      <c r="C180" s="25" t="str">
        <f t="shared" si="9"/>
        <v>日</v>
      </c>
      <c r="D180" s="85"/>
      <c r="E180" s="86"/>
      <c r="F180" s="205"/>
      <c r="G180" s="178"/>
      <c r="H180" s="18" t="s">
        <v>31</v>
      </c>
      <c r="I180" s="178"/>
      <c r="J180" s="178"/>
      <c r="K180" s="22" t="s">
        <v>32</v>
      </c>
      <c r="L180" s="89" t="str">
        <f t="shared" si="10"/>
        <v/>
      </c>
      <c r="M180" s="90"/>
      <c r="N180" s="22" t="s">
        <v>33</v>
      </c>
      <c r="O180" s="85"/>
      <c r="P180" s="86"/>
      <c r="Q180" s="85"/>
      <c r="R180" s="86"/>
      <c r="S180" s="85"/>
      <c r="T180" s="86"/>
      <c r="U180" s="85"/>
      <c r="V180" s="86"/>
      <c r="W180" s="120"/>
      <c r="X180" s="121"/>
      <c r="Y180" s="121"/>
      <c r="Z180" s="121"/>
      <c r="AA180" s="121"/>
      <c r="AB180" s="121"/>
      <c r="AC180" s="122"/>
    </row>
    <row r="181" spans="1:29" ht="26.25" customHeight="1" x14ac:dyDescent="0.55000000000000004">
      <c r="A181" s="17">
        <v>20</v>
      </c>
      <c r="B181" s="22" t="s">
        <v>34</v>
      </c>
      <c r="C181" s="25" t="str">
        <f t="shared" si="9"/>
        <v>月</v>
      </c>
      <c r="D181" s="85"/>
      <c r="E181" s="86"/>
      <c r="F181" s="205"/>
      <c r="G181" s="178"/>
      <c r="H181" s="18" t="s">
        <v>31</v>
      </c>
      <c r="I181" s="178"/>
      <c r="J181" s="178"/>
      <c r="K181" s="22" t="s">
        <v>32</v>
      </c>
      <c r="L181" s="89" t="str">
        <f t="shared" si="10"/>
        <v/>
      </c>
      <c r="M181" s="90"/>
      <c r="N181" s="22" t="s">
        <v>33</v>
      </c>
      <c r="O181" s="85"/>
      <c r="P181" s="86"/>
      <c r="Q181" s="85"/>
      <c r="R181" s="86"/>
      <c r="S181" s="85"/>
      <c r="T181" s="86"/>
      <c r="U181" s="85"/>
      <c r="V181" s="86"/>
      <c r="W181" s="120"/>
      <c r="X181" s="121"/>
      <c r="Y181" s="121"/>
      <c r="Z181" s="121"/>
      <c r="AA181" s="121"/>
      <c r="AB181" s="121"/>
      <c r="AC181" s="122"/>
    </row>
    <row r="182" spans="1:29" ht="26.25" customHeight="1" x14ac:dyDescent="0.55000000000000004">
      <c r="A182" s="17">
        <v>21</v>
      </c>
      <c r="B182" s="22" t="s">
        <v>34</v>
      </c>
      <c r="C182" s="25" t="str">
        <f t="shared" si="9"/>
        <v>火</v>
      </c>
      <c r="D182" s="85"/>
      <c r="E182" s="86"/>
      <c r="F182" s="205"/>
      <c r="G182" s="178"/>
      <c r="H182" s="18" t="s">
        <v>31</v>
      </c>
      <c r="I182" s="178"/>
      <c r="J182" s="178"/>
      <c r="K182" s="22" t="s">
        <v>32</v>
      </c>
      <c r="L182" s="89" t="str">
        <f t="shared" si="10"/>
        <v/>
      </c>
      <c r="M182" s="90"/>
      <c r="N182" s="22" t="s">
        <v>33</v>
      </c>
      <c r="O182" s="85"/>
      <c r="P182" s="86"/>
      <c r="Q182" s="85"/>
      <c r="R182" s="86"/>
      <c r="S182" s="85"/>
      <c r="T182" s="86"/>
      <c r="U182" s="85"/>
      <c r="V182" s="86"/>
      <c r="W182" s="120"/>
      <c r="X182" s="121"/>
      <c r="Y182" s="121"/>
      <c r="Z182" s="121"/>
      <c r="AA182" s="121"/>
      <c r="AB182" s="121"/>
      <c r="AC182" s="122"/>
    </row>
    <row r="183" spans="1:29" ht="26.25" customHeight="1" x14ac:dyDescent="0.55000000000000004">
      <c r="A183" s="17">
        <v>22</v>
      </c>
      <c r="B183" s="22" t="s">
        <v>34</v>
      </c>
      <c r="C183" s="25" t="str">
        <f t="shared" si="9"/>
        <v>水</v>
      </c>
      <c r="D183" s="85"/>
      <c r="E183" s="86"/>
      <c r="F183" s="205"/>
      <c r="G183" s="178"/>
      <c r="H183" s="18" t="s">
        <v>31</v>
      </c>
      <c r="I183" s="178"/>
      <c r="J183" s="178"/>
      <c r="K183" s="22" t="s">
        <v>32</v>
      </c>
      <c r="L183" s="89" t="str">
        <f t="shared" si="10"/>
        <v/>
      </c>
      <c r="M183" s="90"/>
      <c r="N183" s="22" t="s">
        <v>33</v>
      </c>
      <c r="O183" s="85"/>
      <c r="P183" s="86"/>
      <c r="Q183" s="85"/>
      <c r="R183" s="86"/>
      <c r="S183" s="85"/>
      <c r="T183" s="86"/>
      <c r="U183" s="85"/>
      <c r="V183" s="86"/>
      <c r="W183" s="120"/>
      <c r="X183" s="121"/>
      <c r="Y183" s="121"/>
      <c r="Z183" s="121"/>
      <c r="AA183" s="121"/>
      <c r="AB183" s="121"/>
      <c r="AC183" s="122"/>
    </row>
    <row r="184" spans="1:29" ht="26.25" customHeight="1" x14ac:dyDescent="0.55000000000000004">
      <c r="A184" s="17">
        <v>23</v>
      </c>
      <c r="B184" s="22" t="s">
        <v>34</v>
      </c>
      <c r="C184" s="25" t="str">
        <f t="shared" si="9"/>
        <v>木</v>
      </c>
      <c r="D184" s="85"/>
      <c r="E184" s="86"/>
      <c r="F184" s="205"/>
      <c r="G184" s="178"/>
      <c r="H184" s="18" t="s">
        <v>31</v>
      </c>
      <c r="I184" s="178"/>
      <c r="J184" s="178"/>
      <c r="K184" s="22" t="s">
        <v>32</v>
      </c>
      <c r="L184" s="89" t="str">
        <f t="shared" si="10"/>
        <v/>
      </c>
      <c r="M184" s="90"/>
      <c r="N184" s="22" t="s">
        <v>33</v>
      </c>
      <c r="O184" s="85"/>
      <c r="P184" s="86"/>
      <c r="Q184" s="85"/>
      <c r="R184" s="86"/>
      <c r="S184" s="85"/>
      <c r="T184" s="86"/>
      <c r="U184" s="85"/>
      <c r="V184" s="86"/>
      <c r="W184" s="120"/>
      <c r="X184" s="121"/>
      <c r="Y184" s="121"/>
      <c r="Z184" s="121"/>
      <c r="AA184" s="121"/>
      <c r="AB184" s="121"/>
      <c r="AC184" s="122"/>
    </row>
    <row r="185" spans="1:29" ht="26.25" customHeight="1" x14ac:dyDescent="0.55000000000000004">
      <c r="A185" s="17">
        <v>24</v>
      </c>
      <c r="B185" s="22" t="s">
        <v>34</v>
      </c>
      <c r="C185" s="25" t="str">
        <f t="shared" si="9"/>
        <v>金</v>
      </c>
      <c r="D185" s="85"/>
      <c r="E185" s="86"/>
      <c r="F185" s="205"/>
      <c r="G185" s="178"/>
      <c r="H185" s="18" t="s">
        <v>31</v>
      </c>
      <c r="I185" s="178"/>
      <c r="J185" s="178"/>
      <c r="K185" s="22" t="s">
        <v>32</v>
      </c>
      <c r="L185" s="89" t="str">
        <f t="shared" si="10"/>
        <v/>
      </c>
      <c r="M185" s="90"/>
      <c r="N185" s="22" t="s">
        <v>33</v>
      </c>
      <c r="O185" s="85"/>
      <c r="P185" s="86"/>
      <c r="Q185" s="85"/>
      <c r="R185" s="86"/>
      <c r="S185" s="85"/>
      <c r="T185" s="86"/>
      <c r="U185" s="85"/>
      <c r="V185" s="86"/>
      <c r="W185" s="120"/>
      <c r="X185" s="121"/>
      <c r="Y185" s="121"/>
      <c r="Z185" s="121"/>
      <c r="AA185" s="121"/>
      <c r="AB185" s="121"/>
      <c r="AC185" s="122"/>
    </row>
    <row r="186" spans="1:29" ht="26.25" customHeight="1" x14ac:dyDescent="0.55000000000000004">
      <c r="A186" s="17">
        <v>25</v>
      </c>
      <c r="B186" s="22" t="s">
        <v>34</v>
      </c>
      <c r="C186" s="25" t="str">
        <f t="shared" si="9"/>
        <v>土</v>
      </c>
      <c r="D186" s="85"/>
      <c r="E186" s="86"/>
      <c r="F186" s="205"/>
      <c r="G186" s="178"/>
      <c r="H186" s="18" t="s">
        <v>31</v>
      </c>
      <c r="I186" s="178"/>
      <c r="J186" s="178"/>
      <c r="K186" s="22" t="s">
        <v>32</v>
      </c>
      <c r="L186" s="89" t="str">
        <f t="shared" si="10"/>
        <v/>
      </c>
      <c r="M186" s="90"/>
      <c r="N186" s="22" t="s">
        <v>33</v>
      </c>
      <c r="O186" s="85"/>
      <c r="P186" s="86"/>
      <c r="Q186" s="85"/>
      <c r="R186" s="86"/>
      <c r="S186" s="85"/>
      <c r="T186" s="86"/>
      <c r="U186" s="85"/>
      <c r="V186" s="86"/>
      <c r="W186" s="120"/>
      <c r="X186" s="121"/>
      <c r="Y186" s="121"/>
      <c r="Z186" s="121"/>
      <c r="AA186" s="121"/>
      <c r="AB186" s="121"/>
      <c r="AC186" s="122"/>
    </row>
    <row r="187" spans="1:29" ht="26.25" customHeight="1" x14ac:dyDescent="0.55000000000000004">
      <c r="A187" s="17">
        <v>26</v>
      </c>
      <c r="B187" s="22" t="s">
        <v>34</v>
      </c>
      <c r="C187" s="25" t="str">
        <f t="shared" si="9"/>
        <v>日</v>
      </c>
      <c r="D187" s="85"/>
      <c r="E187" s="86"/>
      <c r="F187" s="205"/>
      <c r="G187" s="178"/>
      <c r="H187" s="18" t="s">
        <v>31</v>
      </c>
      <c r="I187" s="178"/>
      <c r="J187" s="178"/>
      <c r="K187" s="22" t="s">
        <v>32</v>
      </c>
      <c r="L187" s="89" t="str">
        <f t="shared" si="10"/>
        <v/>
      </c>
      <c r="M187" s="90"/>
      <c r="N187" s="22" t="s">
        <v>33</v>
      </c>
      <c r="O187" s="85"/>
      <c r="P187" s="86"/>
      <c r="Q187" s="85"/>
      <c r="R187" s="86"/>
      <c r="S187" s="85"/>
      <c r="T187" s="86"/>
      <c r="U187" s="85"/>
      <c r="V187" s="86"/>
      <c r="W187" s="120"/>
      <c r="X187" s="121"/>
      <c r="Y187" s="121"/>
      <c r="Z187" s="121"/>
      <c r="AA187" s="121"/>
      <c r="AB187" s="121"/>
      <c r="AC187" s="122"/>
    </row>
    <row r="188" spans="1:29" ht="26.25" customHeight="1" x14ac:dyDescent="0.55000000000000004">
      <c r="A188" s="17">
        <v>27</v>
      </c>
      <c r="B188" s="22" t="s">
        <v>34</v>
      </c>
      <c r="C188" s="25" t="str">
        <f t="shared" si="9"/>
        <v>月</v>
      </c>
      <c r="D188" s="85"/>
      <c r="E188" s="86"/>
      <c r="F188" s="205"/>
      <c r="G188" s="178"/>
      <c r="H188" s="18" t="s">
        <v>31</v>
      </c>
      <c r="I188" s="178"/>
      <c r="J188" s="178"/>
      <c r="K188" s="22" t="s">
        <v>32</v>
      </c>
      <c r="L188" s="89" t="str">
        <f t="shared" si="10"/>
        <v/>
      </c>
      <c r="M188" s="90"/>
      <c r="N188" s="22" t="s">
        <v>33</v>
      </c>
      <c r="O188" s="85"/>
      <c r="P188" s="86"/>
      <c r="Q188" s="85"/>
      <c r="R188" s="86"/>
      <c r="S188" s="85"/>
      <c r="T188" s="86"/>
      <c r="U188" s="85"/>
      <c r="V188" s="86"/>
      <c r="W188" s="120"/>
      <c r="X188" s="121"/>
      <c r="Y188" s="121"/>
      <c r="Z188" s="121"/>
      <c r="AA188" s="121"/>
      <c r="AB188" s="121"/>
      <c r="AC188" s="122"/>
    </row>
    <row r="189" spans="1:29" ht="26.25" customHeight="1" x14ac:dyDescent="0.55000000000000004">
      <c r="A189" s="17">
        <v>28</v>
      </c>
      <c r="B189" s="22" t="s">
        <v>34</v>
      </c>
      <c r="C189" s="25" t="str">
        <f t="shared" si="9"/>
        <v>火</v>
      </c>
      <c r="D189" s="85"/>
      <c r="E189" s="86"/>
      <c r="F189" s="205"/>
      <c r="G189" s="178"/>
      <c r="H189" s="18" t="s">
        <v>31</v>
      </c>
      <c r="I189" s="178"/>
      <c r="J189" s="178"/>
      <c r="K189" s="22" t="s">
        <v>32</v>
      </c>
      <c r="L189" s="89" t="str">
        <f t="shared" si="10"/>
        <v/>
      </c>
      <c r="M189" s="90"/>
      <c r="N189" s="22" t="s">
        <v>33</v>
      </c>
      <c r="O189" s="85"/>
      <c r="P189" s="86"/>
      <c r="Q189" s="85"/>
      <c r="R189" s="86"/>
      <c r="S189" s="85"/>
      <c r="T189" s="86"/>
      <c r="U189" s="85"/>
      <c r="V189" s="86"/>
      <c r="W189" s="120"/>
      <c r="X189" s="121"/>
      <c r="Y189" s="121"/>
      <c r="Z189" s="121"/>
      <c r="AA189" s="121"/>
      <c r="AB189" s="121"/>
      <c r="AC189" s="122"/>
    </row>
    <row r="190" spans="1:29" ht="26.25" customHeight="1" x14ac:dyDescent="0.55000000000000004">
      <c r="A190" s="17">
        <v>29</v>
      </c>
      <c r="B190" s="22" t="s">
        <v>34</v>
      </c>
      <c r="C190" s="25" t="str">
        <f t="shared" si="9"/>
        <v>水</v>
      </c>
      <c r="D190" s="85"/>
      <c r="E190" s="86"/>
      <c r="F190" s="205"/>
      <c r="G190" s="178"/>
      <c r="H190" s="18" t="s">
        <v>31</v>
      </c>
      <c r="I190" s="178"/>
      <c r="J190" s="178"/>
      <c r="K190" s="22" t="s">
        <v>32</v>
      </c>
      <c r="L190" s="89" t="str">
        <f t="shared" si="10"/>
        <v/>
      </c>
      <c r="M190" s="90"/>
      <c r="N190" s="22" t="s">
        <v>33</v>
      </c>
      <c r="O190" s="85"/>
      <c r="P190" s="86"/>
      <c r="Q190" s="85"/>
      <c r="R190" s="86"/>
      <c r="S190" s="85"/>
      <c r="T190" s="86"/>
      <c r="U190" s="85"/>
      <c r="V190" s="86"/>
      <c r="W190" s="120"/>
      <c r="X190" s="121"/>
      <c r="Y190" s="121"/>
      <c r="Z190" s="121"/>
      <c r="AA190" s="121"/>
      <c r="AB190" s="121"/>
      <c r="AC190" s="122"/>
    </row>
    <row r="191" spans="1:29" ht="26.25" customHeight="1" x14ac:dyDescent="0.55000000000000004">
      <c r="A191" s="17">
        <v>30</v>
      </c>
      <c r="B191" s="22" t="s">
        <v>34</v>
      </c>
      <c r="C191" s="25" t="str">
        <f t="shared" si="9"/>
        <v>木</v>
      </c>
      <c r="D191" s="85"/>
      <c r="E191" s="86"/>
      <c r="F191" s="205"/>
      <c r="G191" s="178"/>
      <c r="H191" s="18" t="s">
        <v>31</v>
      </c>
      <c r="I191" s="178"/>
      <c r="J191" s="178"/>
      <c r="K191" s="22" t="s">
        <v>32</v>
      </c>
      <c r="L191" s="89" t="str">
        <f t="shared" si="10"/>
        <v/>
      </c>
      <c r="M191" s="90"/>
      <c r="N191" s="22" t="s">
        <v>33</v>
      </c>
      <c r="O191" s="85"/>
      <c r="P191" s="86"/>
      <c r="Q191" s="85"/>
      <c r="R191" s="86"/>
      <c r="S191" s="85"/>
      <c r="T191" s="86"/>
      <c r="U191" s="85"/>
      <c r="V191" s="86"/>
      <c r="W191" s="120"/>
      <c r="X191" s="121"/>
      <c r="Y191" s="121"/>
      <c r="Z191" s="121"/>
      <c r="AA191" s="121"/>
      <c r="AB191" s="121"/>
      <c r="AC191" s="122"/>
    </row>
    <row r="192" spans="1:29" ht="26.25" customHeight="1" x14ac:dyDescent="0.55000000000000004">
      <c r="A192" s="19">
        <v>31</v>
      </c>
      <c r="B192" s="23" t="s">
        <v>4</v>
      </c>
      <c r="C192" s="26" t="str">
        <f t="shared" si="9"/>
        <v>金</v>
      </c>
      <c r="D192" s="218"/>
      <c r="E192" s="219"/>
      <c r="F192" s="226"/>
      <c r="G192" s="227"/>
      <c r="H192" s="20" t="s">
        <v>31</v>
      </c>
      <c r="I192" s="227"/>
      <c r="J192" s="227"/>
      <c r="K192" s="23" t="s">
        <v>32</v>
      </c>
      <c r="L192" s="89" t="str">
        <f t="shared" ref="L192" si="11">IF(OR(F192="",I192=""),"",MIN(MAX(ROUNDDOWN((I192-F192)*24*2,0)/2,0),$E$159))</f>
        <v/>
      </c>
      <c r="M192" s="90"/>
      <c r="N192" s="23" t="s">
        <v>33</v>
      </c>
      <c r="O192" s="218"/>
      <c r="P192" s="219"/>
      <c r="Q192" s="218"/>
      <c r="R192" s="219"/>
      <c r="S192" s="218"/>
      <c r="T192" s="219"/>
      <c r="U192" s="218"/>
      <c r="V192" s="219"/>
      <c r="W192" s="208"/>
      <c r="X192" s="209"/>
      <c r="Y192" s="209"/>
      <c r="Z192" s="209"/>
      <c r="AA192" s="209"/>
      <c r="AB192" s="209"/>
      <c r="AC192" s="210"/>
    </row>
    <row r="193" spans="1:29" ht="26.25" customHeight="1" x14ac:dyDescent="0.55000000000000004">
      <c r="A193" s="126" t="s">
        <v>35</v>
      </c>
      <c r="B193" s="127"/>
      <c r="C193" s="127"/>
      <c r="D193" s="27">
        <f>COUNTIF(L162:M192,"&gt;0")</f>
        <v>0</v>
      </c>
      <c r="E193" s="224" t="s">
        <v>36</v>
      </c>
      <c r="F193" s="224"/>
      <c r="G193" s="224"/>
      <c r="H193" s="224"/>
      <c r="I193" s="27">
        <f>COUNTIF(D162:E192,"○")</f>
        <v>0</v>
      </c>
      <c r="J193" s="28" t="s">
        <v>16</v>
      </c>
      <c r="K193" s="126" t="s">
        <v>101</v>
      </c>
      <c r="L193" s="127"/>
      <c r="M193" s="127"/>
      <c r="N193" s="27" t="s">
        <v>99</v>
      </c>
      <c r="O193" s="27">
        <f>COUNTIF(Q162:R192,"○")</f>
        <v>0</v>
      </c>
      <c r="P193" s="27" t="s">
        <v>38</v>
      </c>
      <c r="Q193" s="225" t="s">
        <v>100</v>
      </c>
      <c r="R193" s="225"/>
      <c r="S193" s="27">
        <f>COUNTIF(S162:T192,"○")</f>
        <v>0</v>
      </c>
      <c r="T193" s="27" t="s">
        <v>38</v>
      </c>
      <c r="U193" s="27"/>
      <c r="V193" s="27"/>
      <c r="W193" s="28"/>
      <c r="X193" s="212" t="s">
        <v>37</v>
      </c>
      <c r="Y193" s="213"/>
      <c r="Z193" s="213"/>
      <c r="AA193" s="44"/>
      <c r="AB193" s="44"/>
      <c r="AC193" s="216" t="str">
        <f>IF(W160="３．要支援家庭のこども加算","●","×")</f>
        <v>×</v>
      </c>
    </row>
    <row r="194" spans="1:29" ht="26.25" customHeight="1" x14ac:dyDescent="0.55000000000000004">
      <c r="A194" s="126" t="s">
        <v>91</v>
      </c>
      <c r="B194" s="127"/>
      <c r="C194" s="27">
        <f>COUNTIF(O162:P192,"○")</f>
        <v>0</v>
      </c>
      <c r="D194" s="105" t="s">
        <v>38</v>
      </c>
      <c r="E194" s="105"/>
      <c r="F194" s="103" t="s">
        <v>107</v>
      </c>
      <c r="G194" s="104"/>
      <c r="H194" s="104"/>
      <c r="I194" s="27">
        <f>COUNTIF(U162:V192,"○")</f>
        <v>0</v>
      </c>
      <c r="J194" s="28" t="s">
        <v>38</v>
      </c>
      <c r="K194" s="211" t="s">
        <v>60</v>
      </c>
      <c r="L194" s="113"/>
      <c r="M194" s="113"/>
      <c r="N194" s="42">
        <f>IF(SUM(L162:M192)&gt;E159, E159, SUM(L162:M192))</f>
        <v>0</v>
      </c>
      <c r="O194" s="111" t="s">
        <v>58</v>
      </c>
      <c r="P194" s="111"/>
      <c r="Q194" s="111"/>
      <c r="R194" s="111"/>
      <c r="S194" s="42">
        <f>SUMIFS(L162:M192,D162:E192,"○")</f>
        <v>0</v>
      </c>
      <c r="T194" s="42" t="s">
        <v>59</v>
      </c>
      <c r="U194" s="115"/>
      <c r="V194" s="115"/>
      <c r="W194" s="45"/>
      <c r="X194" s="214"/>
      <c r="Y194" s="215"/>
      <c r="Z194" s="215"/>
      <c r="AA194" s="49"/>
      <c r="AB194" s="49"/>
      <c r="AC194" s="217"/>
    </row>
    <row r="195" spans="1:29" ht="26.25" customHeight="1" x14ac:dyDescent="0.55000000000000004">
      <c r="A195" s="29"/>
      <c r="B195" s="29"/>
      <c r="C195" s="29"/>
      <c r="D195" s="32"/>
      <c r="E195" s="32"/>
      <c r="F195" s="29"/>
      <c r="G195" s="29"/>
      <c r="H195" s="29"/>
      <c r="I195" s="32"/>
      <c r="J195" s="32"/>
      <c r="K195" s="51"/>
      <c r="L195" s="51"/>
      <c r="M195" s="51"/>
      <c r="N195" s="32"/>
      <c r="O195" s="52"/>
      <c r="P195" s="52"/>
      <c r="Q195" s="52"/>
      <c r="R195" s="52"/>
      <c r="S195" s="32"/>
      <c r="T195" s="32"/>
      <c r="U195" s="53"/>
      <c r="V195" s="53"/>
      <c r="W195" s="32"/>
      <c r="X195" s="29"/>
      <c r="Y195" s="29"/>
      <c r="Z195" s="29"/>
      <c r="AA195" s="29"/>
      <c r="AB195" s="29"/>
      <c r="AC195" s="29"/>
    </row>
    <row r="196" spans="1:29" ht="26.25" customHeight="1" x14ac:dyDescent="0.55000000000000004">
      <c r="A196" s="100" t="str">
        <f>"（別紙）中野区乳児等通園支援事業　利用状況報告書（"&amp;$N$2&amp;"年"&amp;$P$2&amp;"月分）"</f>
        <v>（別紙）中野区乳児等通園支援事業　利用状況報告書（2026年7月分）</v>
      </c>
      <c r="B196" s="100"/>
      <c r="C196" s="100"/>
      <c r="D196" s="100"/>
      <c r="E196" s="100"/>
      <c r="F196" s="100"/>
      <c r="G196" s="100"/>
      <c r="H196" s="100"/>
      <c r="I196" s="100"/>
      <c r="J196" s="100"/>
      <c r="K196" s="100"/>
      <c r="L196" s="100"/>
      <c r="M196" s="100"/>
      <c r="N196" s="100"/>
      <c r="O196" s="100"/>
      <c r="P196" s="100"/>
      <c r="Q196" s="100"/>
      <c r="R196" s="100"/>
      <c r="S196" s="100"/>
      <c r="T196" s="100"/>
      <c r="U196" s="100"/>
      <c r="V196" s="100"/>
      <c r="W196" s="100"/>
      <c r="X196" s="100"/>
      <c r="Y196" s="100"/>
      <c r="Z196" s="100"/>
      <c r="AA196" s="100"/>
      <c r="AB196" s="100"/>
      <c r="AC196" s="100"/>
    </row>
    <row r="197" spans="1:29" ht="26.25" customHeight="1" x14ac:dyDescent="0.55000000000000004">
      <c r="A197" s="101" t="s">
        <v>23</v>
      </c>
      <c r="B197" s="101"/>
      <c r="C197" s="101"/>
      <c r="D197" s="110"/>
      <c r="E197" s="110"/>
      <c r="F197" s="110"/>
      <c r="G197" s="110"/>
      <c r="H197" s="110"/>
      <c r="I197" s="110"/>
      <c r="J197" s="114" t="s">
        <v>43</v>
      </c>
      <c r="K197" s="114"/>
      <c r="L197" s="114"/>
      <c r="O197" s="29" t="s">
        <v>0</v>
      </c>
      <c r="P197" s="13"/>
      <c r="Q197" s="29" t="s">
        <v>3</v>
      </c>
      <c r="S197" s="29" t="s">
        <v>4</v>
      </c>
      <c r="T197" s="29" t="s">
        <v>19</v>
      </c>
      <c r="U197" s="32" t="s">
        <v>40</v>
      </c>
      <c r="V197" s="32"/>
      <c r="W197" s="110"/>
      <c r="X197" s="110"/>
      <c r="Y197" s="110"/>
      <c r="Z197" s="110"/>
      <c r="AA197" s="110"/>
      <c r="AB197" s="110"/>
      <c r="AC197" s="32" t="s">
        <v>19</v>
      </c>
    </row>
    <row r="198" spans="1:29" ht="26.25" customHeight="1" x14ac:dyDescent="0.55000000000000004">
      <c r="A198" s="101" t="s">
        <v>24</v>
      </c>
      <c r="B198" s="101"/>
      <c r="C198" s="101"/>
      <c r="D198" s="32" t="s">
        <v>87</v>
      </c>
      <c r="E198" s="32" cm="1">
        <f t="array" ref="E198">_xlfn.IFS(W197="０歳児クラス相当",$L$12,W197="１歳児クラス相当",$L$13,W197="２歳児クラス相当（３歳未満）",$L$14,W197="２歳児クラス相当（３歳誕生月）",$L$14,W197="",0)</f>
        <v>0</v>
      </c>
      <c r="F198" s="114" t="s">
        <v>11</v>
      </c>
      <c r="G198" s="114"/>
      <c r="H198" s="29"/>
      <c r="I198" s="32"/>
      <c r="J198" s="114"/>
      <c r="K198" s="114"/>
      <c r="L198" s="32"/>
      <c r="M198" s="114"/>
      <c r="N198" s="114"/>
      <c r="O198" s="32"/>
      <c r="P198" s="157" t="s">
        <v>62</v>
      </c>
      <c r="Q198" s="157"/>
      <c r="R198" s="157"/>
      <c r="S198" s="110"/>
      <c r="T198" s="110"/>
      <c r="U198" s="110"/>
      <c r="V198" s="157" t="s">
        <v>65</v>
      </c>
      <c r="W198" s="157"/>
      <c r="X198" s="110"/>
      <c r="Y198" s="110"/>
      <c r="Z198" s="110"/>
      <c r="AA198" s="110"/>
      <c r="AB198" s="110"/>
      <c r="AC198" s="32" t="s">
        <v>19</v>
      </c>
    </row>
    <row r="199" spans="1:29" ht="26.25" customHeight="1" x14ac:dyDescent="0.55000000000000004">
      <c r="A199" s="32"/>
      <c r="B199" s="114" t="s">
        <v>66</v>
      </c>
      <c r="C199" s="114"/>
      <c r="D199" s="114"/>
      <c r="E199" s="114" t="s">
        <v>94</v>
      </c>
      <c r="F199" s="114"/>
      <c r="G199" s="114"/>
      <c r="H199" s="114"/>
      <c r="I199" s="29" t="s">
        <v>19</v>
      </c>
      <c r="J199" s="113" t="s">
        <v>93</v>
      </c>
      <c r="K199" s="113"/>
      <c r="L199" s="113"/>
      <c r="M199" s="113"/>
      <c r="N199" s="113"/>
      <c r="O199" s="110"/>
      <c r="P199" s="110"/>
      <c r="Q199" s="110"/>
      <c r="R199" s="110"/>
      <c r="S199" s="110"/>
      <c r="T199" s="32"/>
      <c r="U199" s="111" t="s">
        <v>86</v>
      </c>
      <c r="V199" s="111"/>
      <c r="W199" s="228"/>
      <c r="X199" s="228"/>
      <c r="Y199" s="228"/>
      <c r="Z199" s="228"/>
      <c r="AA199" s="228"/>
      <c r="AB199" s="228"/>
    </row>
    <row r="200" spans="1:29" ht="26.25" customHeight="1" x14ac:dyDescent="0.55000000000000004">
      <c r="A200" s="123" t="s">
        <v>25</v>
      </c>
      <c r="B200" s="123"/>
      <c r="C200" s="14" t="s">
        <v>26</v>
      </c>
      <c r="D200" s="123" t="s">
        <v>90</v>
      </c>
      <c r="E200" s="123"/>
      <c r="F200" s="123" t="s">
        <v>27</v>
      </c>
      <c r="G200" s="123"/>
      <c r="H200" s="123"/>
      <c r="I200" s="123"/>
      <c r="J200" s="123"/>
      <c r="K200" s="123"/>
      <c r="L200" s="177" t="s">
        <v>28</v>
      </c>
      <c r="M200" s="177"/>
      <c r="N200" s="177"/>
      <c r="O200" s="123" t="s">
        <v>29</v>
      </c>
      <c r="P200" s="123"/>
      <c r="Q200" s="116" t="s">
        <v>98</v>
      </c>
      <c r="R200" s="116"/>
      <c r="S200" s="116" t="s">
        <v>45</v>
      </c>
      <c r="T200" s="116"/>
      <c r="U200" s="124" t="s">
        <v>55</v>
      </c>
      <c r="V200" s="125"/>
      <c r="W200" s="126" t="s">
        <v>30</v>
      </c>
      <c r="X200" s="127"/>
      <c r="Y200" s="127"/>
      <c r="Z200" s="127"/>
      <c r="AA200" s="127"/>
      <c r="AB200" s="127"/>
      <c r="AC200" s="128"/>
    </row>
    <row r="201" spans="1:29" ht="26.25" customHeight="1" x14ac:dyDescent="0.55000000000000004">
      <c r="A201" s="15">
        <v>1</v>
      </c>
      <c r="B201" s="21" t="s">
        <v>4</v>
      </c>
      <c r="C201" s="24" t="str">
        <f>TEXT(DATE($N$2,$P$2,A201),"aaa")</f>
        <v>水</v>
      </c>
      <c r="D201" s="106"/>
      <c r="E201" s="107"/>
      <c r="F201" s="108"/>
      <c r="G201" s="109"/>
      <c r="H201" s="16" t="s">
        <v>31</v>
      </c>
      <c r="I201" s="109"/>
      <c r="J201" s="109"/>
      <c r="K201" s="21" t="s">
        <v>32</v>
      </c>
      <c r="L201" s="89" t="str">
        <f>IF(OR(F201="",I201=""),"",MIN(MAX(ROUNDDOWN((I201-F201)*24*2,0)/2,0),$E$198))</f>
        <v/>
      </c>
      <c r="M201" s="90"/>
      <c r="N201" s="43" t="s">
        <v>33</v>
      </c>
      <c r="O201" s="106"/>
      <c r="P201" s="107"/>
      <c r="Q201" s="106"/>
      <c r="R201" s="107"/>
      <c r="S201" s="106"/>
      <c r="T201" s="107"/>
      <c r="U201" s="106"/>
      <c r="V201" s="107"/>
      <c r="W201" s="231"/>
      <c r="X201" s="232"/>
      <c r="Y201" s="232"/>
      <c r="Z201" s="232"/>
      <c r="AA201" s="232"/>
      <c r="AB201" s="232"/>
      <c r="AC201" s="233"/>
    </row>
    <row r="202" spans="1:29" ht="26.25" customHeight="1" x14ac:dyDescent="0.55000000000000004">
      <c r="A202" s="17">
        <v>2</v>
      </c>
      <c r="B202" s="22" t="s">
        <v>4</v>
      </c>
      <c r="C202" s="25" t="str">
        <f>TEXT(DATE($N$2,$P$2,A202),"aaa")</f>
        <v>木</v>
      </c>
      <c r="D202" s="85"/>
      <c r="E202" s="86"/>
      <c r="F202" s="205"/>
      <c r="G202" s="178"/>
      <c r="H202" s="18" t="s">
        <v>31</v>
      </c>
      <c r="I202" s="178"/>
      <c r="J202" s="178"/>
      <c r="K202" s="22" t="s">
        <v>32</v>
      </c>
      <c r="L202" s="89" t="str">
        <f>IF(OR(F202="",I202=""),"",MIN(MAX(ROUNDDOWN((I202-F202)*24*2,0)/2,0),$E$198))</f>
        <v/>
      </c>
      <c r="M202" s="90"/>
      <c r="N202" s="22" t="s">
        <v>33</v>
      </c>
      <c r="O202" s="85"/>
      <c r="P202" s="86"/>
      <c r="Q202" s="85"/>
      <c r="R202" s="86"/>
      <c r="S202" s="85"/>
      <c r="T202" s="86"/>
      <c r="U202" s="85"/>
      <c r="V202" s="86"/>
      <c r="W202" s="120"/>
      <c r="X202" s="121"/>
      <c r="Y202" s="121"/>
      <c r="Z202" s="121"/>
      <c r="AA202" s="121"/>
      <c r="AB202" s="121"/>
      <c r="AC202" s="122"/>
    </row>
    <row r="203" spans="1:29" ht="26.25" customHeight="1" x14ac:dyDescent="0.55000000000000004">
      <c r="A203" s="17">
        <v>3</v>
      </c>
      <c r="B203" s="22" t="s">
        <v>34</v>
      </c>
      <c r="C203" s="25" t="str">
        <f t="shared" ref="C203:C231" si="12">TEXT(DATE($N$2,$P$2,A203),"aaa")</f>
        <v>金</v>
      </c>
      <c r="D203" s="85"/>
      <c r="E203" s="86"/>
      <c r="F203" s="205"/>
      <c r="G203" s="178"/>
      <c r="H203" s="18" t="s">
        <v>31</v>
      </c>
      <c r="I203" s="178"/>
      <c r="J203" s="178"/>
      <c r="K203" s="22" t="s">
        <v>32</v>
      </c>
      <c r="L203" s="89" t="str">
        <f t="shared" ref="L203:L230" si="13">IF(OR(F203="",I203=""),"",MIN(MAX(ROUNDDOWN((I203-F203)*24*2,0)/2,0),$E$198))</f>
        <v/>
      </c>
      <c r="M203" s="90"/>
      <c r="N203" s="22" t="s">
        <v>33</v>
      </c>
      <c r="O203" s="85"/>
      <c r="P203" s="86"/>
      <c r="Q203" s="85"/>
      <c r="R203" s="86"/>
      <c r="S203" s="85"/>
      <c r="T203" s="86"/>
      <c r="U203" s="85"/>
      <c r="V203" s="86"/>
      <c r="W203" s="234"/>
      <c r="X203" s="235"/>
      <c r="Y203" s="235"/>
      <c r="Z203" s="235"/>
      <c r="AA203" s="235"/>
      <c r="AB203" s="235"/>
      <c r="AC203" s="236"/>
    </row>
    <row r="204" spans="1:29" ht="26.25" customHeight="1" x14ac:dyDescent="0.55000000000000004">
      <c r="A204" s="17">
        <v>4</v>
      </c>
      <c r="B204" s="22" t="s">
        <v>34</v>
      </c>
      <c r="C204" s="25" t="str">
        <f t="shared" si="12"/>
        <v>土</v>
      </c>
      <c r="D204" s="85"/>
      <c r="E204" s="86"/>
      <c r="F204" s="205"/>
      <c r="G204" s="178"/>
      <c r="H204" s="18" t="s">
        <v>31</v>
      </c>
      <c r="I204" s="178"/>
      <c r="J204" s="178"/>
      <c r="K204" s="22" t="s">
        <v>32</v>
      </c>
      <c r="L204" s="89" t="str">
        <f t="shared" si="13"/>
        <v/>
      </c>
      <c r="M204" s="90"/>
      <c r="N204" s="22" t="s">
        <v>33</v>
      </c>
      <c r="O204" s="85"/>
      <c r="P204" s="86"/>
      <c r="Q204" s="85"/>
      <c r="R204" s="86"/>
      <c r="S204" s="85"/>
      <c r="T204" s="86"/>
      <c r="U204" s="85"/>
      <c r="V204" s="86"/>
      <c r="W204" s="120"/>
      <c r="X204" s="121"/>
      <c r="Y204" s="121"/>
      <c r="Z204" s="121"/>
      <c r="AA204" s="121"/>
      <c r="AB204" s="121"/>
      <c r="AC204" s="122"/>
    </row>
    <row r="205" spans="1:29" ht="26.25" customHeight="1" x14ac:dyDescent="0.55000000000000004">
      <c r="A205" s="17">
        <v>5</v>
      </c>
      <c r="B205" s="22" t="s">
        <v>34</v>
      </c>
      <c r="C205" s="25" t="str">
        <f t="shared" si="12"/>
        <v>日</v>
      </c>
      <c r="D205" s="85"/>
      <c r="E205" s="86"/>
      <c r="F205" s="205"/>
      <c r="G205" s="178"/>
      <c r="H205" s="18" t="s">
        <v>31</v>
      </c>
      <c r="I205" s="178"/>
      <c r="J205" s="178"/>
      <c r="K205" s="22" t="s">
        <v>32</v>
      </c>
      <c r="L205" s="89" t="str">
        <f t="shared" si="13"/>
        <v/>
      </c>
      <c r="M205" s="90"/>
      <c r="N205" s="22" t="s">
        <v>33</v>
      </c>
      <c r="O205" s="85"/>
      <c r="P205" s="86"/>
      <c r="Q205" s="85"/>
      <c r="R205" s="86"/>
      <c r="S205" s="85"/>
      <c r="T205" s="86"/>
      <c r="U205" s="85"/>
      <c r="V205" s="86"/>
      <c r="W205" s="120"/>
      <c r="X205" s="121"/>
      <c r="Y205" s="121"/>
      <c r="Z205" s="121"/>
      <c r="AA205" s="121"/>
      <c r="AB205" s="121"/>
      <c r="AC205" s="122"/>
    </row>
    <row r="206" spans="1:29" ht="26.25" customHeight="1" x14ac:dyDescent="0.55000000000000004">
      <c r="A206" s="17">
        <v>6</v>
      </c>
      <c r="B206" s="22" t="s">
        <v>34</v>
      </c>
      <c r="C206" s="25" t="str">
        <f t="shared" si="12"/>
        <v>月</v>
      </c>
      <c r="D206" s="85"/>
      <c r="E206" s="86"/>
      <c r="F206" s="205"/>
      <c r="G206" s="178"/>
      <c r="H206" s="18" t="s">
        <v>31</v>
      </c>
      <c r="I206" s="178"/>
      <c r="J206" s="178"/>
      <c r="K206" s="22" t="s">
        <v>32</v>
      </c>
      <c r="L206" s="89" t="str">
        <f t="shared" si="13"/>
        <v/>
      </c>
      <c r="M206" s="90"/>
      <c r="N206" s="22" t="s">
        <v>33</v>
      </c>
      <c r="O206" s="85"/>
      <c r="P206" s="86"/>
      <c r="Q206" s="85"/>
      <c r="R206" s="86"/>
      <c r="S206" s="85"/>
      <c r="T206" s="86"/>
      <c r="U206" s="85"/>
      <c r="V206" s="86"/>
      <c r="W206" s="120"/>
      <c r="X206" s="121"/>
      <c r="Y206" s="121"/>
      <c r="Z206" s="121"/>
      <c r="AA206" s="121"/>
      <c r="AB206" s="121"/>
      <c r="AC206" s="122"/>
    </row>
    <row r="207" spans="1:29" ht="26.25" customHeight="1" x14ac:dyDescent="0.55000000000000004">
      <c r="A207" s="17">
        <v>7</v>
      </c>
      <c r="B207" s="22" t="s">
        <v>34</v>
      </c>
      <c r="C207" s="25" t="str">
        <f t="shared" si="12"/>
        <v>火</v>
      </c>
      <c r="D207" s="85"/>
      <c r="E207" s="86"/>
      <c r="F207" s="205"/>
      <c r="G207" s="178"/>
      <c r="H207" s="18" t="s">
        <v>31</v>
      </c>
      <c r="I207" s="178"/>
      <c r="J207" s="178"/>
      <c r="K207" s="22" t="s">
        <v>32</v>
      </c>
      <c r="L207" s="89" t="str">
        <f t="shared" si="13"/>
        <v/>
      </c>
      <c r="M207" s="90"/>
      <c r="N207" s="22" t="s">
        <v>33</v>
      </c>
      <c r="O207" s="85"/>
      <c r="P207" s="86"/>
      <c r="Q207" s="85"/>
      <c r="R207" s="86"/>
      <c r="S207" s="85"/>
      <c r="T207" s="86"/>
      <c r="U207" s="85"/>
      <c r="V207" s="86"/>
      <c r="W207" s="120"/>
      <c r="X207" s="121"/>
      <c r="Y207" s="121"/>
      <c r="Z207" s="121"/>
      <c r="AA207" s="121"/>
      <c r="AB207" s="121"/>
      <c r="AC207" s="122"/>
    </row>
    <row r="208" spans="1:29" ht="26.25" customHeight="1" x14ac:dyDescent="0.55000000000000004">
      <c r="A208" s="17">
        <v>8</v>
      </c>
      <c r="B208" s="22" t="s">
        <v>34</v>
      </c>
      <c r="C208" s="25" t="str">
        <f t="shared" si="12"/>
        <v>水</v>
      </c>
      <c r="D208" s="85"/>
      <c r="E208" s="86"/>
      <c r="F208" s="205"/>
      <c r="G208" s="178"/>
      <c r="H208" s="18" t="s">
        <v>31</v>
      </c>
      <c r="I208" s="178"/>
      <c r="J208" s="178"/>
      <c r="K208" s="22" t="s">
        <v>32</v>
      </c>
      <c r="L208" s="89" t="str">
        <f t="shared" si="13"/>
        <v/>
      </c>
      <c r="M208" s="90"/>
      <c r="N208" s="22" t="s">
        <v>33</v>
      </c>
      <c r="O208" s="85"/>
      <c r="P208" s="86"/>
      <c r="Q208" s="85"/>
      <c r="R208" s="86"/>
      <c r="S208" s="85"/>
      <c r="T208" s="86"/>
      <c r="U208" s="85"/>
      <c r="V208" s="86"/>
      <c r="W208" s="120"/>
      <c r="X208" s="121"/>
      <c r="Y208" s="121"/>
      <c r="Z208" s="121"/>
      <c r="AA208" s="121"/>
      <c r="AB208" s="121"/>
      <c r="AC208" s="122"/>
    </row>
    <row r="209" spans="1:29" ht="26.25" customHeight="1" x14ac:dyDescent="0.55000000000000004">
      <c r="A209" s="17">
        <v>9</v>
      </c>
      <c r="B209" s="22" t="s">
        <v>34</v>
      </c>
      <c r="C209" s="25" t="str">
        <f t="shared" si="12"/>
        <v>木</v>
      </c>
      <c r="D209" s="85"/>
      <c r="E209" s="86"/>
      <c r="F209" s="205"/>
      <c r="G209" s="178"/>
      <c r="H209" s="18" t="s">
        <v>31</v>
      </c>
      <c r="I209" s="178"/>
      <c r="J209" s="178"/>
      <c r="K209" s="22" t="s">
        <v>32</v>
      </c>
      <c r="L209" s="89" t="str">
        <f t="shared" si="13"/>
        <v/>
      </c>
      <c r="M209" s="90"/>
      <c r="N209" s="22" t="s">
        <v>33</v>
      </c>
      <c r="O209" s="85"/>
      <c r="P209" s="86"/>
      <c r="Q209" s="85"/>
      <c r="R209" s="86"/>
      <c r="S209" s="85"/>
      <c r="T209" s="86"/>
      <c r="U209" s="85"/>
      <c r="V209" s="86"/>
      <c r="W209" s="120"/>
      <c r="X209" s="121"/>
      <c r="Y209" s="121"/>
      <c r="Z209" s="121"/>
      <c r="AA209" s="121"/>
      <c r="AB209" s="121"/>
      <c r="AC209" s="122"/>
    </row>
    <row r="210" spans="1:29" ht="26.25" customHeight="1" x14ac:dyDescent="0.55000000000000004">
      <c r="A210" s="17">
        <v>10</v>
      </c>
      <c r="B210" s="22" t="s">
        <v>34</v>
      </c>
      <c r="C210" s="25" t="str">
        <f t="shared" si="12"/>
        <v>金</v>
      </c>
      <c r="D210" s="85"/>
      <c r="E210" s="86"/>
      <c r="F210" s="205"/>
      <c r="G210" s="178"/>
      <c r="H210" s="18" t="s">
        <v>31</v>
      </c>
      <c r="I210" s="178"/>
      <c r="J210" s="178"/>
      <c r="K210" s="22" t="s">
        <v>32</v>
      </c>
      <c r="L210" s="89" t="str">
        <f t="shared" si="13"/>
        <v/>
      </c>
      <c r="M210" s="90"/>
      <c r="N210" s="22" t="s">
        <v>33</v>
      </c>
      <c r="O210" s="85"/>
      <c r="P210" s="86"/>
      <c r="Q210" s="85"/>
      <c r="R210" s="86"/>
      <c r="S210" s="85"/>
      <c r="T210" s="86"/>
      <c r="U210" s="85"/>
      <c r="V210" s="86"/>
      <c r="W210" s="120"/>
      <c r="X210" s="121"/>
      <c r="Y210" s="121"/>
      <c r="Z210" s="121"/>
      <c r="AA210" s="121"/>
      <c r="AB210" s="121"/>
      <c r="AC210" s="122"/>
    </row>
    <row r="211" spans="1:29" ht="26.25" customHeight="1" x14ac:dyDescent="0.55000000000000004">
      <c r="A211" s="17">
        <v>11</v>
      </c>
      <c r="B211" s="22" t="s">
        <v>34</v>
      </c>
      <c r="C211" s="25" t="str">
        <f t="shared" si="12"/>
        <v>土</v>
      </c>
      <c r="D211" s="85"/>
      <c r="E211" s="86"/>
      <c r="F211" s="205"/>
      <c r="G211" s="178"/>
      <c r="H211" s="18" t="s">
        <v>31</v>
      </c>
      <c r="I211" s="178"/>
      <c r="J211" s="178"/>
      <c r="K211" s="22" t="s">
        <v>32</v>
      </c>
      <c r="L211" s="89" t="str">
        <f t="shared" si="13"/>
        <v/>
      </c>
      <c r="M211" s="90"/>
      <c r="N211" s="22" t="s">
        <v>33</v>
      </c>
      <c r="O211" s="85"/>
      <c r="P211" s="86"/>
      <c r="Q211" s="85"/>
      <c r="R211" s="86"/>
      <c r="S211" s="85"/>
      <c r="T211" s="86"/>
      <c r="U211" s="85"/>
      <c r="V211" s="86"/>
      <c r="W211" s="120"/>
      <c r="X211" s="121"/>
      <c r="Y211" s="121"/>
      <c r="Z211" s="121"/>
      <c r="AA211" s="121"/>
      <c r="AB211" s="121"/>
      <c r="AC211" s="122"/>
    </row>
    <row r="212" spans="1:29" ht="26.25" customHeight="1" x14ac:dyDescent="0.55000000000000004">
      <c r="A212" s="17">
        <v>12</v>
      </c>
      <c r="B212" s="22" t="s">
        <v>34</v>
      </c>
      <c r="C212" s="25" t="str">
        <f t="shared" si="12"/>
        <v>日</v>
      </c>
      <c r="D212" s="85"/>
      <c r="E212" s="86"/>
      <c r="F212" s="205"/>
      <c r="G212" s="178"/>
      <c r="H212" s="18" t="s">
        <v>31</v>
      </c>
      <c r="I212" s="178"/>
      <c r="J212" s="178"/>
      <c r="K212" s="22" t="s">
        <v>32</v>
      </c>
      <c r="L212" s="89" t="str">
        <f t="shared" si="13"/>
        <v/>
      </c>
      <c r="M212" s="90"/>
      <c r="N212" s="22" t="s">
        <v>33</v>
      </c>
      <c r="O212" s="85"/>
      <c r="P212" s="86"/>
      <c r="Q212" s="85"/>
      <c r="R212" s="86"/>
      <c r="S212" s="85"/>
      <c r="T212" s="86"/>
      <c r="U212" s="85"/>
      <c r="V212" s="86"/>
      <c r="W212" s="120"/>
      <c r="X212" s="121"/>
      <c r="Y212" s="121"/>
      <c r="Z212" s="121"/>
      <c r="AA212" s="121"/>
      <c r="AB212" s="121"/>
      <c r="AC212" s="122"/>
    </row>
    <row r="213" spans="1:29" ht="26.25" customHeight="1" x14ac:dyDescent="0.55000000000000004">
      <c r="A213" s="17">
        <v>13</v>
      </c>
      <c r="B213" s="22" t="s">
        <v>34</v>
      </c>
      <c r="C213" s="25" t="str">
        <f t="shared" si="12"/>
        <v>月</v>
      </c>
      <c r="D213" s="85"/>
      <c r="E213" s="86"/>
      <c r="F213" s="205"/>
      <c r="G213" s="178"/>
      <c r="H213" s="18" t="s">
        <v>31</v>
      </c>
      <c r="I213" s="178"/>
      <c r="J213" s="178"/>
      <c r="K213" s="22" t="s">
        <v>32</v>
      </c>
      <c r="L213" s="89" t="str">
        <f t="shared" si="13"/>
        <v/>
      </c>
      <c r="M213" s="90"/>
      <c r="N213" s="22" t="s">
        <v>33</v>
      </c>
      <c r="O213" s="85"/>
      <c r="P213" s="86"/>
      <c r="Q213" s="85"/>
      <c r="R213" s="86"/>
      <c r="S213" s="85"/>
      <c r="T213" s="86"/>
      <c r="U213" s="85"/>
      <c r="V213" s="86"/>
      <c r="W213" s="120"/>
      <c r="X213" s="121"/>
      <c r="Y213" s="121"/>
      <c r="Z213" s="121"/>
      <c r="AA213" s="121"/>
      <c r="AB213" s="121"/>
      <c r="AC213" s="122"/>
    </row>
    <row r="214" spans="1:29" ht="26.25" customHeight="1" x14ac:dyDescent="0.55000000000000004">
      <c r="A214" s="17">
        <v>14</v>
      </c>
      <c r="B214" s="22" t="s">
        <v>34</v>
      </c>
      <c r="C214" s="25" t="str">
        <f t="shared" si="12"/>
        <v>火</v>
      </c>
      <c r="D214" s="85"/>
      <c r="E214" s="86"/>
      <c r="F214" s="205"/>
      <c r="G214" s="178"/>
      <c r="H214" s="18" t="s">
        <v>31</v>
      </c>
      <c r="I214" s="178"/>
      <c r="J214" s="178"/>
      <c r="K214" s="22" t="s">
        <v>32</v>
      </c>
      <c r="L214" s="89" t="str">
        <f t="shared" si="13"/>
        <v/>
      </c>
      <c r="M214" s="90"/>
      <c r="N214" s="22" t="s">
        <v>33</v>
      </c>
      <c r="O214" s="85"/>
      <c r="P214" s="86"/>
      <c r="Q214" s="85"/>
      <c r="R214" s="86"/>
      <c r="S214" s="85"/>
      <c r="T214" s="86"/>
      <c r="U214" s="85"/>
      <c r="V214" s="86"/>
      <c r="W214" s="120"/>
      <c r="X214" s="121"/>
      <c r="Y214" s="121"/>
      <c r="Z214" s="121"/>
      <c r="AA214" s="121"/>
      <c r="AB214" s="121"/>
      <c r="AC214" s="122"/>
    </row>
    <row r="215" spans="1:29" ht="26.25" customHeight="1" x14ac:dyDescent="0.55000000000000004">
      <c r="A215" s="17">
        <v>15</v>
      </c>
      <c r="B215" s="22" t="s">
        <v>34</v>
      </c>
      <c r="C215" s="25" t="str">
        <f t="shared" si="12"/>
        <v>水</v>
      </c>
      <c r="D215" s="85"/>
      <c r="E215" s="86"/>
      <c r="F215" s="205"/>
      <c r="G215" s="178"/>
      <c r="H215" s="18" t="s">
        <v>31</v>
      </c>
      <c r="I215" s="178"/>
      <c r="J215" s="178"/>
      <c r="K215" s="22" t="s">
        <v>32</v>
      </c>
      <c r="L215" s="89" t="str">
        <f t="shared" si="13"/>
        <v/>
      </c>
      <c r="M215" s="90"/>
      <c r="N215" s="22" t="s">
        <v>33</v>
      </c>
      <c r="O215" s="85"/>
      <c r="P215" s="86"/>
      <c r="Q215" s="85"/>
      <c r="R215" s="86"/>
      <c r="S215" s="85"/>
      <c r="T215" s="86"/>
      <c r="U215" s="85"/>
      <c r="V215" s="86"/>
      <c r="W215" s="120"/>
      <c r="X215" s="121"/>
      <c r="Y215" s="121"/>
      <c r="Z215" s="121"/>
      <c r="AA215" s="121"/>
      <c r="AB215" s="121"/>
      <c r="AC215" s="122"/>
    </row>
    <row r="216" spans="1:29" ht="26.25" customHeight="1" x14ac:dyDescent="0.55000000000000004">
      <c r="A216" s="17">
        <v>16</v>
      </c>
      <c r="B216" s="22" t="s">
        <v>34</v>
      </c>
      <c r="C216" s="25" t="str">
        <f t="shared" si="12"/>
        <v>木</v>
      </c>
      <c r="D216" s="85"/>
      <c r="E216" s="86"/>
      <c r="F216" s="205"/>
      <c r="G216" s="178"/>
      <c r="H216" s="18" t="s">
        <v>31</v>
      </c>
      <c r="I216" s="178"/>
      <c r="J216" s="178"/>
      <c r="K216" s="22" t="s">
        <v>32</v>
      </c>
      <c r="L216" s="89" t="str">
        <f t="shared" si="13"/>
        <v/>
      </c>
      <c r="M216" s="90"/>
      <c r="N216" s="22" t="s">
        <v>33</v>
      </c>
      <c r="O216" s="85"/>
      <c r="P216" s="86"/>
      <c r="Q216" s="85"/>
      <c r="R216" s="86"/>
      <c r="S216" s="85"/>
      <c r="T216" s="86"/>
      <c r="U216" s="85"/>
      <c r="V216" s="86"/>
      <c r="W216" s="120"/>
      <c r="X216" s="121"/>
      <c r="Y216" s="121"/>
      <c r="Z216" s="121"/>
      <c r="AA216" s="121"/>
      <c r="AB216" s="121"/>
      <c r="AC216" s="122"/>
    </row>
    <row r="217" spans="1:29" ht="26.25" customHeight="1" x14ac:dyDescent="0.55000000000000004">
      <c r="A217" s="17">
        <v>17</v>
      </c>
      <c r="B217" s="22" t="s">
        <v>34</v>
      </c>
      <c r="C217" s="25" t="str">
        <f t="shared" si="12"/>
        <v>金</v>
      </c>
      <c r="D217" s="85"/>
      <c r="E217" s="86"/>
      <c r="F217" s="205"/>
      <c r="G217" s="178"/>
      <c r="H217" s="18" t="s">
        <v>31</v>
      </c>
      <c r="I217" s="178"/>
      <c r="J217" s="178"/>
      <c r="K217" s="22" t="s">
        <v>32</v>
      </c>
      <c r="L217" s="89" t="str">
        <f t="shared" si="13"/>
        <v/>
      </c>
      <c r="M217" s="90"/>
      <c r="N217" s="22" t="s">
        <v>33</v>
      </c>
      <c r="O217" s="85"/>
      <c r="P217" s="86"/>
      <c r="Q217" s="85"/>
      <c r="R217" s="86"/>
      <c r="S217" s="85"/>
      <c r="T217" s="86"/>
      <c r="U217" s="85"/>
      <c r="V217" s="86"/>
      <c r="W217" s="120"/>
      <c r="X217" s="121"/>
      <c r="Y217" s="121"/>
      <c r="Z217" s="121"/>
      <c r="AA217" s="121"/>
      <c r="AB217" s="121"/>
      <c r="AC217" s="122"/>
    </row>
    <row r="218" spans="1:29" ht="26.25" customHeight="1" x14ac:dyDescent="0.55000000000000004">
      <c r="A218" s="17">
        <v>18</v>
      </c>
      <c r="B218" s="22" t="s">
        <v>34</v>
      </c>
      <c r="C218" s="25" t="str">
        <f t="shared" si="12"/>
        <v>土</v>
      </c>
      <c r="D218" s="85"/>
      <c r="E218" s="86"/>
      <c r="F218" s="205"/>
      <c r="G218" s="178"/>
      <c r="H218" s="18" t="s">
        <v>31</v>
      </c>
      <c r="I218" s="178"/>
      <c r="J218" s="178"/>
      <c r="K218" s="22" t="s">
        <v>32</v>
      </c>
      <c r="L218" s="89" t="str">
        <f t="shared" si="13"/>
        <v/>
      </c>
      <c r="M218" s="90"/>
      <c r="N218" s="22" t="s">
        <v>33</v>
      </c>
      <c r="O218" s="85"/>
      <c r="P218" s="86"/>
      <c r="Q218" s="85"/>
      <c r="R218" s="86"/>
      <c r="S218" s="85"/>
      <c r="T218" s="86"/>
      <c r="U218" s="85"/>
      <c r="V218" s="86"/>
      <c r="W218" s="120"/>
      <c r="X218" s="121"/>
      <c r="Y218" s="121"/>
      <c r="Z218" s="121"/>
      <c r="AA218" s="121"/>
      <c r="AB218" s="121"/>
      <c r="AC218" s="122"/>
    </row>
    <row r="219" spans="1:29" ht="26.25" customHeight="1" x14ac:dyDescent="0.55000000000000004">
      <c r="A219" s="17">
        <v>19</v>
      </c>
      <c r="B219" s="22" t="s">
        <v>34</v>
      </c>
      <c r="C219" s="25" t="str">
        <f t="shared" si="12"/>
        <v>日</v>
      </c>
      <c r="D219" s="85"/>
      <c r="E219" s="86"/>
      <c r="F219" s="205"/>
      <c r="G219" s="178"/>
      <c r="H219" s="18" t="s">
        <v>31</v>
      </c>
      <c r="I219" s="178"/>
      <c r="J219" s="178"/>
      <c r="K219" s="22" t="s">
        <v>32</v>
      </c>
      <c r="L219" s="89" t="str">
        <f t="shared" si="13"/>
        <v/>
      </c>
      <c r="M219" s="90"/>
      <c r="N219" s="22" t="s">
        <v>33</v>
      </c>
      <c r="O219" s="85"/>
      <c r="P219" s="86"/>
      <c r="Q219" s="85"/>
      <c r="R219" s="86"/>
      <c r="S219" s="85"/>
      <c r="T219" s="86"/>
      <c r="U219" s="85"/>
      <c r="V219" s="86"/>
      <c r="W219" s="120"/>
      <c r="X219" s="121"/>
      <c r="Y219" s="121"/>
      <c r="Z219" s="121"/>
      <c r="AA219" s="121"/>
      <c r="AB219" s="121"/>
      <c r="AC219" s="122"/>
    </row>
    <row r="220" spans="1:29" ht="26.25" customHeight="1" x14ac:dyDescent="0.55000000000000004">
      <c r="A220" s="17">
        <v>20</v>
      </c>
      <c r="B220" s="22" t="s">
        <v>34</v>
      </c>
      <c r="C220" s="25" t="str">
        <f t="shared" si="12"/>
        <v>月</v>
      </c>
      <c r="D220" s="85"/>
      <c r="E220" s="86"/>
      <c r="F220" s="205"/>
      <c r="G220" s="178"/>
      <c r="H220" s="18" t="s">
        <v>31</v>
      </c>
      <c r="I220" s="178"/>
      <c r="J220" s="178"/>
      <c r="K220" s="22" t="s">
        <v>32</v>
      </c>
      <c r="L220" s="89" t="str">
        <f t="shared" si="13"/>
        <v/>
      </c>
      <c r="M220" s="90"/>
      <c r="N220" s="22" t="s">
        <v>33</v>
      </c>
      <c r="O220" s="85"/>
      <c r="P220" s="86"/>
      <c r="Q220" s="85"/>
      <c r="R220" s="86"/>
      <c r="S220" s="85"/>
      <c r="T220" s="86"/>
      <c r="U220" s="85"/>
      <c r="V220" s="86"/>
      <c r="W220" s="120"/>
      <c r="X220" s="121"/>
      <c r="Y220" s="121"/>
      <c r="Z220" s="121"/>
      <c r="AA220" s="121"/>
      <c r="AB220" s="121"/>
      <c r="AC220" s="122"/>
    </row>
    <row r="221" spans="1:29" ht="26.25" customHeight="1" x14ac:dyDescent="0.55000000000000004">
      <c r="A221" s="17">
        <v>21</v>
      </c>
      <c r="B221" s="22" t="s">
        <v>34</v>
      </c>
      <c r="C221" s="25" t="str">
        <f t="shared" si="12"/>
        <v>火</v>
      </c>
      <c r="D221" s="85"/>
      <c r="E221" s="86"/>
      <c r="F221" s="205"/>
      <c r="G221" s="178"/>
      <c r="H221" s="18" t="s">
        <v>31</v>
      </c>
      <c r="I221" s="178"/>
      <c r="J221" s="178"/>
      <c r="K221" s="22" t="s">
        <v>32</v>
      </c>
      <c r="L221" s="89" t="str">
        <f t="shared" si="13"/>
        <v/>
      </c>
      <c r="M221" s="90"/>
      <c r="N221" s="22" t="s">
        <v>33</v>
      </c>
      <c r="O221" s="85"/>
      <c r="P221" s="86"/>
      <c r="Q221" s="85"/>
      <c r="R221" s="86"/>
      <c r="S221" s="85"/>
      <c r="T221" s="86"/>
      <c r="U221" s="85"/>
      <c r="V221" s="86"/>
      <c r="W221" s="120"/>
      <c r="X221" s="121"/>
      <c r="Y221" s="121"/>
      <c r="Z221" s="121"/>
      <c r="AA221" s="121"/>
      <c r="AB221" s="121"/>
      <c r="AC221" s="122"/>
    </row>
    <row r="222" spans="1:29" ht="26.25" customHeight="1" x14ac:dyDescent="0.55000000000000004">
      <c r="A222" s="17">
        <v>22</v>
      </c>
      <c r="B222" s="22" t="s">
        <v>34</v>
      </c>
      <c r="C222" s="25" t="str">
        <f t="shared" si="12"/>
        <v>水</v>
      </c>
      <c r="D222" s="85"/>
      <c r="E222" s="86"/>
      <c r="F222" s="205"/>
      <c r="G222" s="178"/>
      <c r="H222" s="18" t="s">
        <v>31</v>
      </c>
      <c r="I222" s="178"/>
      <c r="J222" s="178"/>
      <c r="K222" s="22" t="s">
        <v>32</v>
      </c>
      <c r="L222" s="89" t="str">
        <f t="shared" si="13"/>
        <v/>
      </c>
      <c r="M222" s="90"/>
      <c r="N222" s="22" t="s">
        <v>33</v>
      </c>
      <c r="O222" s="85"/>
      <c r="P222" s="86"/>
      <c r="Q222" s="85"/>
      <c r="R222" s="86"/>
      <c r="S222" s="85"/>
      <c r="T222" s="86"/>
      <c r="U222" s="85"/>
      <c r="V222" s="86"/>
      <c r="W222" s="120"/>
      <c r="X222" s="121"/>
      <c r="Y222" s="121"/>
      <c r="Z222" s="121"/>
      <c r="AA222" s="121"/>
      <c r="AB222" s="121"/>
      <c r="AC222" s="122"/>
    </row>
    <row r="223" spans="1:29" ht="26.25" customHeight="1" x14ac:dyDescent="0.55000000000000004">
      <c r="A223" s="17">
        <v>23</v>
      </c>
      <c r="B223" s="22" t="s">
        <v>34</v>
      </c>
      <c r="C223" s="25" t="str">
        <f t="shared" si="12"/>
        <v>木</v>
      </c>
      <c r="D223" s="85"/>
      <c r="E223" s="86"/>
      <c r="F223" s="205"/>
      <c r="G223" s="178"/>
      <c r="H223" s="18" t="s">
        <v>31</v>
      </c>
      <c r="I223" s="178"/>
      <c r="J223" s="178"/>
      <c r="K223" s="22" t="s">
        <v>32</v>
      </c>
      <c r="L223" s="89" t="str">
        <f t="shared" si="13"/>
        <v/>
      </c>
      <c r="M223" s="90"/>
      <c r="N223" s="22" t="s">
        <v>33</v>
      </c>
      <c r="O223" s="85"/>
      <c r="P223" s="86"/>
      <c r="Q223" s="85"/>
      <c r="R223" s="86"/>
      <c r="S223" s="85"/>
      <c r="T223" s="86"/>
      <c r="U223" s="85"/>
      <c r="V223" s="86"/>
      <c r="W223" s="120"/>
      <c r="X223" s="121"/>
      <c r="Y223" s="121"/>
      <c r="Z223" s="121"/>
      <c r="AA223" s="121"/>
      <c r="AB223" s="121"/>
      <c r="AC223" s="122"/>
    </row>
    <row r="224" spans="1:29" ht="26.25" customHeight="1" x14ac:dyDescent="0.55000000000000004">
      <c r="A224" s="17">
        <v>24</v>
      </c>
      <c r="B224" s="22" t="s">
        <v>34</v>
      </c>
      <c r="C224" s="25" t="str">
        <f t="shared" si="12"/>
        <v>金</v>
      </c>
      <c r="D224" s="85"/>
      <c r="E224" s="86"/>
      <c r="F224" s="205"/>
      <c r="G224" s="178"/>
      <c r="H224" s="18" t="s">
        <v>31</v>
      </c>
      <c r="I224" s="178"/>
      <c r="J224" s="178"/>
      <c r="K224" s="22" t="s">
        <v>32</v>
      </c>
      <c r="L224" s="89" t="str">
        <f t="shared" si="13"/>
        <v/>
      </c>
      <c r="M224" s="90"/>
      <c r="N224" s="22" t="s">
        <v>33</v>
      </c>
      <c r="O224" s="85"/>
      <c r="P224" s="86"/>
      <c r="Q224" s="85"/>
      <c r="R224" s="86"/>
      <c r="S224" s="85"/>
      <c r="T224" s="86"/>
      <c r="U224" s="85"/>
      <c r="V224" s="86"/>
      <c r="W224" s="120"/>
      <c r="X224" s="121"/>
      <c r="Y224" s="121"/>
      <c r="Z224" s="121"/>
      <c r="AA224" s="121"/>
      <c r="AB224" s="121"/>
      <c r="AC224" s="122"/>
    </row>
    <row r="225" spans="1:29" ht="26.25" customHeight="1" x14ac:dyDescent="0.55000000000000004">
      <c r="A225" s="17">
        <v>25</v>
      </c>
      <c r="B225" s="22" t="s">
        <v>34</v>
      </c>
      <c r="C225" s="25" t="str">
        <f t="shared" si="12"/>
        <v>土</v>
      </c>
      <c r="D225" s="85"/>
      <c r="E225" s="86"/>
      <c r="F225" s="205"/>
      <c r="G225" s="178"/>
      <c r="H225" s="18" t="s">
        <v>31</v>
      </c>
      <c r="I225" s="178"/>
      <c r="J225" s="178"/>
      <c r="K225" s="22" t="s">
        <v>32</v>
      </c>
      <c r="L225" s="89" t="str">
        <f t="shared" si="13"/>
        <v/>
      </c>
      <c r="M225" s="90"/>
      <c r="N225" s="22" t="s">
        <v>33</v>
      </c>
      <c r="O225" s="85"/>
      <c r="P225" s="86"/>
      <c r="Q225" s="85"/>
      <c r="R225" s="86"/>
      <c r="S225" s="85"/>
      <c r="T225" s="86"/>
      <c r="U225" s="85"/>
      <c r="V225" s="86"/>
      <c r="W225" s="120"/>
      <c r="X225" s="121"/>
      <c r="Y225" s="121"/>
      <c r="Z225" s="121"/>
      <c r="AA225" s="121"/>
      <c r="AB225" s="121"/>
      <c r="AC225" s="122"/>
    </row>
    <row r="226" spans="1:29" ht="26.25" customHeight="1" x14ac:dyDescent="0.55000000000000004">
      <c r="A226" s="17">
        <v>26</v>
      </c>
      <c r="B226" s="22" t="s">
        <v>34</v>
      </c>
      <c r="C226" s="25" t="str">
        <f t="shared" si="12"/>
        <v>日</v>
      </c>
      <c r="D226" s="85"/>
      <c r="E226" s="86"/>
      <c r="F226" s="205"/>
      <c r="G226" s="178"/>
      <c r="H226" s="18" t="s">
        <v>31</v>
      </c>
      <c r="I226" s="178"/>
      <c r="J226" s="178"/>
      <c r="K226" s="22" t="s">
        <v>32</v>
      </c>
      <c r="L226" s="89" t="str">
        <f t="shared" si="13"/>
        <v/>
      </c>
      <c r="M226" s="90"/>
      <c r="N226" s="22" t="s">
        <v>33</v>
      </c>
      <c r="O226" s="85"/>
      <c r="P226" s="86"/>
      <c r="Q226" s="85"/>
      <c r="R226" s="86"/>
      <c r="S226" s="85"/>
      <c r="T226" s="86"/>
      <c r="U226" s="85"/>
      <c r="V226" s="86"/>
      <c r="W226" s="120"/>
      <c r="X226" s="121"/>
      <c r="Y226" s="121"/>
      <c r="Z226" s="121"/>
      <c r="AA226" s="121"/>
      <c r="AB226" s="121"/>
      <c r="AC226" s="122"/>
    </row>
    <row r="227" spans="1:29" ht="26.25" customHeight="1" x14ac:dyDescent="0.55000000000000004">
      <c r="A227" s="17">
        <v>27</v>
      </c>
      <c r="B227" s="22" t="s">
        <v>34</v>
      </c>
      <c r="C227" s="25" t="str">
        <f t="shared" si="12"/>
        <v>月</v>
      </c>
      <c r="D227" s="85"/>
      <c r="E227" s="86"/>
      <c r="F227" s="205"/>
      <c r="G227" s="178"/>
      <c r="H227" s="18" t="s">
        <v>31</v>
      </c>
      <c r="I227" s="178"/>
      <c r="J227" s="178"/>
      <c r="K227" s="22" t="s">
        <v>32</v>
      </c>
      <c r="L227" s="89" t="str">
        <f t="shared" si="13"/>
        <v/>
      </c>
      <c r="M227" s="90"/>
      <c r="N227" s="22" t="s">
        <v>33</v>
      </c>
      <c r="O227" s="85"/>
      <c r="P227" s="86"/>
      <c r="Q227" s="85"/>
      <c r="R227" s="86"/>
      <c r="S227" s="85"/>
      <c r="T227" s="86"/>
      <c r="U227" s="85"/>
      <c r="V227" s="86"/>
      <c r="W227" s="120"/>
      <c r="X227" s="121"/>
      <c r="Y227" s="121"/>
      <c r="Z227" s="121"/>
      <c r="AA227" s="121"/>
      <c r="AB227" s="121"/>
      <c r="AC227" s="122"/>
    </row>
    <row r="228" spans="1:29" ht="26.25" customHeight="1" x14ac:dyDescent="0.55000000000000004">
      <c r="A228" s="17">
        <v>28</v>
      </c>
      <c r="B228" s="22" t="s">
        <v>34</v>
      </c>
      <c r="C228" s="25" t="str">
        <f t="shared" si="12"/>
        <v>火</v>
      </c>
      <c r="D228" s="85"/>
      <c r="E228" s="86"/>
      <c r="F228" s="205"/>
      <c r="G228" s="178"/>
      <c r="H228" s="18" t="s">
        <v>31</v>
      </c>
      <c r="I228" s="178"/>
      <c r="J228" s="178"/>
      <c r="K228" s="22" t="s">
        <v>32</v>
      </c>
      <c r="L228" s="89" t="str">
        <f t="shared" si="13"/>
        <v/>
      </c>
      <c r="M228" s="90"/>
      <c r="N228" s="22" t="s">
        <v>33</v>
      </c>
      <c r="O228" s="85"/>
      <c r="P228" s="86"/>
      <c r="Q228" s="85"/>
      <c r="R228" s="86"/>
      <c r="S228" s="85"/>
      <c r="T228" s="86"/>
      <c r="U228" s="85"/>
      <c r="V228" s="86"/>
      <c r="W228" s="120"/>
      <c r="X228" s="121"/>
      <c r="Y228" s="121"/>
      <c r="Z228" s="121"/>
      <c r="AA228" s="121"/>
      <c r="AB228" s="121"/>
      <c r="AC228" s="122"/>
    </row>
    <row r="229" spans="1:29" ht="26.25" customHeight="1" x14ac:dyDescent="0.55000000000000004">
      <c r="A229" s="17">
        <v>29</v>
      </c>
      <c r="B229" s="22" t="s">
        <v>34</v>
      </c>
      <c r="C229" s="25" t="str">
        <f t="shared" si="12"/>
        <v>水</v>
      </c>
      <c r="D229" s="85"/>
      <c r="E229" s="86"/>
      <c r="F229" s="205"/>
      <c r="G229" s="178"/>
      <c r="H229" s="18" t="s">
        <v>31</v>
      </c>
      <c r="I229" s="178"/>
      <c r="J229" s="178"/>
      <c r="K229" s="22" t="s">
        <v>32</v>
      </c>
      <c r="L229" s="89" t="str">
        <f t="shared" si="13"/>
        <v/>
      </c>
      <c r="M229" s="90"/>
      <c r="N229" s="22" t="s">
        <v>33</v>
      </c>
      <c r="O229" s="85"/>
      <c r="P229" s="86"/>
      <c r="Q229" s="85"/>
      <c r="R229" s="86"/>
      <c r="S229" s="85"/>
      <c r="T229" s="86"/>
      <c r="U229" s="85"/>
      <c r="V229" s="86"/>
      <c r="W229" s="120"/>
      <c r="X229" s="121"/>
      <c r="Y229" s="121"/>
      <c r="Z229" s="121"/>
      <c r="AA229" s="121"/>
      <c r="AB229" s="121"/>
      <c r="AC229" s="122"/>
    </row>
    <row r="230" spans="1:29" ht="26.25" customHeight="1" x14ac:dyDescent="0.55000000000000004">
      <c r="A230" s="17">
        <v>30</v>
      </c>
      <c r="B230" s="22" t="s">
        <v>34</v>
      </c>
      <c r="C230" s="25" t="str">
        <f t="shared" si="12"/>
        <v>木</v>
      </c>
      <c r="D230" s="85"/>
      <c r="E230" s="86"/>
      <c r="F230" s="205"/>
      <c r="G230" s="178"/>
      <c r="H230" s="18" t="s">
        <v>31</v>
      </c>
      <c r="I230" s="178"/>
      <c r="J230" s="178"/>
      <c r="K230" s="22" t="s">
        <v>32</v>
      </c>
      <c r="L230" s="89" t="str">
        <f t="shared" si="13"/>
        <v/>
      </c>
      <c r="M230" s="90"/>
      <c r="N230" s="22" t="s">
        <v>33</v>
      </c>
      <c r="O230" s="85"/>
      <c r="P230" s="86"/>
      <c r="Q230" s="85"/>
      <c r="R230" s="86"/>
      <c r="S230" s="85"/>
      <c r="T230" s="86"/>
      <c r="U230" s="85"/>
      <c r="V230" s="86"/>
      <c r="W230" s="120"/>
      <c r="X230" s="121"/>
      <c r="Y230" s="121"/>
      <c r="Z230" s="121"/>
      <c r="AA230" s="121"/>
      <c r="AB230" s="121"/>
      <c r="AC230" s="122"/>
    </row>
    <row r="231" spans="1:29" ht="26.25" customHeight="1" x14ac:dyDescent="0.55000000000000004">
      <c r="A231" s="19">
        <v>31</v>
      </c>
      <c r="B231" s="23" t="s">
        <v>4</v>
      </c>
      <c r="C231" s="26" t="str">
        <f t="shared" si="12"/>
        <v>金</v>
      </c>
      <c r="D231" s="218"/>
      <c r="E231" s="219"/>
      <c r="F231" s="226"/>
      <c r="G231" s="227"/>
      <c r="H231" s="20" t="s">
        <v>31</v>
      </c>
      <c r="I231" s="227"/>
      <c r="J231" s="227"/>
      <c r="K231" s="23" t="s">
        <v>32</v>
      </c>
      <c r="L231" s="89" t="str">
        <f t="shared" ref="L231" si="14">IF(OR(F231="",I231=""),"",MIN(MAX(ROUNDDOWN((I231-F231)*24*2,0)/2,0),$E$198))</f>
        <v/>
      </c>
      <c r="M231" s="90"/>
      <c r="N231" s="23" t="s">
        <v>33</v>
      </c>
      <c r="O231" s="218"/>
      <c r="P231" s="219"/>
      <c r="Q231" s="218"/>
      <c r="R231" s="219"/>
      <c r="S231" s="218"/>
      <c r="T231" s="219"/>
      <c r="U231" s="218"/>
      <c r="V231" s="219"/>
      <c r="W231" s="208"/>
      <c r="X231" s="209"/>
      <c r="Y231" s="209"/>
      <c r="Z231" s="209"/>
      <c r="AA231" s="209"/>
      <c r="AB231" s="209"/>
      <c r="AC231" s="210"/>
    </row>
    <row r="232" spans="1:29" ht="26.25" customHeight="1" x14ac:dyDescent="0.55000000000000004">
      <c r="A232" s="126" t="s">
        <v>35</v>
      </c>
      <c r="B232" s="127"/>
      <c r="C232" s="127"/>
      <c r="D232" s="27">
        <f>COUNTIF(L201:M231,"&gt;0")</f>
        <v>0</v>
      </c>
      <c r="E232" s="224" t="s">
        <v>36</v>
      </c>
      <c r="F232" s="224"/>
      <c r="G232" s="224"/>
      <c r="H232" s="224"/>
      <c r="I232" s="27">
        <f>COUNTIF(D201:E231,"○")</f>
        <v>0</v>
      </c>
      <c r="J232" s="28" t="s">
        <v>16</v>
      </c>
      <c r="K232" s="126" t="s">
        <v>101</v>
      </c>
      <c r="L232" s="127"/>
      <c r="M232" s="127"/>
      <c r="N232" s="27" t="s">
        <v>99</v>
      </c>
      <c r="O232" s="27">
        <f>COUNTIF(Q201:R231,"○")</f>
        <v>0</v>
      </c>
      <c r="P232" s="27" t="s">
        <v>38</v>
      </c>
      <c r="Q232" s="225" t="s">
        <v>100</v>
      </c>
      <c r="R232" s="225"/>
      <c r="S232" s="27">
        <f>COUNTIF(S201:T231,"○")</f>
        <v>0</v>
      </c>
      <c r="T232" s="27" t="s">
        <v>38</v>
      </c>
      <c r="U232" s="27"/>
      <c r="V232" s="27"/>
      <c r="W232" s="28"/>
      <c r="X232" s="212" t="s">
        <v>37</v>
      </c>
      <c r="Y232" s="213"/>
      <c r="Z232" s="213"/>
      <c r="AA232" s="44"/>
      <c r="AB232" s="44"/>
      <c r="AC232" s="216" t="str">
        <f>IF(W199="３．要支援家庭のこども加算","●","×")</f>
        <v>×</v>
      </c>
    </row>
    <row r="233" spans="1:29" ht="26.25" customHeight="1" x14ac:dyDescent="0.55000000000000004">
      <c r="A233" s="126" t="s">
        <v>91</v>
      </c>
      <c r="B233" s="127"/>
      <c r="C233" s="27">
        <f>COUNTIF(O201:P231,"○")</f>
        <v>0</v>
      </c>
      <c r="D233" s="105" t="s">
        <v>38</v>
      </c>
      <c r="E233" s="105"/>
      <c r="F233" s="103" t="s">
        <v>107</v>
      </c>
      <c r="G233" s="104"/>
      <c r="H233" s="104"/>
      <c r="I233" s="27">
        <f>COUNTIF(U201:V231,"○")</f>
        <v>0</v>
      </c>
      <c r="J233" s="28" t="s">
        <v>38</v>
      </c>
      <c r="K233" s="211" t="s">
        <v>60</v>
      </c>
      <c r="L233" s="113"/>
      <c r="M233" s="113"/>
      <c r="N233" s="42">
        <f>IF(SUM(L201:M231)&gt;E198, E198, SUM(L201:M231))</f>
        <v>0</v>
      </c>
      <c r="O233" s="111" t="s">
        <v>58</v>
      </c>
      <c r="P233" s="111"/>
      <c r="Q233" s="111"/>
      <c r="R233" s="111"/>
      <c r="S233" s="42">
        <f>SUMIFS(L201:M231,D201:E231,"○")</f>
        <v>0</v>
      </c>
      <c r="T233" s="42" t="s">
        <v>59</v>
      </c>
      <c r="U233" s="115"/>
      <c r="V233" s="115"/>
      <c r="W233" s="45"/>
      <c r="X233" s="214"/>
      <c r="Y233" s="215"/>
      <c r="Z233" s="215"/>
      <c r="AA233" s="49"/>
      <c r="AB233" s="49"/>
      <c r="AC233" s="217"/>
    </row>
    <row r="234" spans="1:29" ht="26.25" customHeight="1" x14ac:dyDescent="0.55000000000000004">
      <c r="A234" s="29"/>
      <c r="B234" s="29"/>
      <c r="C234" s="29"/>
      <c r="D234" s="32"/>
      <c r="E234" s="32"/>
      <c r="F234" s="29"/>
      <c r="G234" s="29"/>
      <c r="H234" s="29"/>
      <c r="I234" s="32"/>
      <c r="J234" s="32"/>
      <c r="K234" s="51"/>
      <c r="L234" s="51"/>
      <c r="M234" s="51"/>
      <c r="N234" s="32"/>
      <c r="O234" s="52"/>
      <c r="P234" s="52"/>
      <c r="Q234" s="52"/>
      <c r="R234" s="52"/>
      <c r="S234" s="32"/>
      <c r="T234" s="32"/>
      <c r="U234" s="53"/>
      <c r="V234" s="53"/>
      <c r="W234" s="32"/>
      <c r="X234" s="29"/>
      <c r="Y234" s="29"/>
      <c r="Z234" s="29"/>
      <c r="AA234" s="29"/>
      <c r="AB234" s="29"/>
      <c r="AC234" s="29"/>
    </row>
    <row r="235" spans="1:29" ht="26.25" customHeight="1" x14ac:dyDescent="0.55000000000000004">
      <c r="A235" s="100" t="str">
        <f>"（別紙）中野区乳児等通園支援事業　利用状況報告書（"&amp;$N$2&amp;"年"&amp;$P$2&amp;"月分）"</f>
        <v>（別紙）中野区乳児等通園支援事業　利用状況報告書（2026年7月分）</v>
      </c>
      <c r="B235" s="100"/>
      <c r="C235" s="100"/>
      <c r="D235" s="100"/>
      <c r="E235" s="100"/>
      <c r="F235" s="100"/>
      <c r="G235" s="100"/>
      <c r="H235" s="100"/>
      <c r="I235" s="100"/>
      <c r="J235" s="100"/>
      <c r="K235" s="100"/>
      <c r="L235" s="100"/>
      <c r="M235" s="100"/>
      <c r="N235" s="100"/>
      <c r="O235" s="100"/>
      <c r="P235" s="100"/>
      <c r="Q235" s="100"/>
      <c r="R235" s="100"/>
      <c r="S235" s="100"/>
      <c r="T235" s="100"/>
      <c r="U235" s="100"/>
      <c r="V235" s="100"/>
      <c r="W235" s="100"/>
      <c r="X235" s="100"/>
      <c r="Y235" s="100"/>
      <c r="Z235" s="100"/>
      <c r="AA235" s="100"/>
      <c r="AB235" s="100"/>
      <c r="AC235" s="100"/>
    </row>
    <row r="236" spans="1:29" ht="26.25" customHeight="1" x14ac:dyDescent="0.55000000000000004">
      <c r="A236" s="101" t="s">
        <v>23</v>
      </c>
      <c r="B236" s="101"/>
      <c r="C236" s="101"/>
      <c r="D236" s="110"/>
      <c r="E236" s="110"/>
      <c r="F236" s="110"/>
      <c r="G236" s="110"/>
      <c r="H236" s="110"/>
      <c r="I236" s="110"/>
      <c r="J236" s="114" t="s">
        <v>43</v>
      </c>
      <c r="K236" s="114"/>
      <c r="L236" s="114"/>
      <c r="O236" s="29" t="s">
        <v>0</v>
      </c>
      <c r="P236" s="13"/>
      <c r="Q236" s="29" t="s">
        <v>3</v>
      </c>
      <c r="S236" s="29" t="s">
        <v>4</v>
      </c>
      <c r="T236" s="29" t="s">
        <v>19</v>
      </c>
      <c r="U236" s="32" t="s">
        <v>40</v>
      </c>
      <c r="V236" s="32"/>
      <c r="W236" s="110"/>
      <c r="X236" s="110"/>
      <c r="Y236" s="110"/>
      <c r="Z236" s="110"/>
      <c r="AA236" s="110"/>
      <c r="AB236" s="110"/>
      <c r="AC236" s="32" t="s">
        <v>19</v>
      </c>
    </row>
    <row r="237" spans="1:29" ht="26.25" customHeight="1" x14ac:dyDescent="0.55000000000000004">
      <c r="A237" s="101" t="s">
        <v>24</v>
      </c>
      <c r="B237" s="101"/>
      <c r="C237" s="101"/>
      <c r="D237" s="32" t="s">
        <v>87</v>
      </c>
      <c r="E237" s="32" cm="1">
        <f t="array" ref="E237">_xlfn.IFS(W236="０歳児クラス相当",$L$12,W236="１歳児クラス相当",$L$13,W236="２歳児クラス相当（３歳未満）",$L$14,W236="２歳児クラス相当（３歳誕生月）",$L$14,W236="",0)</f>
        <v>0</v>
      </c>
      <c r="F237" s="114" t="s">
        <v>11</v>
      </c>
      <c r="G237" s="114"/>
      <c r="H237" s="29"/>
      <c r="I237" s="32"/>
      <c r="J237" s="114"/>
      <c r="K237" s="114"/>
      <c r="L237" s="32"/>
      <c r="M237" s="114"/>
      <c r="N237" s="114"/>
      <c r="O237" s="32"/>
      <c r="P237" s="157" t="s">
        <v>62</v>
      </c>
      <c r="Q237" s="157"/>
      <c r="R237" s="157"/>
      <c r="S237" s="110"/>
      <c r="T237" s="110"/>
      <c r="U237" s="110"/>
      <c r="V237" s="157" t="s">
        <v>65</v>
      </c>
      <c r="W237" s="157"/>
      <c r="X237" s="110"/>
      <c r="Y237" s="110"/>
      <c r="Z237" s="110"/>
      <c r="AA237" s="110"/>
      <c r="AB237" s="110"/>
      <c r="AC237" s="32" t="s">
        <v>19</v>
      </c>
    </row>
    <row r="238" spans="1:29" ht="26.25" customHeight="1" x14ac:dyDescent="0.55000000000000004">
      <c r="A238" s="32"/>
      <c r="B238" s="114" t="s">
        <v>66</v>
      </c>
      <c r="C238" s="114"/>
      <c r="D238" s="114"/>
      <c r="E238" s="114" t="s">
        <v>94</v>
      </c>
      <c r="F238" s="114"/>
      <c r="G238" s="114"/>
      <c r="H238" s="114"/>
      <c r="I238" s="29" t="s">
        <v>19</v>
      </c>
      <c r="J238" s="113" t="s">
        <v>93</v>
      </c>
      <c r="K238" s="113"/>
      <c r="L238" s="113"/>
      <c r="M238" s="113"/>
      <c r="N238" s="113"/>
      <c r="O238" s="110"/>
      <c r="P238" s="110"/>
      <c r="Q238" s="110"/>
      <c r="R238" s="110"/>
      <c r="S238" s="110"/>
      <c r="T238" s="32"/>
      <c r="U238" s="111" t="s">
        <v>86</v>
      </c>
      <c r="V238" s="111"/>
      <c r="W238" s="228"/>
      <c r="X238" s="228"/>
      <c r="Y238" s="228"/>
      <c r="Z238" s="228"/>
      <c r="AA238" s="228"/>
      <c r="AB238" s="228"/>
    </row>
    <row r="239" spans="1:29" ht="26.25" customHeight="1" x14ac:dyDescent="0.55000000000000004">
      <c r="A239" s="123" t="s">
        <v>25</v>
      </c>
      <c r="B239" s="123"/>
      <c r="C239" s="14" t="s">
        <v>26</v>
      </c>
      <c r="D239" s="123" t="s">
        <v>90</v>
      </c>
      <c r="E239" s="123"/>
      <c r="F239" s="123" t="s">
        <v>27</v>
      </c>
      <c r="G239" s="123"/>
      <c r="H239" s="123"/>
      <c r="I239" s="123"/>
      <c r="J239" s="123"/>
      <c r="K239" s="123"/>
      <c r="L239" s="177" t="s">
        <v>28</v>
      </c>
      <c r="M239" s="177"/>
      <c r="N239" s="177"/>
      <c r="O239" s="123" t="s">
        <v>29</v>
      </c>
      <c r="P239" s="123"/>
      <c r="Q239" s="116" t="s">
        <v>98</v>
      </c>
      <c r="R239" s="116"/>
      <c r="S239" s="116" t="s">
        <v>45</v>
      </c>
      <c r="T239" s="116"/>
      <c r="U239" s="124" t="s">
        <v>55</v>
      </c>
      <c r="V239" s="125"/>
      <c r="W239" s="126" t="s">
        <v>30</v>
      </c>
      <c r="X239" s="127"/>
      <c r="Y239" s="127"/>
      <c r="Z239" s="127"/>
      <c r="AA239" s="127"/>
      <c r="AB239" s="127"/>
      <c r="AC239" s="128"/>
    </row>
    <row r="240" spans="1:29" ht="26.25" customHeight="1" x14ac:dyDescent="0.55000000000000004">
      <c r="A240" s="15">
        <v>1</v>
      </c>
      <c r="B240" s="21" t="s">
        <v>4</v>
      </c>
      <c r="C240" s="24" t="str">
        <f>TEXT(DATE($N$2,$P$2,A240),"aaa")</f>
        <v>水</v>
      </c>
      <c r="D240" s="106"/>
      <c r="E240" s="107"/>
      <c r="F240" s="108"/>
      <c r="G240" s="109"/>
      <c r="H240" s="16" t="s">
        <v>31</v>
      </c>
      <c r="I240" s="109"/>
      <c r="J240" s="109"/>
      <c r="K240" s="21" t="s">
        <v>32</v>
      </c>
      <c r="L240" s="89" t="str">
        <f>IF(OR(F240="",I240=""),"",MIN(MAX(ROUNDDOWN((I240-F240)*24*2,0)/2,0),$E$237))</f>
        <v/>
      </c>
      <c r="M240" s="90"/>
      <c r="N240" s="43" t="s">
        <v>33</v>
      </c>
      <c r="O240" s="106"/>
      <c r="P240" s="107"/>
      <c r="Q240" s="106"/>
      <c r="R240" s="107"/>
      <c r="S240" s="106"/>
      <c r="T240" s="107"/>
      <c r="U240" s="106"/>
      <c r="V240" s="107"/>
      <c r="W240" s="231"/>
      <c r="X240" s="232"/>
      <c r="Y240" s="232"/>
      <c r="Z240" s="232"/>
      <c r="AA240" s="232"/>
      <c r="AB240" s="232"/>
      <c r="AC240" s="233"/>
    </row>
    <row r="241" spans="1:29" ht="26.25" customHeight="1" x14ac:dyDescent="0.55000000000000004">
      <c r="A241" s="17">
        <v>2</v>
      </c>
      <c r="B241" s="22" t="s">
        <v>4</v>
      </c>
      <c r="C241" s="25" t="str">
        <f>TEXT(DATE($N$2,$P$2,A241),"aaa")</f>
        <v>木</v>
      </c>
      <c r="D241" s="85"/>
      <c r="E241" s="86"/>
      <c r="F241" s="205"/>
      <c r="G241" s="178"/>
      <c r="H241" s="18" t="s">
        <v>31</v>
      </c>
      <c r="I241" s="178"/>
      <c r="J241" s="178"/>
      <c r="K241" s="22" t="s">
        <v>32</v>
      </c>
      <c r="L241" s="89" t="str">
        <f>IF(OR(F241="",I241=""),"",MIN(MAX(ROUNDDOWN((I241-F241)*24*2,0)/2,0),$E$237))</f>
        <v/>
      </c>
      <c r="M241" s="90"/>
      <c r="N241" s="22" t="s">
        <v>33</v>
      </c>
      <c r="O241" s="85"/>
      <c r="P241" s="86"/>
      <c r="Q241" s="85"/>
      <c r="R241" s="86"/>
      <c r="S241" s="85"/>
      <c r="T241" s="86"/>
      <c r="U241" s="85"/>
      <c r="V241" s="86"/>
      <c r="W241" s="120"/>
      <c r="X241" s="121"/>
      <c r="Y241" s="121"/>
      <c r="Z241" s="121"/>
      <c r="AA241" s="121"/>
      <c r="AB241" s="121"/>
      <c r="AC241" s="122"/>
    </row>
    <row r="242" spans="1:29" ht="26.25" customHeight="1" x14ac:dyDescent="0.55000000000000004">
      <c r="A242" s="17">
        <v>3</v>
      </c>
      <c r="B242" s="22" t="s">
        <v>34</v>
      </c>
      <c r="C242" s="25" t="str">
        <f t="shared" ref="C242:C270" si="15">TEXT(DATE($N$2,$P$2,A242),"aaa")</f>
        <v>金</v>
      </c>
      <c r="D242" s="85"/>
      <c r="E242" s="86"/>
      <c r="F242" s="205"/>
      <c r="G242" s="178"/>
      <c r="H242" s="18" t="s">
        <v>31</v>
      </c>
      <c r="I242" s="178"/>
      <c r="J242" s="178"/>
      <c r="K242" s="22" t="s">
        <v>32</v>
      </c>
      <c r="L242" s="89" t="str">
        <f t="shared" ref="L242:L269" si="16">IF(OR(F242="",I242=""),"",MIN(MAX(ROUNDDOWN((I242-F242)*24*2,0)/2,0),$E$237))</f>
        <v/>
      </c>
      <c r="M242" s="90"/>
      <c r="N242" s="22" t="s">
        <v>33</v>
      </c>
      <c r="O242" s="85"/>
      <c r="P242" s="86"/>
      <c r="Q242" s="85"/>
      <c r="R242" s="86"/>
      <c r="S242" s="85"/>
      <c r="T242" s="86"/>
      <c r="U242" s="85"/>
      <c r="V242" s="86"/>
      <c r="W242" s="234"/>
      <c r="X242" s="235"/>
      <c r="Y242" s="235"/>
      <c r="Z242" s="235"/>
      <c r="AA242" s="235"/>
      <c r="AB242" s="235"/>
      <c r="AC242" s="236"/>
    </row>
    <row r="243" spans="1:29" ht="26.25" customHeight="1" x14ac:dyDescent="0.55000000000000004">
      <c r="A243" s="17">
        <v>4</v>
      </c>
      <c r="B243" s="22" t="s">
        <v>34</v>
      </c>
      <c r="C243" s="25" t="str">
        <f t="shared" si="15"/>
        <v>土</v>
      </c>
      <c r="D243" s="85"/>
      <c r="E243" s="86"/>
      <c r="F243" s="205"/>
      <c r="G243" s="178"/>
      <c r="H243" s="18" t="s">
        <v>31</v>
      </c>
      <c r="I243" s="178"/>
      <c r="J243" s="178"/>
      <c r="K243" s="22" t="s">
        <v>32</v>
      </c>
      <c r="L243" s="89" t="str">
        <f t="shared" si="16"/>
        <v/>
      </c>
      <c r="M243" s="90"/>
      <c r="N243" s="22" t="s">
        <v>33</v>
      </c>
      <c r="O243" s="85"/>
      <c r="P243" s="86"/>
      <c r="Q243" s="85"/>
      <c r="R243" s="86"/>
      <c r="S243" s="85"/>
      <c r="T243" s="86"/>
      <c r="U243" s="85"/>
      <c r="V243" s="86"/>
      <c r="W243" s="120"/>
      <c r="X243" s="121"/>
      <c r="Y243" s="121"/>
      <c r="Z243" s="121"/>
      <c r="AA243" s="121"/>
      <c r="AB243" s="121"/>
      <c r="AC243" s="122"/>
    </row>
    <row r="244" spans="1:29" ht="26.25" customHeight="1" x14ac:dyDescent="0.55000000000000004">
      <c r="A244" s="17">
        <v>5</v>
      </c>
      <c r="B244" s="22" t="s">
        <v>34</v>
      </c>
      <c r="C244" s="25" t="str">
        <f t="shared" si="15"/>
        <v>日</v>
      </c>
      <c r="D244" s="85"/>
      <c r="E244" s="86"/>
      <c r="F244" s="205"/>
      <c r="G244" s="178"/>
      <c r="H244" s="18" t="s">
        <v>31</v>
      </c>
      <c r="I244" s="178"/>
      <c r="J244" s="178"/>
      <c r="K244" s="22" t="s">
        <v>32</v>
      </c>
      <c r="L244" s="89" t="str">
        <f t="shared" si="16"/>
        <v/>
      </c>
      <c r="M244" s="90"/>
      <c r="N244" s="22" t="s">
        <v>33</v>
      </c>
      <c r="O244" s="85"/>
      <c r="P244" s="86"/>
      <c r="Q244" s="85"/>
      <c r="R244" s="86"/>
      <c r="S244" s="85"/>
      <c r="T244" s="86"/>
      <c r="U244" s="85"/>
      <c r="V244" s="86"/>
      <c r="W244" s="120"/>
      <c r="X244" s="121"/>
      <c r="Y244" s="121"/>
      <c r="Z244" s="121"/>
      <c r="AA244" s="121"/>
      <c r="AB244" s="121"/>
      <c r="AC244" s="122"/>
    </row>
    <row r="245" spans="1:29" ht="26.25" customHeight="1" x14ac:dyDescent="0.55000000000000004">
      <c r="A245" s="17">
        <v>6</v>
      </c>
      <c r="B245" s="22" t="s">
        <v>34</v>
      </c>
      <c r="C245" s="25" t="str">
        <f t="shared" si="15"/>
        <v>月</v>
      </c>
      <c r="D245" s="85"/>
      <c r="E245" s="86"/>
      <c r="F245" s="205"/>
      <c r="G245" s="178"/>
      <c r="H245" s="18" t="s">
        <v>31</v>
      </c>
      <c r="I245" s="178"/>
      <c r="J245" s="178"/>
      <c r="K245" s="22" t="s">
        <v>32</v>
      </c>
      <c r="L245" s="89" t="str">
        <f t="shared" si="16"/>
        <v/>
      </c>
      <c r="M245" s="90"/>
      <c r="N245" s="22" t="s">
        <v>33</v>
      </c>
      <c r="O245" s="85"/>
      <c r="P245" s="86"/>
      <c r="Q245" s="85"/>
      <c r="R245" s="86"/>
      <c r="S245" s="85"/>
      <c r="T245" s="86"/>
      <c r="U245" s="85"/>
      <c r="V245" s="86"/>
      <c r="W245" s="120"/>
      <c r="X245" s="121"/>
      <c r="Y245" s="121"/>
      <c r="Z245" s="121"/>
      <c r="AA245" s="121"/>
      <c r="AB245" s="121"/>
      <c r="AC245" s="122"/>
    </row>
    <row r="246" spans="1:29" ht="26.25" customHeight="1" x14ac:dyDescent="0.55000000000000004">
      <c r="A246" s="17">
        <v>7</v>
      </c>
      <c r="B246" s="22" t="s">
        <v>34</v>
      </c>
      <c r="C246" s="25" t="str">
        <f t="shared" si="15"/>
        <v>火</v>
      </c>
      <c r="D246" s="85"/>
      <c r="E246" s="86"/>
      <c r="F246" s="205"/>
      <c r="G246" s="178"/>
      <c r="H246" s="18" t="s">
        <v>31</v>
      </c>
      <c r="I246" s="178"/>
      <c r="J246" s="178"/>
      <c r="K246" s="22" t="s">
        <v>32</v>
      </c>
      <c r="L246" s="89" t="str">
        <f t="shared" si="16"/>
        <v/>
      </c>
      <c r="M246" s="90"/>
      <c r="N246" s="22" t="s">
        <v>33</v>
      </c>
      <c r="O246" s="85"/>
      <c r="P246" s="86"/>
      <c r="Q246" s="85"/>
      <c r="R246" s="86"/>
      <c r="S246" s="85"/>
      <c r="T246" s="86"/>
      <c r="U246" s="85"/>
      <c r="V246" s="86"/>
      <c r="W246" s="120"/>
      <c r="X246" s="121"/>
      <c r="Y246" s="121"/>
      <c r="Z246" s="121"/>
      <c r="AA246" s="121"/>
      <c r="AB246" s="121"/>
      <c r="AC246" s="122"/>
    </row>
    <row r="247" spans="1:29" ht="26.25" customHeight="1" x14ac:dyDescent="0.55000000000000004">
      <c r="A247" s="17">
        <v>8</v>
      </c>
      <c r="B247" s="22" t="s">
        <v>34</v>
      </c>
      <c r="C247" s="25" t="str">
        <f t="shared" si="15"/>
        <v>水</v>
      </c>
      <c r="D247" s="85"/>
      <c r="E247" s="86"/>
      <c r="F247" s="205"/>
      <c r="G247" s="178"/>
      <c r="H247" s="18" t="s">
        <v>31</v>
      </c>
      <c r="I247" s="178"/>
      <c r="J247" s="178"/>
      <c r="K247" s="22" t="s">
        <v>32</v>
      </c>
      <c r="L247" s="89" t="str">
        <f t="shared" si="16"/>
        <v/>
      </c>
      <c r="M247" s="90"/>
      <c r="N247" s="22" t="s">
        <v>33</v>
      </c>
      <c r="O247" s="85"/>
      <c r="P247" s="86"/>
      <c r="Q247" s="85"/>
      <c r="R247" s="86"/>
      <c r="S247" s="85"/>
      <c r="T247" s="86"/>
      <c r="U247" s="85"/>
      <c r="V247" s="86"/>
      <c r="W247" s="120"/>
      <c r="X247" s="121"/>
      <c r="Y247" s="121"/>
      <c r="Z247" s="121"/>
      <c r="AA247" s="121"/>
      <c r="AB247" s="121"/>
      <c r="AC247" s="122"/>
    </row>
    <row r="248" spans="1:29" ht="26.25" customHeight="1" x14ac:dyDescent="0.55000000000000004">
      <c r="A248" s="17">
        <v>9</v>
      </c>
      <c r="B248" s="22" t="s">
        <v>34</v>
      </c>
      <c r="C248" s="25" t="str">
        <f t="shared" si="15"/>
        <v>木</v>
      </c>
      <c r="D248" s="85"/>
      <c r="E248" s="86"/>
      <c r="F248" s="205"/>
      <c r="G248" s="178"/>
      <c r="H248" s="18" t="s">
        <v>31</v>
      </c>
      <c r="I248" s="178"/>
      <c r="J248" s="178"/>
      <c r="K248" s="22" t="s">
        <v>32</v>
      </c>
      <c r="L248" s="89" t="str">
        <f t="shared" si="16"/>
        <v/>
      </c>
      <c r="M248" s="90"/>
      <c r="N248" s="22" t="s">
        <v>33</v>
      </c>
      <c r="O248" s="85"/>
      <c r="P248" s="86"/>
      <c r="Q248" s="85"/>
      <c r="R248" s="86"/>
      <c r="S248" s="85"/>
      <c r="T248" s="86"/>
      <c r="U248" s="85"/>
      <c r="V248" s="86"/>
      <c r="W248" s="120"/>
      <c r="X248" s="121"/>
      <c r="Y248" s="121"/>
      <c r="Z248" s="121"/>
      <c r="AA248" s="121"/>
      <c r="AB248" s="121"/>
      <c r="AC248" s="122"/>
    </row>
    <row r="249" spans="1:29" ht="26.25" customHeight="1" x14ac:dyDescent="0.55000000000000004">
      <c r="A249" s="17">
        <v>10</v>
      </c>
      <c r="B249" s="22" t="s">
        <v>34</v>
      </c>
      <c r="C249" s="25" t="str">
        <f t="shared" si="15"/>
        <v>金</v>
      </c>
      <c r="D249" s="85"/>
      <c r="E249" s="86"/>
      <c r="F249" s="205"/>
      <c r="G249" s="178"/>
      <c r="H249" s="18" t="s">
        <v>31</v>
      </c>
      <c r="I249" s="178"/>
      <c r="J249" s="178"/>
      <c r="K249" s="22" t="s">
        <v>32</v>
      </c>
      <c r="L249" s="89" t="str">
        <f t="shared" si="16"/>
        <v/>
      </c>
      <c r="M249" s="90"/>
      <c r="N249" s="22" t="s">
        <v>33</v>
      </c>
      <c r="O249" s="85"/>
      <c r="P249" s="86"/>
      <c r="Q249" s="85"/>
      <c r="R249" s="86"/>
      <c r="S249" s="85"/>
      <c r="T249" s="86"/>
      <c r="U249" s="85"/>
      <c r="V249" s="86"/>
      <c r="W249" s="120"/>
      <c r="X249" s="121"/>
      <c r="Y249" s="121"/>
      <c r="Z249" s="121"/>
      <c r="AA249" s="121"/>
      <c r="AB249" s="121"/>
      <c r="AC249" s="122"/>
    </row>
    <row r="250" spans="1:29" ht="26.25" customHeight="1" x14ac:dyDescent="0.55000000000000004">
      <c r="A250" s="17">
        <v>11</v>
      </c>
      <c r="B250" s="22" t="s">
        <v>34</v>
      </c>
      <c r="C250" s="25" t="str">
        <f t="shared" si="15"/>
        <v>土</v>
      </c>
      <c r="D250" s="85"/>
      <c r="E250" s="86"/>
      <c r="F250" s="205"/>
      <c r="G250" s="178"/>
      <c r="H250" s="18" t="s">
        <v>31</v>
      </c>
      <c r="I250" s="178"/>
      <c r="J250" s="178"/>
      <c r="K250" s="22" t="s">
        <v>32</v>
      </c>
      <c r="L250" s="89" t="str">
        <f t="shared" si="16"/>
        <v/>
      </c>
      <c r="M250" s="90"/>
      <c r="N250" s="22" t="s">
        <v>33</v>
      </c>
      <c r="O250" s="85"/>
      <c r="P250" s="86"/>
      <c r="Q250" s="85"/>
      <c r="R250" s="86"/>
      <c r="S250" s="85"/>
      <c r="T250" s="86"/>
      <c r="U250" s="85"/>
      <c r="V250" s="86"/>
      <c r="W250" s="120"/>
      <c r="X250" s="121"/>
      <c r="Y250" s="121"/>
      <c r="Z250" s="121"/>
      <c r="AA250" s="121"/>
      <c r="AB250" s="121"/>
      <c r="AC250" s="122"/>
    </row>
    <row r="251" spans="1:29" ht="26.25" customHeight="1" x14ac:dyDescent="0.55000000000000004">
      <c r="A251" s="17">
        <v>12</v>
      </c>
      <c r="B251" s="22" t="s">
        <v>34</v>
      </c>
      <c r="C251" s="25" t="str">
        <f t="shared" si="15"/>
        <v>日</v>
      </c>
      <c r="D251" s="85"/>
      <c r="E251" s="86"/>
      <c r="F251" s="205"/>
      <c r="G251" s="178"/>
      <c r="H251" s="18" t="s">
        <v>31</v>
      </c>
      <c r="I251" s="178"/>
      <c r="J251" s="178"/>
      <c r="K251" s="22" t="s">
        <v>32</v>
      </c>
      <c r="L251" s="89" t="str">
        <f t="shared" si="16"/>
        <v/>
      </c>
      <c r="M251" s="90"/>
      <c r="N251" s="22" t="s">
        <v>33</v>
      </c>
      <c r="O251" s="85"/>
      <c r="P251" s="86"/>
      <c r="Q251" s="85"/>
      <c r="R251" s="86"/>
      <c r="S251" s="85"/>
      <c r="T251" s="86"/>
      <c r="U251" s="85"/>
      <c r="V251" s="86"/>
      <c r="W251" s="120"/>
      <c r="X251" s="121"/>
      <c r="Y251" s="121"/>
      <c r="Z251" s="121"/>
      <c r="AA251" s="121"/>
      <c r="AB251" s="121"/>
      <c r="AC251" s="122"/>
    </row>
    <row r="252" spans="1:29" ht="26.25" customHeight="1" x14ac:dyDescent="0.55000000000000004">
      <c r="A252" s="17">
        <v>13</v>
      </c>
      <c r="B252" s="22" t="s">
        <v>34</v>
      </c>
      <c r="C252" s="25" t="str">
        <f t="shared" si="15"/>
        <v>月</v>
      </c>
      <c r="D252" s="85"/>
      <c r="E252" s="86"/>
      <c r="F252" s="205"/>
      <c r="G252" s="178"/>
      <c r="H252" s="18" t="s">
        <v>31</v>
      </c>
      <c r="I252" s="178"/>
      <c r="J252" s="178"/>
      <c r="K252" s="22" t="s">
        <v>32</v>
      </c>
      <c r="L252" s="89" t="str">
        <f t="shared" si="16"/>
        <v/>
      </c>
      <c r="M252" s="90"/>
      <c r="N252" s="22" t="s">
        <v>33</v>
      </c>
      <c r="O252" s="85"/>
      <c r="P252" s="86"/>
      <c r="Q252" s="85"/>
      <c r="R252" s="86"/>
      <c r="S252" s="85"/>
      <c r="T252" s="86"/>
      <c r="U252" s="85"/>
      <c r="V252" s="86"/>
      <c r="W252" s="120"/>
      <c r="X252" s="121"/>
      <c r="Y252" s="121"/>
      <c r="Z252" s="121"/>
      <c r="AA252" s="121"/>
      <c r="AB252" s="121"/>
      <c r="AC252" s="122"/>
    </row>
    <row r="253" spans="1:29" ht="26.25" customHeight="1" x14ac:dyDescent="0.55000000000000004">
      <c r="A253" s="17">
        <v>14</v>
      </c>
      <c r="B253" s="22" t="s">
        <v>34</v>
      </c>
      <c r="C253" s="25" t="str">
        <f t="shared" si="15"/>
        <v>火</v>
      </c>
      <c r="D253" s="85"/>
      <c r="E253" s="86"/>
      <c r="F253" s="205"/>
      <c r="G253" s="178"/>
      <c r="H253" s="18" t="s">
        <v>31</v>
      </c>
      <c r="I253" s="178"/>
      <c r="J253" s="178"/>
      <c r="K253" s="22" t="s">
        <v>32</v>
      </c>
      <c r="L253" s="89" t="str">
        <f t="shared" si="16"/>
        <v/>
      </c>
      <c r="M253" s="90"/>
      <c r="N253" s="22" t="s">
        <v>33</v>
      </c>
      <c r="O253" s="85"/>
      <c r="P253" s="86"/>
      <c r="Q253" s="85"/>
      <c r="R253" s="86"/>
      <c r="S253" s="85"/>
      <c r="T253" s="86"/>
      <c r="U253" s="85"/>
      <c r="V253" s="86"/>
      <c r="W253" s="120"/>
      <c r="X253" s="121"/>
      <c r="Y253" s="121"/>
      <c r="Z253" s="121"/>
      <c r="AA253" s="121"/>
      <c r="AB253" s="121"/>
      <c r="AC253" s="122"/>
    </row>
    <row r="254" spans="1:29" ht="26.25" customHeight="1" x14ac:dyDescent="0.55000000000000004">
      <c r="A254" s="17">
        <v>15</v>
      </c>
      <c r="B254" s="22" t="s">
        <v>34</v>
      </c>
      <c r="C254" s="25" t="str">
        <f t="shared" si="15"/>
        <v>水</v>
      </c>
      <c r="D254" s="85"/>
      <c r="E254" s="86"/>
      <c r="F254" s="205"/>
      <c r="G254" s="178"/>
      <c r="H254" s="18" t="s">
        <v>31</v>
      </c>
      <c r="I254" s="178"/>
      <c r="J254" s="178"/>
      <c r="K254" s="22" t="s">
        <v>32</v>
      </c>
      <c r="L254" s="89" t="str">
        <f t="shared" si="16"/>
        <v/>
      </c>
      <c r="M254" s="90"/>
      <c r="N254" s="22" t="s">
        <v>33</v>
      </c>
      <c r="O254" s="85"/>
      <c r="P254" s="86"/>
      <c r="Q254" s="85"/>
      <c r="R254" s="86"/>
      <c r="S254" s="85"/>
      <c r="T254" s="86"/>
      <c r="U254" s="85"/>
      <c r="V254" s="86"/>
      <c r="W254" s="120"/>
      <c r="X254" s="121"/>
      <c r="Y254" s="121"/>
      <c r="Z254" s="121"/>
      <c r="AA254" s="121"/>
      <c r="AB254" s="121"/>
      <c r="AC254" s="122"/>
    </row>
    <row r="255" spans="1:29" ht="26.25" customHeight="1" x14ac:dyDescent="0.55000000000000004">
      <c r="A255" s="17">
        <v>16</v>
      </c>
      <c r="B255" s="22" t="s">
        <v>34</v>
      </c>
      <c r="C255" s="25" t="str">
        <f t="shared" si="15"/>
        <v>木</v>
      </c>
      <c r="D255" s="85"/>
      <c r="E255" s="86"/>
      <c r="F255" s="205"/>
      <c r="G255" s="178"/>
      <c r="H255" s="18" t="s">
        <v>31</v>
      </c>
      <c r="I255" s="178"/>
      <c r="J255" s="178"/>
      <c r="K255" s="22" t="s">
        <v>32</v>
      </c>
      <c r="L255" s="89" t="str">
        <f t="shared" si="16"/>
        <v/>
      </c>
      <c r="M255" s="90"/>
      <c r="N255" s="22" t="s">
        <v>33</v>
      </c>
      <c r="O255" s="85"/>
      <c r="P255" s="86"/>
      <c r="Q255" s="85"/>
      <c r="R255" s="86"/>
      <c r="S255" s="85"/>
      <c r="T255" s="86"/>
      <c r="U255" s="85"/>
      <c r="V255" s="86"/>
      <c r="W255" s="120"/>
      <c r="X255" s="121"/>
      <c r="Y255" s="121"/>
      <c r="Z255" s="121"/>
      <c r="AA255" s="121"/>
      <c r="AB255" s="121"/>
      <c r="AC255" s="122"/>
    </row>
    <row r="256" spans="1:29" ht="26.25" customHeight="1" x14ac:dyDescent="0.55000000000000004">
      <c r="A256" s="17">
        <v>17</v>
      </c>
      <c r="B256" s="22" t="s">
        <v>34</v>
      </c>
      <c r="C256" s="25" t="str">
        <f t="shared" si="15"/>
        <v>金</v>
      </c>
      <c r="D256" s="85"/>
      <c r="E256" s="86"/>
      <c r="F256" s="205"/>
      <c r="G256" s="178"/>
      <c r="H256" s="18" t="s">
        <v>31</v>
      </c>
      <c r="I256" s="178"/>
      <c r="J256" s="178"/>
      <c r="K256" s="22" t="s">
        <v>32</v>
      </c>
      <c r="L256" s="89" t="str">
        <f t="shared" si="16"/>
        <v/>
      </c>
      <c r="M256" s="90"/>
      <c r="N256" s="22" t="s">
        <v>33</v>
      </c>
      <c r="O256" s="85"/>
      <c r="P256" s="86"/>
      <c r="Q256" s="85"/>
      <c r="R256" s="86"/>
      <c r="S256" s="85"/>
      <c r="T256" s="86"/>
      <c r="U256" s="85"/>
      <c r="V256" s="86"/>
      <c r="W256" s="120"/>
      <c r="X256" s="121"/>
      <c r="Y256" s="121"/>
      <c r="Z256" s="121"/>
      <c r="AA256" s="121"/>
      <c r="AB256" s="121"/>
      <c r="AC256" s="122"/>
    </row>
    <row r="257" spans="1:29" ht="26.25" customHeight="1" x14ac:dyDescent="0.55000000000000004">
      <c r="A257" s="17">
        <v>18</v>
      </c>
      <c r="B257" s="22" t="s">
        <v>34</v>
      </c>
      <c r="C257" s="25" t="str">
        <f t="shared" si="15"/>
        <v>土</v>
      </c>
      <c r="D257" s="85"/>
      <c r="E257" s="86"/>
      <c r="F257" s="205"/>
      <c r="G257" s="178"/>
      <c r="H257" s="18" t="s">
        <v>31</v>
      </c>
      <c r="I257" s="178"/>
      <c r="J257" s="178"/>
      <c r="K257" s="22" t="s">
        <v>32</v>
      </c>
      <c r="L257" s="89" t="str">
        <f t="shared" si="16"/>
        <v/>
      </c>
      <c r="M257" s="90"/>
      <c r="N257" s="22" t="s">
        <v>33</v>
      </c>
      <c r="O257" s="85"/>
      <c r="P257" s="86"/>
      <c r="Q257" s="85"/>
      <c r="R257" s="86"/>
      <c r="S257" s="85"/>
      <c r="T257" s="86"/>
      <c r="U257" s="85"/>
      <c r="V257" s="86"/>
      <c r="W257" s="120"/>
      <c r="X257" s="121"/>
      <c r="Y257" s="121"/>
      <c r="Z257" s="121"/>
      <c r="AA257" s="121"/>
      <c r="AB257" s="121"/>
      <c r="AC257" s="122"/>
    </row>
    <row r="258" spans="1:29" ht="26.25" customHeight="1" x14ac:dyDescent="0.55000000000000004">
      <c r="A258" s="17">
        <v>19</v>
      </c>
      <c r="B258" s="22" t="s">
        <v>34</v>
      </c>
      <c r="C258" s="25" t="str">
        <f t="shared" si="15"/>
        <v>日</v>
      </c>
      <c r="D258" s="85"/>
      <c r="E258" s="86"/>
      <c r="F258" s="205"/>
      <c r="G258" s="178"/>
      <c r="H258" s="18" t="s">
        <v>31</v>
      </c>
      <c r="I258" s="178"/>
      <c r="J258" s="178"/>
      <c r="K258" s="22" t="s">
        <v>32</v>
      </c>
      <c r="L258" s="89" t="str">
        <f t="shared" si="16"/>
        <v/>
      </c>
      <c r="M258" s="90"/>
      <c r="N258" s="22" t="s">
        <v>33</v>
      </c>
      <c r="O258" s="85"/>
      <c r="P258" s="86"/>
      <c r="Q258" s="85"/>
      <c r="R258" s="86"/>
      <c r="S258" s="85"/>
      <c r="T258" s="86"/>
      <c r="U258" s="85"/>
      <c r="V258" s="86"/>
      <c r="W258" s="120"/>
      <c r="X258" s="121"/>
      <c r="Y258" s="121"/>
      <c r="Z258" s="121"/>
      <c r="AA258" s="121"/>
      <c r="AB258" s="121"/>
      <c r="AC258" s="122"/>
    </row>
    <row r="259" spans="1:29" ht="26.25" customHeight="1" x14ac:dyDescent="0.55000000000000004">
      <c r="A259" s="17">
        <v>20</v>
      </c>
      <c r="B259" s="22" t="s">
        <v>34</v>
      </c>
      <c r="C259" s="25" t="str">
        <f t="shared" si="15"/>
        <v>月</v>
      </c>
      <c r="D259" s="85"/>
      <c r="E259" s="86"/>
      <c r="F259" s="205"/>
      <c r="G259" s="178"/>
      <c r="H259" s="18" t="s">
        <v>31</v>
      </c>
      <c r="I259" s="178"/>
      <c r="J259" s="178"/>
      <c r="K259" s="22" t="s">
        <v>32</v>
      </c>
      <c r="L259" s="89" t="str">
        <f t="shared" si="16"/>
        <v/>
      </c>
      <c r="M259" s="90"/>
      <c r="N259" s="22" t="s">
        <v>33</v>
      </c>
      <c r="O259" s="85"/>
      <c r="P259" s="86"/>
      <c r="Q259" s="85"/>
      <c r="R259" s="86"/>
      <c r="S259" s="85"/>
      <c r="T259" s="86"/>
      <c r="U259" s="85"/>
      <c r="V259" s="86"/>
      <c r="W259" s="120"/>
      <c r="X259" s="121"/>
      <c r="Y259" s="121"/>
      <c r="Z259" s="121"/>
      <c r="AA259" s="121"/>
      <c r="AB259" s="121"/>
      <c r="AC259" s="122"/>
    </row>
    <row r="260" spans="1:29" ht="26.25" customHeight="1" x14ac:dyDescent="0.55000000000000004">
      <c r="A260" s="17">
        <v>21</v>
      </c>
      <c r="B260" s="22" t="s">
        <v>34</v>
      </c>
      <c r="C260" s="25" t="str">
        <f t="shared" si="15"/>
        <v>火</v>
      </c>
      <c r="D260" s="85"/>
      <c r="E260" s="86"/>
      <c r="F260" s="205"/>
      <c r="G260" s="178"/>
      <c r="H260" s="18" t="s">
        <v>31</v>
      </c>
      <c r="I260" s="178"/>
      <c r="J260" s="178"/>
      <c r="K260" s="22" t="s">
        <v>32</v>
      </c>
      <c r="L260" s="89" t="str">
        <f t="shared" si="16"/>
        <v/>
      </c>
      <c r="M260" s="90"/>
      <c r="N260" s="22" t="s">
        <v>33</v>
      </c>
      <c r="O260" s="85"/>
      <c r="P260" s="86"/>
      <c r="Q260" s="85"/>
      <c r="R260" s="86"/>
      <c r="S260" s="85"/>
      <c r="T260" s="86"/>
      <c r="U260" s="85"/>
      <c r="V260" s="86"/>
      <c r="W260" s="120"/>
      <c r="X260" s="121"/>
      <c r="Y260" s="121"/>
      <c r="Z260" s="121"/>
      <c r="AA260" s="121"/>
      <c r="AB260" s="121"/>
      <c r="AC260" s="122"/>
    </row>
    <row r="261" spans="1:29" ht="26.25" customHeight="1" x14ac:dyDescent="0.55000000000000004">
      <c r="A261" s="17">
        <v>22</v>
      </c>
      <c r="B261" s="22" t="s">
        <v>34</v>
      </c>
      <c r="C261" s="25" t="str">
        <f t="shared" si="15"/>
        <v>水</v>
      </c>
      <c r="D261" s="85"/>
      <c r="E261" s="86"/>
      <c r="F261" s="205"/>
      <c r="G261" s="178"/>
      <c r="H261" s="18" t="s">
        <v>31</v>
      </c>
      <c r="I261" s="178"/>
      <c r="J261" s="178"/>
      <c r="K261" s="22" t="s">
        <v>32</v>
      </c>
      <c r="L261" s="89" t="str">
        <f t="shared" si="16"/>
        <v/>
      </c>
      <c r="M261" s="90"/>
      <c r="N261" s="22" t="s">
        <v>33</v>
      </c>
      <c r="O261" s="85"/>
      <c r="P261" s="86"/>
      <c r="Q261" s="85"/>
      <c r="R261" s="86"/>
      <c r="S261" s="85"/>
      <c r="T261" s="86"/>
      <c r="U261" s="85"/>
      <c r="V261" s="86"/>
      <c r="W261" s="120"/>
      <c r="X261" s="121"/>
      <c r="Y261" s="121"/>
      <c r="Z261" s="121"/>
      <c r="AA261" s="121"/>
      <c r="AB261" s="121"/>
      <c r="AC261" s="122"/>
    </row>
    <row r="262" spans="1:29" ht="26.25" customHeight="1" x14ac:dyDescent="0.55000000000000004">
      <c r="A262" s="17">
        <v>23</v>
      </c>
      <c r="B262" s="22" t="s">
        <v>34</v>
      </c>
      <c r="C262" s="25" t="str">
        <f t="shared" si="15"/>
        <v>木</v>
      </c>
      <c r="D262" s="85"/>
      <c r="E262" s="86"/>
      <c r="F262" s="205"/>
      <c r="G262" s="178"/>
      <c r="H262" s="18" t="s">
        <v>31</v>
      </c>
      <c r="I262" s="178"/>
      <c r="J262" s="178"/>
      <c r="K262" s="22" t="s">
        <v>32</v>
      </c>
      <c r="L262" s="89" t="str">
        <f t="shared" si="16"/>
        <v/>
      </c>
      <c r="M262" s="90"/>
      <c r="N262" s="22" t="s">
        <v>33</v>
      </c>
      <c r="O262" s="85"/>
      <c r="P262" s="86"/>
      <c r="Q262" s="85"/>
      <c r="R262" s="86"/>
      <c r="S262" s="85"/>
      <c r="T262" s="86"/>
      <c r="U262" s="85"/>
      <c r="V262" s="86"/>
      <c r="W262" s="120"/>
      <c r="X262" s="121"/>
      <c r="Y262" s="121"/>
      <c r="Z262" s="121"/>
      <c r="AA262" s="121"/>
      <c r="AB262" s="121"/>
      <c r="AC262" s="122"/>
    </row>
    <row r="263" spans="1:29" ht="26.25" customHeight="1" x14ac:dyDescent="0.55000000000000004">
      <c r="A263" s="17">
        <v>24</v>
      </c>
      <c r="B263" s="22" t="s">
        <v>34</v>
      </c>
      <c r="C263" s="25" t="str">
        <f t="shared" si="15"/>
        <v>金</v>
      </c>
      <c r="D263" s="85"/>
      <c r="E263" s="86"/>
      <c r="F263" s="205"/>
      <c r="G263" s="178"/>
      <c r="H263" s="18" t="s">
        <v>31</v>
      </c>
      <c r="I263" s="178"/>
      <c r="J263" s="178"/>
      <c r="K263" s="22" t="s">
        <v>32</v>
      </c>
      <c r="L263" s="89" t="str">
        <f t="shared" si="16"/>
        <v/>
      </c>
      <c r="M263" s="90"/>
      <c r="N263" s="22" t="s">
        <v>33</v>
      </c>
      <c r="O263" s="85"/>
      <c r="P263" s="86"/>
      <c r="Q263" s="85"/>
      <c r="R263" s="86"/>
      <c r="S263" s="85"/>
      <c r="T263" s="86"/>
      <c r="U263" s="85"/>
      <c r="V263" s="86"/>
      <c r="W263" s="120"/>
      <c r="X263" s="121"/>
      <c r="Y263" s="121"/>
      <c r="Z263" s="121"/>
      <c r="AA263" s="121"/>
      <c r="AB263" s="121"/>
      <c r="AC263" s="122"/>
    </row>
    <row r="264" spans="1:29" ht="26.25" customHeight="1" x14ac:dyDescent="0.55000000000000004">
      <c r="A264" s="17">
        <v>25</v>
      </c>
      <c r="B264" s="22" t="s">
        <v>34</v>
      </c>
      <c r="C264" s="25" t="str">
        <f t="shared" si="15"/>
        <v>土</v>
      </c>
      <c r="D264" s="85"/>
      <c r="E264" s="86"/>
      <c r="F264" s="205"/>
      <c r="G264" s="178"/>
      <c r="H264" s="18" t="s">
        <v>31</v>
      </c>
      <c r="I264" s="178"/>
      <c r="J264" s="178"/>
      <c r="K264" s="22" t="s">
        <v>32</v>
      </c>
      <c r="L264" s="89" t="str">
        <f t="shared" si="16"/>
        <v/>
      </c>
      <c r="M264" s="90"/>
      <c r="N264" s="22" t="s">
        <v>33</v>
      </c>
      <c r="O264" s="85"/>
      <c r="P264" s="86"/>
      <c r="Q264" s="85"/>
      <c r="R264" s="86"/>
      <c r="S264" s="85"/>
      <c r="T264" s="86"/>
      <c r="U264" s="85"/>
      <c r="V264" s="86"/>
      <c r="W264" s="120"/>
      <c r="X264" s="121"/>
      <c r="Y264" s="121"/>
      <c r="Z264" s="121"/>
      <c r="AA264" s="121"/>
      <c r="AB264" s="121"/>
      <c r="AC264" s="122"/>
    </row>
    <row r="265" spans="1:29" ht="26.25" customHeight="1" x14ac:dyDescent="0.55000000000000004">
      <c r="A265" s="17">
        <v>26</v>
      </c>
      <c r="B265" s="22" t="s">
        <v>34</v>
      </c>
      <c r="C265" s="25" t="str">
        <f t="shared" si="15"/>
        <v>日</v>
      </c>
      <c r="D265" s="85"/>
      <c r="E265" s="86"/>
      <c r="F265" s="205"/>
      <c r="G265" s="178"/>
      <c r="H265" s="18" t="s">
        <v>31</v>
      </c>
      <c r="I265" s="178"/>
      <c r="J265" s="178"/>
      <c r="K265" s="22" t="s">
        <v>32</v>
      </c>
      <c r="L265" s="89" t="str">
        <f t="shared" si="16"/>
        <v/>
      </c>
      <c r="M265" s="90"/>
      <c r="N265" s="22" t="s">
        <v>33</v>
      </c>
      <c r="O265" s="85"/>
      <c r="P265" s="86"/>
      <c r="Q265" s="85"/>
      <c r="R265" s="86"/>
      <c r="S265" s="85"/>
      <c r="T265" s="86"/>
      <c r="U265" s="85"/>
      <c r="V265" s="86"/>
      <c r="W265" s="120"/>
      <c r="X265" s="121"/>
      <c r="Y265" s="121"/>
      <c r="Z265" s="121"/>
      <c r="AA265" s="121"/>
      <c r="AB265" s="121"/>
      <c r="AC265" s="122"/>
    </row>
    <row r="266" spans="1:29" ht="26.25" customHeight="1" x14ac:dyDescent="0.55000000000000004">
      <c r="A266" s="17">
        <v>27</v>
      </c>
      <c r="B266" s="22" t="s">
        <v>34</v>
      </c>
      <c r="C266" s="25" t="str">
        <f t="shared" si="15"/>
        <v>月</v>
      </c>
      <c r="D266" s="85"/>
      <c r="E266" s="86"/>
      <c r="F266" s="205"/>
      <c r="G266" s="178"/>
      <c r="H266" s="18" t="s">
        <v>31</v>
      </c>
      <c r="I266" s="178"/>
      <c r="J266" s="178"/>
      <c r="K266" s="22" t="s">
        <v>32</v>
      </c>
      <c r="L266" s="89" t="str">
        <f t="shared" si="16"/>
        <v/>
      </c>
      <c r="M266" s="90"/>
      <c r="N266" s="22" t="s">
        <v>33</v>
      </c>
      <c r="O266" s="85"/>
      <c r="P266" s="86"/>
      <c r="Q266" s="85"/>
      <c r="R266" s="86"/>
      <c r="S266" s="85"/>
      <c r="T266" s="86"/>
      <c r="U266" s="85"/>
      <c r="V266" s="86"/>
      <c r="W266" s="120"/>
      <c r="X266" s="121"/>
      <c r="Y266" s="121"/>
      <c r="Z266" s="121"/>
      <c r="AA266" s="121"/>
      <c r="AB266" s="121"/>
      <c r="AC266" s="122"/>
    </row>
    <row r="267" spans="1:29" ht="26.25" customHeight="1" x14ac:dyDescent="0.55000000000000004">
      <c r="A267" s="17">
        <v>28</v>
      </c>
      <c r="B267" s="22" t="s">
        <v>34</v>
      </c>
      <c r="C267" s="25" t="str">
        <f t="shared" si="15"/>
        <v>火</v>
      </c>
      <c r="D267" s="85"/>
      <c r="E267" s="86"/>
      <c r="F267" s="205"/>
      <c r="G267" s="178"/>
      <c r="H267" s="18" t="s">
        <v>31</v>
      </c>
      <c r="I267" s="178"/>
      <c r="J267" s="178"/>
      <c r="K267" s="22" t="s">
        <v>32</v>
      </c>
      <c r="L267" s="89" t="str">
        <f t="shared" si="16"/>
        <v/>
      </c>
      <c r="M267" s="90"/>
      <c r="N267" s="22" t="s">
        <v>33</v>
      </c>
      <c r="O267" s="85"/>
      <c r="P267" s="86"/>
      <c r="Q267" s="85"/>
      <c r="R267" s="86"/>
      <c r="S267" s="85"/>
      <c r="T267" s="86"/>
      <c r="U267" s="85"/>
      <c r="V267" s="86"/>
      <c r="W267" s="120"/>
      <c r="X267" s="121"/>
      <c r="Y267" s="121"/>
      <c r="Z267" s="121"/>
      <c r="AA267" s="121"/>
      <c r="AB267" s="121"/>
      <c r="AC267" s="122"/>
    </row>
    <row r="268" spans="1:29" ht="26.25" customHeight="1" x14ac:dyDescent="0.55000000000000004">
      <c r="A268" s="17">
        <v>29</v>
      </c>
      <c r="B268" s="22" t="s">
        <v>34</v>
      </c>
      <c r="C268" s="25" t="str">
        <f t="shared" si="15"/>
        <v>水</v>
      </c>
      <c r="D268" s="85"/>
      <c r="E268" s="86"/>
      <c r="F268" s="205"/>
      <c r="G268" s="178"/>
      <c r="H268" s="18" t="s">
        <v>31</v>
      </c>
      <c r="I268" s="178"/>
      <c r="J268" s="178"/>
      <c r="K268" s="22" t="s">
        <v>32</v>
      </c>
      <c r="L268" s="89" t="str">
        <f t="shared" si="16"/>
        <v/>
      </c>
      <c r="M268" s="90"/>
      <c r="N268" s="22" t="s">
        <v>33</v>
      </c>
      <c r="O268" s="85"/>
      <c r="P268" s="86"/>
      <c r="Q268" s="85"/>
      <c r="R268" s="86"/>
      <c r="S268" s="85"/>
      <c r="T268" s="86"/>
      <c r="U268" s="85"/>
      <c r="V268" s="86"/>
      <c r="W268" s="120"/>
      <c r="X268" s="121"/>
      <c r="Y268" s="121"/>
      <c r="Z268" s="121"/>
      <c r="AA268" s="121"/>
      <c r="AB268" s="121"/>
      <c r="AC268" s="122"/>
    </row>
    <row r="269" spans="1:29" ht="26.25" customHeight="1" x14ac:dyDescent="0.55000000000000004">
      <c r="A269" s="17">
        <v>30</v>
      </c>
      <c r="B269" s="22" t="s">
        <v>34</v>
      </c>
      <c r="C269" s="25" t="str">
        <f t="shared" si="15"/>
        <v>木</v>
      </c>
      <c r="D269" s="85"/>
      <c r="E269" s="86"/>
      <c r="F269" s="205"/>
      <c r="G269" s="178"/>
      <c r="H269" s="18" t="s">
        <v>31</v>
      </c>
      <c r="I269" s="178"/>
      <c r="J269" s="178"/>
      <c r="K269" s="22" t="s">
        <v>32</v>
      </c>
      <c r="L269" s="89" t="str">
        <f t="shared" si="16"/>
        <v/>
      </c>
      <c r="M269" s="90"/>
      <c r="N269" s="22" t="s">
        <v>33</v>
      </c>
      <c r="O269" s="85"/>
      <c r="P269" s="86"/>
      <c r="Q269" s="85"/>
      <c r="R269" s="86"/>
      <c r="S269" s="85"/>
      <c r="T269" s="86"/>
      <c r="U269" s="85"/>
      <c r="V269" s="86"/>
      <c r="W269" s="120"/>
      <c r="X269" s="121"/>
      <c r="Y269" s="121"/>
      <c r="Z269" s="121"/>
      <c r="AA269" s="121"/>
      <c r="AB269" s="121"/>
      <c r="AC269" s="122"/>
    </row>
    <row r="270" spans="1:29" ht="26.25" customHeight="1" x14ac:dyDescent="0.55000000000000004">
      <c r="A270" s="19">
        <v>31</v>
      </c>
      <c r="B270" s="23" t="s">
        <v>4</v>
      </c>
      <c r="C270" s="26" t="str">
        <f t="shared" si="15"/>
        <v>金</v>
      </c>
      <c r="D270" s="218"/>
      <c r="E270" s="219"/>
      <c r="F270" s="226"/>
      <c r="G270" s="227"/>
      <c r="H270" s="20" t="s">
        <v>31</v>
      </c>
      <c r="I270" s="227"/>
      <c r="J270" s="227"/>
      <c r="K270" s="23" t="s">
        <v>32</v>
      </c>
      <c r="L270" s="89" t="str">
        <f t="shared" ref="L270" si="17">IF(OR(F270="",I270=""),"",MIN(MAX(ROUNDDOWN((I270-F270)*24*2,0)/2,0),$E$237))</f>
        <v/>
      </c>
      <c r="M270" s="90"/>
      <c r="N270" s="23" t="s">
        <v>33</v>
      </c>
      <c r="O270" s="218"/>
      <c r="P270" s="219"/>
      <c r="Q270" s="218"/>
      <c r="R270" s="219"/>
      <c r="S270" s="218"/>
      <c r="T270" s="219"/>
      <c r="U270" s="218"/>
      <c r="V270" s="219"/>
      <c r="W270" s="208"/>
      <c r="X270" s="209"/>
      <c r="Y270" s="209"/>
      <c r="Z270" s="209"/>
      <c r="AA270" s="209"/>
      <c r="AB270" s="209"/>
      <c r="AC270" s="210"/>
    </row>
    <row r="271" spans="1:29" ht="26.25" customHeight="1" x14ac:dyDescent="0.55000000000000004">
      <c r="A271" s="126" t="s">
        <v>35</v>
      </c>
      <c r="B271" s="127"/>
      <c r="C271" s="127"/>
      <c r="D271" s="27">
        <f>COUNTIF(L240:M270,"&gt;0")</f>
        <v>0</v>
      </c>
      <c r="E271" s="224" t="s">
        <v>36</v>
      </c>
      <c r="F271" s="224"/>
      <c r="G271" s="224"/>
      <c r="H271" s="224"/>
      <c r="I271" s="27">
        <f>COUNTIF(D240:E270,"○")</f>
        <v>0</v>
      </c>
      <c r="J271" s="28" t="s">
        <v>16</v>
      </c>
      <c r="K271" s="126" t="s">
        <v>101</v>
      </c>
      <c r="L271" s="127"/>
      <c r="M271" s="127"/>
      <c r="N271" s="27" t="s">
        <v>99</v>
      </c>
      <c r="O271" s="27">
        <f>COUNTIF(Q240:R270,"○")</f>
        <v>0</v>
      </c>
      <c r="P271" s="27" t="s">
        <v>38</v>
      </c>
      <c r="Q271" s="225" t="s">
        <v>100</v>
      </c>
      <c r="R271" s="225"/>
      <c r="S271" s="27">
        <f>COUNTIF(S240:T270,"○")</f>
        <v>0</v>
      </c>
      <c r="T271" s="27" t="s">
        <v>38</v>
      </c>
      <c r="U271" s="27"/>
      <c r="V271" s="27"/>
      <c r="W271" s="28"/>
      <c r="X271" s="212" t="s">
        <v>37</v>
      </c>
      <c r="Y271" s="213"/>
      <c r="Z271" s="213"/>
      <c r="AA271" s="44"/>
      <c r="AB271" s="44"/>
      <c r="AC271" s="216" t="str">
        <f>IF(W238="３．要支援家庭のこども加算","●","×")</f>
        <v>×</v>
      </c>
    </row>
    <row r="272" spans="1:29" ht="26.25" customHeight="1" x14ac:dyDescent="0.55000000000000004">
      <c r="A272" s="126" t="s">
        <v>91</v>
      </c>
      <c r="B272" s="127"/>
      <c r="C272" s="27">
        <f>COUNTIF(O240:P270,"○")</f>
        <v>0</v>
      </c>
      <c r="D272" s="105" t="s">
        <v>38</v>
      </c>
      <c r="E272" s="105"/>
      <c r="F272" s="103" t="s">
        <v>107</v>
      </c>
      <c r="G272" s="104"/>
      <c r="H272" s="104"/>
      <c r="I272" s="27">
        <f>COUNTIF(U240:V270,"○")</f>
        <v>0</v>
      </c>
      <c r="J272" s="28" t="s">
        <v>38</v>
      </c>
      <c r="K272" s="211" t="s">
        <v>60</v>
      </c>
      <c r="L272" s="113"/>
      <c r="M272" s="113"/>
      <c r="N272" s="42">
        <f>IF(SUM(L240:M270)&gt;E237, E237, SUM(L240:M270))</f>
        <v>0</v>
      </c>
      <c r="O272" s="111" t="s">
        <v>58</v>
      </c>
      <c r="P272" s="111"/>
      <c r="Q272" s="111"/>
      <c r="R272" s="111"/>
      <c r="S272" s="42">
        <f>SUMIFS(L240:M270,D240:E270,"○")</f>
        <v>0</v>
      </c>
      <c r="T272" s="42" t="s">
        <v>59</v>
      </c>
      <c r="U272" s="115"/>
      <c r="V272" s="115"/>
      <c r="W272" s="45"/>
      <c r="X272" s="214"/>
      <c r="Y272" s="215"/>
      <c r="Z272" s="215"/>
      <c r="AA272" s="49"/>
      <c r="AB272" s="49"/>
      <c r="AC272" s="217"/>
    </row>
    <row r="273" spans="1:29" ht="26.25" customHeight="1" x14ac:dyDescent="0.55000000000000004">
      <c r="A273" s="29"/>
      <c r="B273" s="29"/>
      <c r="C273" s="29"/>
      <c r="D273" s="32"/>
      <c r="E273" s="32"/>
      <c r="F273" s="29"/>
      <c r="G273" s="29"/>
      <c r="H273" s="29"/>
      <c r="I273" s="32"/>
      <c r="J273" s="32"/>
      <c r="K273" s="51"/>
      <c r="L273" s="51"/>
      <c r="M273" s="51"/>
      <c r="N273" s="32"/>
      <c r="O273" s="52"/>
      <c r="P273" s="52"/>
      <c r="Q273" s="52"/>
      <c r="R273" s="52"/>
      <c r="S273" s="32"/>
      <c r="T273" s="32"/>
      <c r="U273" s="53"/>
      <c r="V273" s="53"/>
      <c r="W273" s="32"/>
      <c r="X273" s="29"/>
      <c r="Y273" s="29"/>
      <c r="Z273" s="29"/>
      <c r="AA273" s="29"/>
      <c r="AB273" s="29"/>
      <c r="AC273" s="29"/>
    </row>
  </sheetData>
  <sheetProtection sheet="1" selectLockedCells="1"/>
  <mergeCells count="1983">
    <mergeCell ref="O272:R272"/>
    <mergeCell ref="U272:V272"/>
    <mergeCell ref="A271:C271"/>
    <mergeCell ref="E271:H271"/>
    <mergeCell ref="K271:M271"/>
    <mergeCell ref="Q271:R271"/>
    <mergeCell ref="X271:Z272"/>
    <mergeCell ref="AC271:AC272"/>
    <mergeCell ref="A272:B272"/>
    <mergeCell ref="D272:E272"/>
    <mergeCell ref="F272:H272"/>
    <mergeCell ref="K272:M272"/>
    <mergeCell ref="W269:AC269"/>
    <mergeCell ref="D270:E270"/>
    <mergeCell ref="F270:G270"/>
    <mergeCell ref="I270:J270"/>
    <mergeCell ref="L270:M270"/>
    <mergeCell ref="O270:P270"/>
    <mergeCell ref="Q270:R270"/>
    <mergeCell ref="S270:T270"/>
    <mergeCell ref="U270:V270"/>
    <mergeCell ref="W270:AC270"/>
    <mergeCell ref="U268:V268"/>
    <mergeCell ref="W268:AC268"/>
    <mergeCell ref="D269:E269"/>
    <mergeCell ref="F269:G269"/>
    <mergeCell ref="I269:J269"/>
    <mergeCell ref="L269:M269"/>
    <mergeCell ref="O269:P269"/>
    <mergeCell ref="Q269:R269"/>
    <mergeCell ref="S269:T269"/>
    <mergeCell ref="U269:V269"/>
    <mergeCell ref="S267:T267"/>
    <mergeCell ref="U267:V267"/>
    <mergeCell ref="W267:AC267"/>
    <mergeCell ref="D268:E268"/>
    <mergeCell ref="F268:G268"/>
    <mergeCell ref="I268:J268"/>
    <mergeCell ref="L268:M268"/>
    <mergeCell ref="O268:P268"/>
    <mergeCell ref="Q268:R268"/>
    <mergeCell ref="S268:T268"/>
    <mergeCell ref="D267:E267"/>
    <mergeCell ref="F267:G267"/>
    <mergeCell ref="I267:J267"/>
    <mergeCell ref="L267:M267"/>
    <mergeCell ref="O267:P267"/>
    <mergeCell ref="Q267:R267"/>
    <mergeCell ref="W265:AC265"/>
    <mergeCell ref="D266:E266"/>
    <mergeCell ref="F266:G266"/>
    <mergeCell ref="I266:J266"/>
    <mergeCell ref="L266:M266"/>
    <mergeCell ref="O266:P266"/>
    <mergeCell ref="Q266:R266"/>
    <mergeCell ref="S266:T266"/>
    <mergeCell ref="U266:V266"/>
    <mergeCell ref="W266:AC266"/>
    <mergeCell ref="U264:V264"/>
    <mergeCell ref="W264:AC264"/>
    <mergeCell ref="D265:E265"/>
    <mergeCell ref="F265:G265"/>
    <mergeCell ref="I265:J265"/>
    <mergeCell ref="L265:M265"/>
    <mergeCell ref="O265:P265"/>
    <mergeCell ref="Q265:R265"/>
    <mergeCell ref="S265:T265"/>
    <mergeCell ref="U265:V265"/>
    <mergeCell ref="S263:T263"/>
    <mergeCell ref="U263:V263"/>
    <mergeCell ref="W263:AC263"/>
    <mergeCell ref="D264:E264"/>
    <mergeCell ref="F264:G264"/>
    <mergeCell ref="I264:J264"/>
    <mergeCell ref="L264:M264"/>
    <mergeCell ref="O264:P264"/>
    <mergeCell ref="Q264:R264"/>
    <mergeCell ref="S264:T264"/>
    <mergeCell ref="D263:E263"/>
    <mergeCell ref="F263:G263"/>
    <mergeCell ref="I263:J263"/>
    <mergeCell ref="L263:M263"/>
    <mergeCell ref="O263:P263"/>
    <mergeCell ref="Q263:R263"/>
    <mergeCell ref="W261:AC261"/>
    <mergeCell ref="D262:E262"/>
    <mergeCell ref="F262:G262"/>
    <mergeCell ref="I262:J262"/>
    <mergeCell ref="L262:M262"/>
    <mergeCell ref="O262:P262"/>
    <mergeCell ref="Q262:R262"/>
    <mergeCell ref="S262:T262"/>
    <mergeCell ref="U262:V262"/>
    <mergeCell ref="W262:AC262"/>
    <mergeCell ref="U260:V260"/>
    <mergeCell ref="W260:AC260"/>
    <mergeCell ref="D261:E261"/>
    <mergeCell ref="F261:G261"/>
    <mergeCell ref="I261:J261"/>
    <mergeCell ref="L261:M261"/>
    <mergeCell ref="O261:P261"/>
    <mergeCell ref="Q261:R261"/>
    <mergeCell ref="S261:T261"/>
    <mergeCell ref="U261:V261"/>
    <mergeCell ref="S259:T259"/>
    <mergeCell ref="U259:V259"/>
    <mergeCell ref="W259:AC259"/>
    <mergeCell ref="D260:E260"/>
    <mergeCell ref="F260:G260"/>
    <mergeCell ref="I260:J260"/>
    <mergeCell ref="L260:M260"/>
    <mergeCell ref="O260:P260"/>
    <mergeCell ref="Q260:R260"/>
    <mergeCell ref="S260:T260"/>
    <mergeCell ref="D259:E259"/>
    <mergeCell ref="F259:G259"/>
    <mergeCell ref="I259:J259"/>
    <mergeCell ref="L259:M259"/>
    <mergeCell ref="O259:P259"/>
    <mergeCell ref="Q259:R259"/>
    <mergeCell ref="W257:AC257"/>
    <mergeCell ref="D258:E258"/>
    <mergeCell ref="F258:G258"/>
    <mergeCell ref="I258:J258"/>
    <mergeCell ref="L258:M258"/>
    <mergeCell ref="O258:P258"/>
    <mergeCell ref="Q258:R258"/>
    <mergeCell ref="S258:T258"/>
    <mergeCell ref="U258:V258"/>
    <mergeCell ref="W258:AC258"/>
    <mergeCell ref="U256:V256"/>
    <mergeCell ref="W256:AC256"/>
    <mergeCell ref="D257:E257"/>
    <mergeCell ref="F257:G257"/>
    <mergeCell ref="I257:J257"/>
    <mergeCell ref="L257:M257"/>
    <mergeCell ref="O257:P257"/>
    <mergeCell ref="Q257:R257"/>
    <mergeCell ref="S257:T257"/>
    <mergeCell ref="U257:V257"/>
    <mergeCell ref="S255:T255"/>
    <mergeCell ref="U255:V255"/>
    <mergeCell ref="W255:AC255"/>
    <mergeCell ref="D256:E256"/>
    <mergeCell ref="F256:G256"/>
    <mergeCell ref="I256:J256"/>
    <mergeCell ref="L256:M256"/>
    <mergeCell ref="O256:P256"/>
    <mergeCell ref="Q256:R256"/>
    <mergeCell ref="S256:T256"/>
    <mergeCell ref="D255:E255"/>
    <mergeCell ref="F255:G255"/>
    <mergeCell ref="I255:J255"/>
    <mergeCell ref="L255:M255"/>
    <mergeCell ref="O255:P255"/>
    <mergeCell ref="Q255:R255"/>
    <mergeCell ref="W253:AC253"/>
    <mergeCell ref="D254:E254"/>
    <mergeCell ref="F254:G254"/>
    <mergeCell ref="I254:J254"/>
    <mergeCell ref="L254:M254"/>
    <mergeCell ref="O254:P254"/>
    <mergeCell ref="Q254:R254"/>
    <mergeCell ref="S254:T254"/>
    <mergeCell ref="U254:V254"/>
    <mergeCell ref="W254:AC254"/>
    <mergeCell ref="U252:V252"/>
    <mergeCell ref="W252:AC252"/>
    <mergeCell ref="D253:E253"/>
    <mergeCell ref="F253:G253"/>
    <mergeCell ref="I253:J253"/>
    <mergeCell ref="L253:M253"/>
    <mergeCell ref="O253:P253"/>
    <mergeCell ref="Q253:R253"/>
    <mergeCell ref="S253:T253"/>
    <mergeCell ref="U253:V253"/>
    <mergeCell ref="S251:T251"/>
    <mergeCell ref="U251:V251"/>
    <mergeCell ref="W251:AC251"/>
    <mergeCell ref="D252:E252"/>
    <mergeCell ref="F252:G252"/>
    <mergeCell ref="I252:J252"/>
    <mergeCell ref="L252:M252"/>
    <mergeCell ref="O252:P252"/>
    <mergeCell ref="Q252:R252"/>
    <mergeCell ref="S252:T252"/>
    <mergeCell ref="D251:E251"/>
    <mergeCell ref="F251:G251"/>
    <mergeCell ref="I251:J251"/>
    <mergeCell ref="L251:M251"/>
    <mergeCell ref="O251:P251"/>
    <mergeCell ref="Q251:R251"/>
    <mergeCell ref="W249:AC249"/>
    <mergeCell ref="D250:E250"/>
    <mergeCell ref="F250:G250"/>
    <mergeCell ref="I250:J250"/>
    <mergeCell ref="L250:M250"/>
    <mergeCell ref="O250:P250"/>
    <mergeCell ref="Q250:R250"/>
    <mergeCell ref="S250:T250"/>
    <mergeCell ref="U250:V250"/>
    <mergeCell ref="W250:AC250"/>
    <mergeCell ref="U248:V248"/>
    <mergeCell ref="W248:AC248"/>
    <mergeCell ref="D249:E249"/>
    <mergeCell ref="F249:G249"/>
    <mergeCell ref="I249:J249"/>
    <mergeCell ref="L249:M249"/>
    <mergeCell ref="O249:P249"/>
    <mergeCell ref="Q249:R249"/>
    <mergeCell ref="S249:T249"/>
    <mergeCell ref="U249:V249"/>
    <mergeCell ref="S247:T247"/>
    <mergeCell ref="U247:V247"/>
    <mergeCell ref="W247:AC247"/>
    <mergeCell ref="D248:E248"/>
    <mergeCell ref="F248:G248"/>
    <mergeCell ref="I248:J248"/>
    <mergeCell ref="L248:M248"/>
    <mergeCell ref="O248:P248"/>
    <mergeCell ref="Q248:R248"/>
    <mergeCell ref="S248:T248"/>
    <mergeCell ref="D247:E247"/>
    <mergeCell ref="F247:G247"/>
    <mergeCell ref="I247:J247"/>
    <mergeCell ref="L247:M247"/>
    <mergeCell ref="O247:P247"/>
    <mergeCell ref="Q247:R247"/>
    <mergeCell ref="W245:AC245"/>
    <mergeCell ref="D246:E246"/>
    <mergeCell ref="F246:G246"/>
    <mergeCell ref="I246:J246"/>
    <mergeCell ref="L246:M246"/>
    <mergeCell ref="O246:P246"/>
    <mergeCell ref="Q246:R246"/>
    <mergeCell ref="S246:T246"/>
    <mergeCell ref="U246:V246"/>
    <mergeCell ref="W246:AC246"/>
    <mergeCell ref="U244:V244"/>
    <mergeCell ref="W244:AC244"/>
    <mergeCell ref="D245:E245"/>
    <mergeCell ref="F245:G245"/>
    <mergeCell ref="I245:J245"/>
    <mergeCell ref="L245:M245"/>
    <mergeCell ref="O245:P245"/>
    <mergeCell ref="Q245:R245"/>
    <mergeCell ref="S245:T245"/>
    <mergeCell ref="U245:V245"/>
    <mergeCell ref="S243:T243"/>
    <mergeCell ref="U243:V243"/>
    <mergeCell ref="W243:AC243"/>
    <mergeCell ref="D244:E244"/>
    <mergeCell ref="F244:G244"/>
    <mergeCell ref="I244:J244"/>
    <mergeCell ref="L244:M244"/>
    <mergeCell ref="O244:P244"/>
    <mergeCell ref="Q244:R244"/>
    <mergeCell ref="S244:T244"/>
    <mergeCell ref="D243:E243"/>
    <mergeCell ref="F243:G243"/>
    <mergeCell ref="I243:J243"/>
    <mergeCell ref="L243:M243"/>
    <mergeCell ref="O243:P243"/>
    <mergeCell ref="Q243:R243"/>
    <mergeCell ref="W241:AC241"/>
    <mergeCell ref="D242:E242"/>
    <mergeCell ref="F242:G242"/>
    <mergeCell ref="I242:J242"/>
    <mergeCell ref="L242:M242"/>
    <mergeCell ref="O242:P242"/>
    <mergeCell ref="Q242:R242"/>
    <mergeCell ref="S242:T242"/>
    <mergeCell ref="U242:V242"/>
    <mergeCell ref="W242:AC242"/>
    <mergeCell ref="U240:V240"/>
    <mergeCell ref="W240:AC240"/>
    <mergeCell ref="D241:E241"/>
    <mergeCell ref="F241:G241"/>
    <mergeCell ref="I241:J241"/>
    <mergeCell ref="L241:M241"/>
    <mergeCell ref="O241:P241"/>
    <mergeCell ref="Q241:R241"/>
    <mergeCell ref="S241:T241"/>
    <mergeCell ref="U241:V241"/>
    <mergeCell ref="S239:T239"/>
    <mergeCell ref="U239:V239"/>
    <mergeCell ref="W239:AC239"/>
    <mergeCell ref="D240:E240"/>
    <mergeCell ref="F240:G240"/>
    <mergeCell ref="I240:J240"/>
    <mergeCell ref="L240:M240"/>
    <mergeCell ref="O240:P240"/>
    <mergeCell ref="Q240:R240"/>
    <mergeCell ref="S240:T240"/>
    <mergeCell ref="A239:B239"/>
    <mergeCell ref="D239:E239"/>
    <mergeCell ref="F239:K239"/>
    <mergeCell ref="L239:N239"/>
    <mergeCell ref="O239:P239"/>
    <mergeCell ref="Q239:R239"/>
    <mergeCell ref="V237:W237"/>
    <mergeCell ref="X237:AB237"/>
    <mergeCell ref="B238:D238"/>
    <mergeCell ref="E238:H238"/>
    <mergeCell ref="J238:N238"/>
    <mergeCell ref="O238:S238"/>
    <mergeCell ref="U238:V238"/>
    <mergeCell ref="W238:AB238"/>
    <mergeCell ref="A237:C237"/>
    <mergeCell ref="F237:G237"/>
    <mergeCell ref="J237:K237"/>
    <mergeCell ref="M237:N237"/>
    <mergeCell ref="P237:R237"/>
    <mergeCell ref="S237:U237"/>
    <mergeCell ref="O233:R233"/>
    <mergeCell ref="U233:V233"/>
    <mergeCell ref="A235:AC235"/>
    <mergeCell ref="A236:C236"/>
    <mergeCell ref="D236:I236"/>
    <mergeCell ref="J236:L236"/>
    <mergeCell ref="W236:AB236"/>
    <mergeCell ref="A232:C232"/>
    <mergeCell ref="E232:H232"/>
    <mergeCell ref="K232:M232"/>
    <mergeCell ref="Q232:R232"/>
    <mergeCell ref="X232:Z233"/>
    <mergeCell ref="AC232:AC233"/>
    <mergeCell ref="A233:B233"/>
    <mergeCell ref="D233:E233"/>
    <mergeCell ref="F233:H233"/>
    <mergeCell ref="K233:M233"/>
    <mergeCell ref="W230:AC230"/>
    <mergeCell ref="D231:E231"/>
    <mergeCell ref="F231:G231"/>
    <mergeCell ref="I231:J231"/>
    <mergeCell ref="L231:M231"/>
    <mergeCell ref="O231:P231"/>
    <mergeCell ref="Q231:R231"/>
    <mergeCell ref="S231:T231"/>
    <mergeCell ref="U231:V231"/>
    <mergeCell ref="W231:AC231"/>
    <mergeCell ref="U229:V229"/>
    <mergeCell ref="W229:AC229"/>
    <mergeCell ref="D230:E230"/>
    <mergeCell ref="F230:G230"/>
    <mergeCell ref="I230:J230"/>
    <mergeCell ref="L230:M230"/>
    <mergeCell ref="O230:P230"/>
    <mergeCell ref="Q230:R230"/>
    <mergeCell ref="S230:T230"/>
    <mergeCell ref="U230:V230"/>
    <mergeCell ref="S228:T228"/>
    <mergeCell ref="U228:V228"/>
    <mergeCell ref="W228:AC228"/>
    <mergeCell ref="D229:E229"/>
    <mergeCell ref="F229:G229"/>
    <mergeCell ref="I229:J229"/>
    <mergeCell ref="L229:M229"/>
    <mergeCell ref="O229:P229"/>
    <mergeCell ref="Q229:R229"/>
    <mergeCell ref="S229:T229"/>
    <mergeCell ref="D228:E228"/>
    <mergeCell ref="F228:G228"/>
    <mergeCell ref="I228:J228"/>
    <mergeCell ref="L228:M228"/>
    <mergeCell ref="O228:P228"/>
    <mergeCell ref="Q228:R228"/>
    <mergeCell ref="W226:AC226"/>
    <mergeCell ref="D227:E227"/>
    <mergeCell ref="F227:G227"/>
    <mergeCell ref="I227:J227"/>
    <mergeCell ref="L227:M227"/>
    <mergeCell ref="O227:P227"/>
    <mergeCell ref="Q227:R227"/>
    <mergeCell ref="S227:T227"/>
    <mergeCell ref="U227:V227"/>
    <mergeCell ref="W227:AC227"/>
    <mergeCell ref="U225:V225"/>
    <mergeCell ref="W225:AC225"/>
    <mergeCell ref="D226:E226"/>
    <mergeCell ref="F226:G226"/>
    <mergeCell ref="I226:J226"/>
    <mergeCell ref="L226:M226"/>
    <mergeCell ref="O226:P226"/>
    <mergeCell ref="Q226:R226"/>
    <mergeCell ref="S226:T226"/>
    <mergeCell ref="U226:V226"/>
    <mergeCell ref="S224:T224"/>
    <mergeCell ref="U224:V224"/>
    <mergeCell ref="W224:AC224"/>
    <mergeCell ref="D225:E225"/>
    <mergeCell ref="F225:G225"/>
    <mergeCell ref="I225:J225"/>
    <mergeCell ref="L225:M225"/>
    <mergeCell ref="O225:P225"/>
    <mergeCell ref="Q225:R225"/>
    <mergeCell ref="S225:T225"/>
    <mergeCell ref="D224:E224"/>
    <mergeCell ref="F224:G224"/>
    <mergeCell ref="I224:J224"/>
    <mergeCell ref="L224:M224"/>
    <mergeCell ref="O224:P224"/>
    <mergeCell ref="Q224:R224"/>
    <mergeCell ref="W222:AC222"/>
    <mergeCell ref="D223:E223"/>
    <mergeCell ref="F223:G223"/>
    <mergeCell ref="I223:J223"/>
    <mergeCell ref="L223:M223"/>
    <mergeCell ref="O223:P223"/>
    <mergeCell ref="Q223:R223"/>
    <mergeCell ref="S223:T223"/>
    <mergeCell ref="U223:V223"/>
    <mergeCell ref="W223:AC223"/>
    <mergeCell ref="U221:V221"/>
    <mergeCell ref="W221:AC221"/>
    <mergeCell ref="D222:E222"/>
    <mergeCell ref="F222:G222"/>
    <mergeCell ref="I222:J222"/>
    <mergeCell ref="L222:M222"/>
    <mergeCell ref="O222:P222"/>
    <mergeCell ref="Q222:R222"/>
    <mergeCell ref="S222:T222"/>
    <mergeCell ref="U222:V222"/>
    <mergeCell ref="S220:T220"/>
    <mergeCell ref="U220:V220"/>
    <mergeCell ref="W220:AC220"/>
    <mergeCell ref="D221:E221"/>
    <mergeCell ref="F221:G221"/>
    <mergeCell ref="I221:J221"/>
    <mergeCell ref="L221:M221"/>
    <mergeCell ref="O221:P221"/>
    <mergeCell ref="Q221:R221"/>
    <mergeCell ref="S221:T221"/>
    <mergeCell ref="D220:E220"/>
    <mergeCell ref="F220:G220"/>
    <mergeCell ref="I220:J220"/>
    <mergeCell ref="L220:M220"/>
    <mergeCell ref="O220:P220"/>
    <mergeCell ref="Q220:R220"/>
    <mergeCell ref="W218:AC218"/>
    <mergeCell ref="D219:E219"/>
    <mergeCell ref="F219:G219"/>
    <mergeCell ref="I219:J219"/>
    <mergeCell ref="L219:M219"/>
    <mergeCell ref="O219:P219"/>
    <mergeCell ref="Q219:R219"/>
    <mergeCell ref="S219:T219"/>
    <mergeCell ref="U219:V219"/>
    <mergeCell ref="W219:AC219"/>
    <mergeCell ref="U217:V217"/>
    <mergeCell ref="W217:AC217"/>
    <mergeCell ref="D218:E218"/>
    <mergeCell ref="F218:G218"/>
    <mergeCell ref="I218:J218"/>
    <mergeCell ref="L218:M218"/>
    <mergeCell ref="O218:P218"/>
    <mergeCell ref="Q218:R218"/>
    <mergeCell ref="S218:T218"/>
    <mergeCell ref="U218:V218"/>
    <mergeCell ref="S216:T216"/>
    <mergeCell ref="U216:V216"/>
    <mergeCell ref="W216:AC216"/>
    <mergeCell ref="D217:E217"/>
    <mergeCell ref="F217:G217"/>
    <mergeCell ref="I217:J217"/>
    <mergeCell ref="L217:M217"/>
    <mergeCell ref="O217:P217"/>
    <mergeCell ref="Q217:R217"/>
    <mergeCell ref="S217:T217"/>
    <mergeCell ref="D216:E216"/>
    <mergeCell ref="F216:G216"/>
    <mergeCell ref="I216:J216"/>
    <mergeCell ref="L216:M216"/>
    <mergeCell ref="O216:P216"/>
    <mergeCell ref="Q216:R216"/>
    <mergeCell ref="W214:AC214"/>
    <mergeCell ref="D215:E215"/>
    <mergeCell ref="F215:G215"/>
    <mergeCell ref="I215:J215"/>
    <mergeCell ref="L215:M215"/>
    <mergeCell ref="O215:P215"/>
    <mergeCell ref="Q215:R215"/>
    <mergeCell ref="S215:T215"/>
    <mergeCell ref="U215:V215"/>
    <mergeCell ref="W215:AC215"/>
    <mergeCell ref="U213:V213"/>
    <mergeCell ref="W213:AC213"/>
    <mergeCell ref="D214:E214"/>
    <mergeCell ref="F214:G214"/>
    <mergeCell ref="I214:J214"/>
    <mergeCell ref="L214:M214"/>
    <mergeCell ref="O214:P214"/>
    <mergeCell ref="Q214:R214"/>
    <mergeCell ref="S214:T214"/>
    <mergeCell ref="U214:V214"/>
    <mergeCell ref="S212:T212"/>
    <mergeCell ref="U212:V212"/>
    <mergeCell ref="W212:AC212"/>
    <mergeCell ref="D213:E213"/>
    <mergeCell ref="F213:G213"/>
    <mergeCell ref="I213:J213"/>
    <mergeCell ref="L213:M213"/>
    <mergeCell ref="O213:P213"/>
    <mergeCell ref="Q213:R213"/>
    <mergeCell ref="S213:T213"/>
    <mergeCell ref="D212:E212"/>
    <mergeCell ref="F212:G212"/>
    <mergeCell ref="I212:J212"/>
    <mergeCell ref="L212:M212"/>
    <mergeCell ref="O212:P212"/>
    <mergeCell ref="Q212:R212"/>
    <mergeCell ref="W210:AC210"/>
    <mergeCell ref="D211:E211"/>
    <mergeCell ref="F211:G211"/>
    <mergeCell ref="I211:J211"/>
    <mergeCell ref="L211:M211"/>
    <mergeCell ref="O211:P211"/>
    <mergeCell ref="Q211:R211"/>
    <mergeCell ref="S211:T211"/>
    <mergeCell ref="U211:V211"/>
    <mergeCell ref="W211:AC211"/>
    <mergeCell ref="U209:V209"/>
    <mergeCell ref="W209:AC209"/>
    <mergeCell ref="D210:E210"/>
    <mergeCell ref="F210:G210"/>
    <mergeCell ref="I210:J210"/>
    <mergeCell ref="L210:M210"/>
    <mergeCell ref="O210:P210"/>
    <mergeCell ref="Q210:R210"/>
    <mergeCell ref="S210:T210"/>
    <mergeCell ref="U210:V210"/>
    <mergeCell ref="S208:T208"/>
    <mergeCell ref="U208:V208"/>
    <mergeCell ref="W208:AC208"/>
    <mergeCell ref="D209:E209"/>
    <mergeCell ref="F209:G209"/>
    <mergeCell ref="I209:J209"/>
    <mergeCell ref="L209:M209"/>
    <mergeCell ref="O209:P209"/>
    <mergeCell ref="Q209:R209"/>
    <mergeCell ref="S209:T209"/>
    <mergeCell ref="D208:E208"/>
    <mergeCell ref="F208:G208"/>
    <mergeCell ref="I208:J208"/>
    <mergeCell ref="L208:M208"/>
    <mergeCell ref="O208:P208"/>
    <mergeCell ref="Q208:R208"/>
    <mergeCell ref="W206:AC206"/>
    <mergeCell ref="D207:E207"/>
    <mergeCell ref="F207:G207"/>
    <mergeCell ref="I207:J207"/>
    <mergeCell ref="L207:M207"/>
    <mergeCell ref="O207:P207"/>
    <mergeCell ref="Q207:R207"/>
    <mergeCell ref="S207:T207"/>
    <mergeCell ref="U207:V207"/>
    <mergeCell ref="W207:AC207"/>
    <mergeCell ref="U205:V205"/>
    <mergeCell ref="W205:AC205"/>
    <mergeCell ref="D206:E206"/>
    <mergeCell ref="F206:G206"/>
    <mergeCell ref="I206:J206"/>
    <mergeCell ref="L206:M206"/>
    <mergeCell ref="O206:P206"/>
    <mergeCell ref="Q206:R206"/>
    <mergeCell ref="S206:T206"/>
    <mergeCell ref="U206:V206"/>
    <mergeCell ref="S204:T204"/>
    <mergeCell ref="U204:V204"/>
    <mergeCell ref="W204:AC204"/>
    <mergeCell ref="D205:E205"/>
    <mergeCell ref="F205:G205"/>
    <mergeCell ref="I205:J205"/>
    <mergeCell ref="L205:M205"/>
    <mergeCell ref="O205:P205"/>
    <mergeCell ref="Q205:R205"/>
    <mergeCell ref="S205:T205"/>
    <mergeCell ref="D204:E204"/>
    <mergeCell ref="F204:G204"/>
    <mergeCell ref="I204:J204"/>
    <mergeCell ref="L204:M204"/>
    <mergeCell ref="O204:P204"/>
    <mergeCell ref="Q204:R204"/>
    <mergeCell ref="W202:AC202"/>
    <mergeCell ref="D203:E203"/>
    <mergeCell ref="F203:G203"/>
    <mergeCell ref="I203:J203"/>
    <mergeCell ref="L203:M203"/>
    <mergeCell ref="O203:P203"/>
    <mergeCell ref="Q203:R203"/>
    <mergeCell ref="S203:T203"/>
    <mergeCell ref="U203:V203"/>
    <mergeCell ref="W203:AC203"/>
    <mergeCell ref="U201:V201"/>
    <mergeCell ref="W201:AC201"/>
    <mergeCell ref="D202:E202"/>
    <mergeCell ref="F202:G202"/>
    <mergeCell ref="I202:J202"/>
    <mergeCell ref="L202:M202"/>
    <mergeCell ref="O202:P202"/>
    <mergeCell ref="Q202:R202"/>
    <mergeCell ref="S202:T202"/>
    <mergeCell ref="U202:V202"/>
    <mergeCell ref="S200:T200"/>
    <mergeCell ref="U200:V200"/>
    <mergeCell ref="W200:AC200"/>
    <mergeCell ref="D201:E201"/>
    <mergeCell ref="F201:G201"/>
    <mergeCell ref="I201:J201"/>
    <mergeCell ref="L201:M201"/>
    <mergeCell ref="O201:P201"/>
    <mergeCell ref="Q201:R201"/>
    <mergeCell ref="S201:T201"/>
    <mergeCell ref="A200:B200"/>
    <mergeCell ref="D200:E200"/>
    <mergeCell ref="F200:K200"/>
    <mergeCell ref="L200:N200"/>
    <mergeCell ref="O200:P200"/>
    <mergeCell ref="Q200:R200"/>
    <mergeCell ref="V198:W198"/>
    <mergeCell ref="X198:AB198"/>
    <mergeCell ref="B199:D199"/>
    <mergeCell ref="E199:H199"/>
    <mergeCell ref="J199:N199"/>
    <mergeCell ref="O199:S199"/>
    <mergeCell ref="U199:V199"/>
    <mergeCell ref="W199:AB199"/>
    <mergeCell ref="A198:C198"/>
    <mergeCell ref="F198:G198"/>
    <mergeCell ref="J198:K198"/>
    <mergeCell ref="M198:N198"/>
    <mergeCell ref="P198:R198"/>
    <mergeCell ref="S198:U198"/>
    <mergeCell ref="O194:R194"/>
    <mergeCell ref="U194:V194"/>
    <mergeCell ref="A196:AC196"/>
    <mergeCell ref="A197:C197"/>
    <mergeCell ref="D197:I197"/>
    <mergeCell ref="J197:L197"/>
    <mergeCell ref="W197:AB197"/>
    <mergeCell ref="A193:C193"/>
    <mergeCell ref="E193:H193"/>
    <mergeCell ref="K193:M193"/>
    <mergeCell ref="Q193:R193"/>
    <mergeCell ref="X193:Z194"/>
    <mergeCell ref="AC193:AC194"/>
    <mergeCell ref="A194:B194"/>
    <mergeCell ref="D194:E194"/>
    <mergeCell ref="F194:H194"/>
    <mergeCell ref="K194:M194"/>
    <mergeCell ref="W191:AC191"/>
    <mergeCell ref="D192:E192"/>
    <mergeCell ref="F192:G192"/>
    <mergeCell ref="I192:J192"/>
    <mergeCell ref="L192:M192"/>
    <mergeCell ref="O192:P192"/>
    <mergeCell ref="Q192:R192"/>
    <mergeCell ref="S192:T192"/>
    <mergeCell ref="U192:V192"/>
    <mergeCell ref="W192:AC192"/>
    <mergeCell ref="U190:V190"/>
    <mergeCell ref="W190:AC190"/>
    <mergeCell ref="D191:E191"/>
    <mergeCell ref="F191:G191"/>
    <mergeCell ref="I191:J191"/>
    <mergeCell ref="L191:M191"/>
    <mergeCell ref="O191:P191"/>
    <mergeCell ref="Q191:R191"/>
    <mergeCell ref="S191:T191"/>
    <mergeCell ref="U191:V191"/>
    <mergeCell ref="S189:T189"/>
    <mergeCell ref="U189:V189"/>
    <mergeCell ref="W189:AC189"/>
    <mergeCell ref="D190:E190"/>
    <mergeCell ref="F190:G190"/>
    <mergeCell ref="I190:J190"/>
    <mergeCell ref="L190:M190"/>
    <mergeCell ref="O190:P190"/>
    <mergeCell ref="Q190:R190"/>
    <mergeCell ref="S190:T190"/>
    <mergeCell ref="D189:E189"/>
    <mergeCell ref="F189:G189"/>
    <mergeCell ref="I189:J189"/>
    <mergeCell ref="L189:M189"/>
    <mergeCell ref="O189:P189"/>
    <mergeCell ref="Q189:R189"/>
    <mergeCell ref="W187:AC187"/>
    <mergeCell ref="D188:E188"/>
    <mergeCell ref="F188:G188"/>
    <mergeCell ref="I188:J188"/>
    <mergeCell ref="L188:M188"/>
    <mergeCell ref="O188:P188"/>
    <mergeCell ref="Q188:R188"/>
    <mergeCell ref="S188:T188"/>
    <mergeCell ref="U188:V188"/>
    <mergeCell ref="W188:AC188"/>
    <mergeCell ref="U186:V186"/>
    <mergeCell ref="W186:AC186"/>
    <mergeCell ref="D187:E187"/>
    <mergeCell ref="F187:G187"/>
    <mergeCell ref="I187:J187"/>
    <mergeCell ref="L187:M187"/>
    <mergeCell ref="O187:P187"/>
    <mergeCell ref="Q187:R187"/>
    <mergeCell ref="S187:T187"/>
    <mergeCell ref="U187:V187"/>
    <mergeCell ref="S185:T185"/>
    <mergeCell ref="U185:V185"/>
    <mergeCell ref="W185:AC185"/>
    <mergeCell ref="D186:E186"/>
    <mergeCell ref="F186:G186"/>
    <mergeCell ref="I186:J186"/>
    <mergeCell ref="L186:M186"/>
    <mergeCell ref="O186:P186"/>
    <mergeCell ref="Q186:R186"/>
    <mergeCell ref="S186:T186"/>
    <mergeCell ref="D185:E185"/>
    <mergeCell ref="F185:G185"/>
    <mergeCell ref="I185:J185"/>
    <mergeCell ref="L185:M185"/>
    <mergeCell ref="O185:P185"/>
    <mergeCell ref="Q185:R185"/>
    <mergeCell ref="W183:AC183"/>
    <mergeCell ref="D184:E184"/>
    <mergeCell ref="F184:G184"/>
    <mergeCell ref="I184:J184"/>
    <mergeCell ref="L184:M184"/>
    <mergeCell ref="O184:P184"/>
    <mergeCell ref="Q184:R184"/>
    <mergeCell ref="S184:T184"/>
    <mergeCell ref="U184:V184"/>
    <mergeCell ref="W184:AC184"/>
    <mergeCell ref="U182:V182"/>
    <mergeCell ref="W182:AC182"/>
    <mergeCell ref="D183:E183"/>
    <mergeCell ref="F183:G183"/>
    <mergeCell ref="I183:J183"/>
    <mergeCell ref="L183:M183"/>
    <mergeCell ref="O183:P183"/>
    <mergeCell ref="Q183:R183"/>
    <mergeCell ref="S183:T183"/>
    <mergeCell ref="U183:V183"/>
    <mergeCell ref="S181:T181"/>
    <mergeCell ref="U181:V181"/>
    <mergeCell ref="W181:AC181"/>
    <mergeCell ref="D182:E182"/>
    <mergeCell ref="F182:G182"/>
    <mergeCell ref="I182:J182"/>
    <mergeCell ref="L182:M182"/>
    <mergeCell ref="O182:P182"/>
    <mergeCell ref="Q182:R182"/>
    <mergeCell ref="S182:T182"/>
    <mergeCell ref="D181:E181"/>
    <mergeCell ref="F181:G181"/>
    <mergeCell ref="I181:J181"/>
    <mergeCell ref="L181:M181"/>
    <mergeCell ref="O181:P181"/>
    <mergeCell ref="Q181:R181"/>
    <mergeCell ref="W179:AC179"/>
    <mergeCell ref="D180:E180"/>
    <mergeCell ref="F180:G180"/>
    <mergeCell ref="I180:J180"/>
    <mergeCell ref="L180:M180"/>
    <mergeCell ref="O180:P180"/>
    <mergeCell ref="Q180:R180"/>
    <mergeCell ref="S180:T180"/>
    <mergeCell ref="U180:V180"/>
    <mergeCell ref="W180:AC180"/>
    <mergeCell ref="U178:V178"/>
    <mergeCell ref="W178:AC178"/>
    <mergeCell ref="D179:E179"/>
    <mergeCell ref="F179:G179"/>
    <mergeCell ref="I179:J179"/>
    <mergeCell ref="L179:M179"/>
    <mergeCell ref="O179:P179"/>
    <mergeCell ref="Q179:R179"/>
    <mergeCell ref="S179:T179"/>
    <mergeCell ref="U179:V179"/>
    <mergeCell ref="S177:T177"/>
    <mergeCell ref="U177:V177"/>
    <mergeCell ref="W177:AC177"/>
    <mergeCell ref="D178:E178"/>
    <mergeCell ref="F178:G178"/>
    <mergeCell ref="I178:J178"/>
    <mergeCell ref="L178:M178"/>
    <mergeCell ref="O178:P178"/>
    <mergeCell ref="Q178:R178"/>
    <mergeCell ref="S178:T178"/>
    <mergeCell ref="D177:E177"/>
    <mergeCell ref="F177:G177"/>
    <mergeCell ref="I177:J177"/>
    <mergeCell ref="L177:M177"/>
    <mergeCell ref="O177:P177"/>
    <mergeCell ref="Q177:R177"/>
    <mergeCell ref="W175:AC175"/>
    <mergeCell ref="D176:E176"/>
    <mergeCell ref="F176:G176"/>
    <mergeCell ref="I176:J176"/>
    <mergeCell ref="L176:M176"/>
    <mergeCell ref="O176:P176"/>
    <mergeCell ref="Q176:R176"/>
    <mergeCell ref="S176:T176"/>
    <mergeCell ref="U176:V176"/>
    <mergeCell ref="W176:AC176"/>
    <mergeCell ref="U174:V174"/>
    <mergeCell ref="W174:AC174"/>
    <mergeCell ref="D175:E175"/>
    <mergeCell ref="F175:G175"/>
    <mergeCell ref="I175:J175"/>
    <mergeCell ref="L175:M175"/>
    <mergeCell ref="O175:P175"/>
    <mergeCell ref="Q175:R175"/>
    <mergeCell ref="S175:T175"/>
    <mergeCell ref="U175:V175"/>
    <mergeCell ref="S173:T173"/>
    <mergeCell ref="U173:V173"/>
    <mergeCell ref="W173:AC173"/>
    <mergeCell ref="D174:E174"/>
    <mergeCell ref="F174:G174"/>
    <mergeCell ref="I174:J174"/>
    <mergeCell ref="L174:M174"/>
    <mergeCell ref="O174:P174"/>
    <mergeCell ref="Q174:R174"/>
    <mergeCell ref="S174:T174"/>
    <mergeCell ref="D173:E173"/>
    <mergeCell ref="F173:G173"/>
    <mergeCell ref="I173:J173"/>
    <mergeCell ref="L173:M173"/>
    <mergeCell ref="O173:P173"/>
    <mergeCell ref="Q173:R173"/>
    <mergeCell ref="W171:AC171"/>
    <mergeCell ref="D172:E172"/>
    <mergeCell ref="F172:G172"/>
    <mergeCell ref="I172:J172"/>
    <mergeCell ref="L172:M172"/>
    <mergeCell ref="O172:P172"/>
    <mergeCell ref="Q172:R172"/>
    <mergeCell ref="S172:T172"/>
    <mergeCell ref="U172:V172"/>
    <mergeCell ref="W172:AC172"/>
    <mergeCell ref="U170:V170"/>
    <mergeCell ref="W170:AC170"/>
    <mergeCell ref="D171:E171"/>
    <mergeCell ref="F171:G171"/>
    <mergeCell ref="I171:J171"/>
    <mergeCell ref="L171:M171"/>
    <mergeCell ref="O171:P171"/>
    <mergeCell ref="Q171:R171"/>
    <mergeCell ref="S171:T171"/>
    <mergeCell ref="U171:V171"/>
    <mergeCell ref="S169:T169"/>
    <mergeCell ref="U169:V169"/>
    <mergeCell ref="W169:AC169"/>
    <mergeCell ref="D170:E170"/>
    <mergeCell ref="F170:G170"/>
    <mergeCell ref="I170:J170"/>
    <mergeCell ref="L170:M170"/>
    <mergeCell ref="O170:P170"/>
    <mergeCell ref="Q170:R170"/>
    <mergeCell ref="S170:T170"/>
    <mergeCell ref="D169:E169"/>
    <mergeCell ref="F169:G169"/>
    <mergeCell ref="I169:J169"/>
    <mergeCell ref="L169:M169"/>
    <mergeCell ref="O169:P169"/>
    <mergeCell ref="Q169:R169"/>
    <mergeCell ref="W167:AC167"/>
    <mergeCell ref="D168:E168"/>
    <mergeCell ref="F168:G168"/>
    <mergeCell ref="I168:J168"/>
    <mergeCell ref="L168:M168"/>
    <mergeCell ref="O168:P168"/>
    <mergeCell ref="Q168:R168"/>
    <mergeCell ref="S168:T168"/>
    <mergeCell ref="U168:V168"/>
    <mergeCell ref="W168:AC168"/>
    <mergeCell ref="U166:V166"/>
    <mergeCell ref="W166:AC166"/>
    <mergeCell ref="D167:E167"/>
    <mergeCell ref="F167:G167"/>
    <mergeCell ref="I167:J167"/>
    <mergeCell ref="L167:M167"/>
    <mergeCell ref="O167:P167"/>
    <mergeCell ref="Q167:R167"/>
    <mergeCell ref="S167:T167"/>
    <mergeCell ref="U167:V167"/>
    <mergeCell ref="S165:T165"/>
    <mergeCell ref="U165:V165"/>
    <mergeCell ref="W165:AC165"/>
    <mergeCell ref="D166:E166"/>
    <mergeCell ref="F166:G166"/>
    <mergeCell ref="I166:J166"/>
    <mergeCell ref="L166:M166"/>
    <mergeCell ref="O166:P166"/>
    <mergeCell ref="Q166:R166"/>
    <mergeCell ref="S166:T166"/>
    <mergeCell ref="D165:E165"/>
    <mergeCell ref="F165:G165"/>
    <mergeCell ref="I165:J165"/>
    <mergeCell ref="L165:M165"/>
    <mergeCell ref="O165:P165"/>
    <mergeCell ref="Q165:R165"/>
    <mergeCell ref="W163:AC163"/>
    <mergeCell ref="D164:E164"/>
    <mergeCell ref="F164:G164"/>
    <mergeCell ref="I164:J164"/>
    <mergeCell ref="L164:M164"/>
    <mergeCell ref="O164:P164"/>
    <mergeCell ref="Q164:R164"/>
    <mergeCell ref="S164:T164"/>
    <mergeCell ref="U164:V164"/>
    <mergeCell ref="W164:AC164"/>
    <mergeCell ref="U162:V162"/>
    <mergeCell ref="W162:AC162"/>
    <mergeCell ref="D163:E163"/>
    <mergeCell ref="F163:G163"/>
    <mergeCell ref="I163:J163"/>
    <mergeCell ref="L163:M163"/>
    <mergeCell ref="O163:P163"/>
    <mergeCell ref="Q163:R163"/>
    <mergeCell ref="S163:T163"/>
    <mergeCell ref="U163:V163"/>
    <mergeCell ref="S161:T161"/>
    <mergeCell ref="U161:V161"/>
    <mergeCell ref="W161:AC161"/>
    <mergeCell ref="D162:E162"/>
    <mergeCell ref="F162:G162"/>
    <mergeCell ref="I162:J162"/>
    <mergeCell ref="L162:M162"/>
    <mergeCell ref="O162:P162"/>
    <mergeCell ref="Q162:R162"/>
    <mergeCell ref="S162:T162"/>
    <mergeCell ref="A161:B161"/>
    <mergeCell ref="D161:E161"/>
    <mergeCell ref="F161:K161"/>
    <mergeCell ref="L161:N161"/>
    <mergeCell ref="O161:P161"/>
    <mergeCell ref="Q161:R161"/>
    <mergeCell ref="V159:W159"/>
    <mergeCell ref="X159:AB159"/>
    <mergeCell ref="B160:D160"/>
    <mergeCell ref="E160:H160"/>
    <mergeCell ref="J160:N160"/>
    <mergeCell ref="O160:S160"/>
    <mergeCell ref="U160:V160"/>
    <mergeCell ref="W160:AB160"/>
    <mergeCell ref="A159:C159"/>
    <mergeCell ref="F159:G159"/>
    <mergeCell ref="J159:K159"/>
    <mergeCell ref="M159:N159"/>
    <mergeCell ref="P159:R159"/>
    <mergeCell ref="S159:U159"/>
    <mergeCell ref="O155:R155"/>
    <mergeCell ref="U155:V155"/>
    <mergeCell ref="A157:AC157"/>
    <mergeCell ref="A158:C158"/>
    <mergeCell ref="D158:I158"/>
    <mergeCell ref="J158:L158"/>
    <mergeCell ref="W158:AB158"/>
    <mergeCell ref="A154:C154"/>
    <mergeCell ref="E154:H154"/>
    <mergeCell ref="K154:M154"/>
    <mergeCell ref="Q154:R154"/>
    <mergeCell ref="X154:Z155"/>
    <mergeCell ref="AC154:AC155"/>
    <mergeCell ref="A155:B155"/>
    <mergeCell ref="D155:E155"/>
    <mergeCell ref="F155:H155"/>
    <mergeCell ref="K155:M155"/>
    <mergeCell ref="W152:AC152"/>
    <mergeCell ref="D153:E153"/>
    <mergeCell ref="F153:G153"/>
    <mergeCell ref="I153:J153"/>
    <mergeCell ref="L153:M153"/>
    <mergeCell ref="O153:P153"/>
    <mergeCell ref="Q153:R153"/>
    <mergeCell ref="S153:T153"/>
    <mergeCell ref="U153:V153"/>
    <mergeCell ref="W153:AC153"/>
    <mergeCell ref="U151:V151"/>
    <mergeCell ref="W151:AC151"/>
    <mergeCell ref="D152:E152"/>
    <mergeCell ref="F152:G152"/>
    <mergeCell ref="I152:J152"/>
    <mergeCell ref="L152:M152"/>
    <mergeCell ref="O152:P152"/>
    <mergeCell ref="Q152:R152"/>
    <mergeCell ref="S152:T152"/>
    <mergeCell ref="U152:V152"/>
    <mergeCell ref="S150:T150"/>
    <mergeCell ref="U150:V150"/>
    <mergeCell ref="W150:AC150"/>
    <mergeCell ref="D151:E151"/>
    <mergeCell ref="F151:G151"/>
    <mergeCell ref="I151:J151"/>
    <mergeCell ref="L151:M151"/>
    <mergeCell ref="O151:P151"/>
    <mergeCell ref="Q151:R151"/>
    <mergeCell ref="S151:T151"/>
    <mergeCell ref="D150:E150"/>
    <mergeCell ref="F150:G150"/>
    <mergeCell ref="I150:J150"/>
    <mergeCell ref="L150:M150"/>
    <mergeCell ref="O150:P150"/>
    <mergeCell ref="Q150:R150"/>
    <mergeCell ref="W148:AC148"/>
    <mergeCell ref="D149:E149"/>
    <mergeCell ref="F149:G149"/>
    <mergeCell ref="I149:J149"/>
    <mergeCell ref="L149:M149"/>
    <mergeCell ref="O149:P149"/>
    <mergeCell ref="Q149:R149"/>
    <mergeCell ref="S149:T149"/>
    <mergeCell ref="U149:V149"/>
    <mergeCell ref="W149:AC149"/>
    <mergeCell ref="U147:V147"/>
    <mergeCell ref="W147:AC147"/>
    <mergeCell ref="D148:E148"/>
    <mergeCell ref="F148:G148"/>
    <mergeCell ref="I148:J148"/>
    <mergeCell ref="L148:M148"/>
    <mergeCell ref="O148:P148"/>
    <mergeCell ref="Q148:R148"/>
    <mergeCell ref="S148:T148"/>
    <mergeCell ref="U148:V148"/>
    <mergeCell ref="S146:T146"/>
    <mergeCell ref="U146:V146"/>
    <mergeCell ref="W146:AC146"/>
    <mergeCell ref="D147:E147"/>
    <mergeCell ref="F147:G147"/>
    <mergeCell ref="I147:J147"/>
    <mergeCell ref="L147:M147"/>
    <mergeCell ref="O147:P147"/>
    <mergeCell ref="Q147:R147"/>
    <mergeCell ref="S147:T147"/>
    <mergeCell ref="D146:E146"/>
    <mergeCell ref="F146:G146"/>
    <mergeCell ref="I146:J146"/>
    <mergeCell ref="L146:M146"/>
    <mergeCell ref="O146:P146"/>
    <mergeCell ref="Q146:R146"/>
    <mergeCell ref="W144:AC144"/>
    <mergeCell ref="D145:E145"/>
    <mergeCell ref="F145:G145"/>
    <mergeCell ref="I145:J145"/>
    <mergeCell ref="L145:M145"/>
    <mergeCell ref="O145:P145"/>
    <mergeCell ref="Q145:R145"/>
    <mergeCell ref="S145:T145"/>
    <mergeCell ref="U145:V145"/>
    <mergeCell ref="W145:AC145"/>
    <mergeCell ref="U143:V143"/>
    <mergeCell ref="W143:AC143"/>
    <mergeCell ref="D144:E144"/>
    <mergeCell ref="F144:G144"/>
    <mergeCell ref="I144:J144"/>
    <mergeCell ref="L144:M144"/>
    <mergeCell ref="O144:P144"/>
    <mergeCell ref="Q144:R144"/>
    <mergeCell ref="S144:T144"/>
    <mergeCell ref="U144:V144"/>
    <mergeCell ref="S142:T142"/>
    <mergeCell ref="U142:V142"/>
    <mergeCell ref="W142:AC142"/>
    <mergeCell ref="D143:E143"/>
    <mergeCell ref="F143:G143"/>
    <mergeCell ref="I143:J143"/>
    <mergeCell ref="L143:M143"/>
    <mergeCell ref="O143:P143"/>
    <mergeCell ref="Q143:R143"/>
    <mergeCell ref="S143:T143"/>
    <mergeCell ref="D142:E142"/>
    <mergeCell ref="F142:G142"/>
    <mergeCell ref="I142:J142"/>
    <mergeCell ref="L142:M142"/>
    <mergeCell ref="O142:P142"/>
    <mergeCell ref="Q142:R142"/>
    <mergeCell ref="W140:AC140"/>
    <mergeCell ref="D141:E141"/>
    <mergeCell ref="F141:G141"/>
    <mergeCell ref="I141:J141"/>
    <mergeCell ref="L141:M141"/>
    <mergeCell ref="O141:P141"/>
    <mergeCell ref="Q141:R141"/>
    <mergeCell ref="S141:T141"/>
    <mergeCell ref="U141:V141"/>
    <mergeCell ref="W141:AC141"/>
    <mergeCell ref="U139:V139"/>
    <mergeCell ref="W139:AC139"/>
    <mergeCell ref="D140:E140"/>
    <mergeCell ref="F140:G140"/>
    <mergeCell ref="I140:J140"/>
    <mergeCell ref="L140:M140"/>
    <mergeCell ref="O140:P140"/>
    <mergeCell ref="Q140:R140"/>
    <mergeCell ref="S140:T140"/>
    <mergeCell ref="U140:V140"/>
    <mergeCell ref="S138:T138"/>
    <mergeCell ref="U138:V138"/>
    <mergeCell ref="W138:AC138"/>
    <mergeCell ref="D139:E139"/>
    <mergeCell ref="F139:G139"/>
    <mergeCell ref="I139:J139"/>
    <mergeCell ref="L139:M139"/>
    <mergeCell ref="O139:P139"/>
    <mergeCell ref="Q139:R139"/>
    <mergeCell ref="S139:T139"/>
    <mergeCell ref="D138:E138"/>
    <mergeCell ref="F138:G138"/>
    <mergeCell ref="I138:J138"/>
    <mergeCell ref="L138:M138"/>
    <mergeCell ref="O138:P138"/>
    <mergeCell ref="Q138:R138"/>
    <mergeCell ref="W136:AC136"/>
    <mergeCell ref="D137:E137"/>
    <mergeCell ref="F137:G137"/>
    <mergeCell ref="I137:J137"/>
    <mergeCell ref="L137:M137"/>
    <mergeCell ref="O137:P137"/>
    <mergeCell ref="Q137:R137"/>
    <mergeCell ref="S137:T137"/>
    <mergeCell ref="U137:V137"/>
    <mergeCell ref="W137:AC137"/>
    <mergeCell ref="U135:V135"/>
    <mergeCell ref="W135:AC135"/>
    <mergeCell ref="D136:E136"/>
    <mergeCell ref="F136:G136"/>
    <mergeCell ref="I136:J136"/>
    <mergeCell ref="L136:M136"/>
    <mergeCell ref="O136:P136"/>
    <mergeCell ref="Q136:R136"/>
    <mergeCell ref="S136:T136"/>
    <mergeCell ref="U136:V136"/>
    <mergeCell ref="S134:T134"/>
    <mergeCell ref="U134:V134"/>
    <mergeCell ref="W134:AC134"/>
    <mergeCell ref="D135:E135"/>
    <mergeCell ref="F135:G135"/>
    <mergeCell ref="I135:J135"/>
    <mergeCell ref="L135:M135"/>
    <mergeCell ref="O135:P135"/>
    <mergeCell ref="Q135:R135"/>
    <mergeCell ref="S135:T135"/>
    <mergeCell ref="D134:E134"/>
    <mergeCell ref="F134:G134"/>
    <mergeCell ref="I134:J134"/>
    <mergeCell ref="L134:M134"/>
    <mergeCell ref="O134:P134"/>
    <mergeCell ref="Q134:R134"/>
    <mergeCell ref="W132:AC132"/>
    <mergeCell ref="D133:E133"/>
    <mergeCell ref="F133:G133"/>
    <mergeCell ref="I133:J133"/>
    <mergeCell ref="L133:M133"/>
    <mergeCell ref="O133:P133"/>
    <mergeCell ref="Q133:R133"/>
    <mergeCell ref="S133:T133"/>
    <mergeCell ref="U133:V133"/>
    <mergeCell ref="W133:AC133"/>
    <mergeCell ref="U131:V131"/>
    <mergeCell ref="W131:AC131"/>
    <mergeCell ref="D132:E132"/>
    <mergeCell ref="F132:G132"/>
    <mergeCell ref="I132:J132"/>
    <mergeCell ref="L132:M132"/>
    <mergeCell ref="O132:P132"/>
    <mergeCell ref="Q132:R132"/>
    <mergeCell ref="S132:T132"/>
    <mergeCell ref="U132:V132"/>
    <mergeCell ref="S130:T130"/>
    <mergeCell ref="U130:V130"/>
    <mergeCell ref="W130:AC130"/>
    <mergeCell ref="D131:E131"/>
    <mergeCell ref="F131:G131"/>
    <mergeCell ref="I131:J131"/>
    <mergeCell ref="L131:M131"/>
    <mergeCell ref="O131:P131"/>
    <mergeCell ref="Q131:R131"/>
    <mergeCell ref="S131:T131"/>
    <mergeCell ref="D130:E130"/>
    <mergeCell ref="F130:G130"/>
    <mergeCell ref="I130:J130"/>
    <mergeCell ref="L130:M130"/>
    <mergeCell ref="O130:P130"/>
    <mergeCell ref="Q130:R130"/>
    <mergeCell ref="W128:AC128"/>
    <mergeCell ref="D129:E129"/>
    <mergeCell ref="F129:G129"/>
    <mergeCell ref="I129:J129"/>
    <mergeCell ref="L129:M129"/>
    <mergeCell ref="O129:P129"/>
    <mergeCell ref="Q129:R129"/>
    <mergeCell ref="S129:T129"/>
    <mergeCell ref="U129:V129"/>
    <mergeCell ref="W129:AC129"/>
    <mergeCell ref="U127:V127"/>
    <mergeCell ref="W127:AC127"/>
    <mergeCell ref="D128:E128"/>
    <mergeCell ref="F128:G128"/>
    <mergeCell ref="I128:J128"/>
    <mergeCell ref="L128:M128"/>
    <mergeCell ref="O128:P128"/>
    <mergeCell ref="Q128:R128"/>
    <mergeCell ref="S128:T128"/>
    <mergeCell ref="U128:V128"/>
    <mergeCell ref="S126:T126"/>
    <mergeCell ref="U126:V126"/>
    <mergeCell ref="W126:AC126"/>
    <mergeCell ref="D127:E127"/>
    <mergeCell ref="F127:G127"/>
    <mergeCell ref="I127:J127"/>
    <mergeCell ref="L127:M127"/>
    <mergeCell ref="O127:P127"/>
    <mergeCell ref="Q127:R127"/>
    <mergeCell ref="S127:T127"/>
    <mergeCell ref="D126:E126"/>
    <mergeCell ref="F126:G126"/>
    <mergeCell ref="I126:J126"/>
    <mergeCell ref="L126:M126"/>
    <mergeCell ref="O126:P126"/>
    <mergeCell ref="Q126:R126"/>
    <mergeCell ref="W124:AC124"/>
    <mergeCell ref="D125:E125"/>
    <mergeCell ref="F125:G125"/>
    <mergeCell ref="I125:J125"/>
    <mergeCell ref="L125:M125"/>
    <mergeCell ref="O125:P125"/>
    <mergeCell ref="Q125:R125"/>
    <mergeCell ref="S125:T125"/>
    <mergeCell ref="U125:V125"/>
    <mergeCell ref="W125:AC125"/>
    <mergeCell ref="U123:V123"/>
    <mergeCell ref="W123:AC123"/>
    <mergeCell ref="D124:E124"/>
    <mergeCell ref="F124:G124"/>
    <mergeCell ref="I124:J124"/>
    <mergeCell ref="L124:M124"/>
    <mergeCell ref="O124:P124"/>
    <mergeCell ref="Q124:R124"/>
    <mergeCell ref="S124:T124"/>
    <mergeCell ref="U124:V124"/>
    <mergeCell ref="S122:T122"/>
    <mergeCell ref="U122:V122"/>
    <mergeCell ref="W122:AC122"/>
    <mergeCell ref="D123:E123"/>
    <mergeCell ref="F123:G123"/>
    <mergeCell ref="I123:J123"/>
    <mergeCell ref="L123:M123"/>
    <mergeCell ref="O123:P123"/>
    <mergeCell ref="Q123:R123"/>
    <mergeCell ref="S123:T123"/>
    <mergeCell ref="A122:B122"/>
    <mergeCell ref="D122:E122"/>
    <mergeCell ref="F122:K122"/>
    <mergeCell ref="L122:N122"/>
    <mergeCell ref="O122:P122"/>
    <mergeCell ref="Q122:R122"/>
    <mergeCell ref="V120:W120"/>
    <mergeCell ref="X120:AB120"/>
    <mergeCell ref="B121:D121"/>
    <mergeCell ref="E121:H121"/>
    <mergeCell ref="J121:N121"/>
    <mergeCell ref="O121:S121"/>
    <mergeCell ref="U121:V121"/>
    <mergeCell ref="W121:AB121"/>
    <mergeCell ref="A120:C120"/>
    <mergeCell ref="F120:G120"/>
    <mergeCell ref="J120:K120"/>
    <mergeCell ref="M120:N120"/>
    <mergeCell ref="P120:R120"/>
    <mergeCell ref="S120:U120"/>
    <mergeCell ref="O116:R116"/>
    <mergeCell ref="U116:V116"/>
    <mergeCell ref="A118:AC118"/>
    <mergeCell ref="A119:C119"/>
    <mergeCell ref="D119:I119"/>
    <mergeCell ref="J119:L119"/>
    <mergeCell ref="W119:AB119"/>
    <mergeCell ref="A115:C115"/>
    <mergeCell ref="E115:H115"/>
    <mergeCell ref="K115:M115"/>
    <mergeCell ref="Q115:R115"/>
    <mergeCell ref="X115:Z116"/>
    <mergeCell ref="AC115:AC116"/>
    <mergeCell ref="A116:B116"/>
    <mergeCell ref="D116:E116"/>
    <mergeCell ref="F116:H116"/>
    <mergeCell ref="K116:M116"/>
    <mergeCell ref="W113:AC113"/>
    <mergeCell ref="D114:E114"/>
    <mergeCell ref="F114:G114"/>
    <mergeCell ref="I114:J114"/>
    <mergeCell ref="L114:M114"/>
    <mergeCell ref="O114:P114"/>
    <mergeCell ref="Q114:R114"/>
    <mergeCell ref="S114:T114"/>
    <mergeCell ref="U114:V114"/>
    <mergeCell ref="W114:AC114"/>
    <mergeCell ref="U112:V112"/>
    <mergeCell ref="W112:AC112"/>
    <mergeCell ref="D113:E113"/>
    <mergeCell ref="F113:G113"/>
    <mergeCell ref="I113:J113"/>
    <mergeCell ref="L113:M113"/>
    <mergeCell ref="O113:P113"/>
    <mergeCell ref="Q113:R113"/>
    <mergeCell ref="S113:T113"/>
    <mergeCell ref="U113:V113"/>
    <mergeCell ref="S111:T111"/>
    <mergeCell ref="U111:V111"/>
    <mergeCell ref="W111:AC111"/>
    <mergeCell ref="D112:E112"/>
    <mergeCell ref="F112:G112"/>
    <mergeCell ref="I112:J112"/>
    <mergeCell ref="L112:M112"/>
    <mergeCell ref="O112:P112"/>
    <mergeCell ref="Q112:R112"/>
    <mergeCell ref="S112:T112"/>
    <mergeCell ref="D111:E111"/>
    <mergeCell ref="F111:G111"/>
    <mergeCell ref="I111:J111"/>
    <mergeCell ref="L111:M111"/>
    <mergeCell ref="O111:P111"/>
    <mergeCell ref="Q111:R111"/>
    <mergeCell ref="W109:AC109"/>
    <mergeCell ref="D110:E110"/>
    <mergeCell ref="F110:G110"/>
    <mergeCell ref="I110:J110"/>
    <mergeCell ref="L110:M110"/>
    <mergeCell ref="O110:P110"/>
    <mergeCell ref="Q110:R110"/>
    <mergeCell ref="S110:T110"/>
    <mergeCell ref="U110:V110"/>
    <mergeCell ref="W110:AC110"/>
    <mergeCell ref="U108:V108"/>
    <mergeCell ref="W108:AC108"/>
    <mergeCell ref="D109:E109"/>
    <mergeCell ref="F109:G109"/>
    <mergeCell ref="I109:J109"/>
    <mergeCell ref="L109:M109"/>
    <mergeCell ref="O109:P109"/>
    <mergeCell ref="Q109:R109"/>
    <mergeCell ref="S109:T109"/>
    <mergeCell ref="U109:V109"/>
    <mergeCell ref="S107:T107"/>
    <mergeCell ref="U107:V107"/>
    <mergeCell ref="W107:AC107"/>
    <mergeCell ref="D108:E108"/>
    <mergeCell ref="F108:G108"/>
    <mergeCell ref="I108:J108"/>
    <mergeCell ref="L108:M108"/>
    <mergeCell ref="O108:P108"/>
    <mergeCell ref="Q108:R108"/>
    <mergeCell ref="S108:T108"/>
    <mergeCell ref="D107:E107"/>
    <mergeCell ref="F107:G107"/>
    <mergeCell ref="I107:J107"/>
    <mergeCell ref="L107:M107"/>
    <mergeCell ref="O107:P107"/>
    <mergeCell ref="Q107:R107"/>
    <mergeCell ref="W105:AC105"/>
    <mergeCell ref="D106:E106"/>
    <mergeCell ref="F106:G106"/>
    <mergeCell ref="I106:J106"/>
    <mergeCell ref="L106:M106"/>
    <mergeCell ref="O106:P106"/>
    <mergeCell ref="Q106:R106"/>
    <mergeCell ref="S106:T106"/>
    <mergeCell ref="U106:V106"/>
    <mergeCell ref="W106:AC106"/>
    <mergeCell ref="U104:V104"/>
    <mergeCell ref="W104:AC104"/>
    <mergeCell ref="D105:E105"/>
    <mergeCell ref="F105:G105"/>
    <mergeCell ref="I105:J105"/>
    <mergeCell ref="L105:M105"/>
    <mergeCell ref="O105:P105"/>
    <mergeCell ref="Q105:R105"/>
    <mergeCell ref="S105:T105"/>
    <mergeCell ref="U105:V105"/>
    <mergeCell ref="S103:T103"/>
    <mergeCell ref="U103:V103"/>
    <mergeCell ref="W103:AC103"/>
    <mergeCell ref="D104:E104"/>
    <mergeCell ref="F104:G104"/>
    <mergeCell ref="I104:J104"/>
    <mergeCell ref="L104:M104"/>
    <mergeCell ref="O104:P104"/>
    <mergeCell ref="Q104:R104"/>
    <mergeCell ref="S104:T104"/>
    <mergeCell ref="D103:E103"/>
    <mergeCell ref="F103:G103"/>
    <mergeCell ref="I103:J103"/>
    <mergeCell ref="L103:M103"/>
    <mergeCell ref="O103:P103"/>
    <mergeCell ref="Q103:R103"/>
    <mergeCell ref="W101:AC101"/>
    <mergeCell ref="D102:E102"/>
    <mergeCell ref="F102:G102"/>
    <mergeCell ref="I102:J102"/>
    <mergeCell ref="L102:M102"/>
    <mergeCell ref="O102:P102"/>
    <mergeCell ref="Q102:R102"/>
    <mergeCell ref="S102:T102"/>
    <mergeCell ref="U102:V102"/>
    <mergeCell ref="W102:AC102"/>
    <mergeCell ref="U100:V100"/>
    <mergeCell ref="W100:AC100"/>
    <mergeCell ref="D101:E101"/>
    <mergeCell ref="F101:G101"/>
    <mergeCell ref="I101:J101"/>
    <mergeCell ref="L101:M101"/>
    <mergeCell ref="O101:P101"/>
    <mergeCell ref="Q101:R101"/>
    <mergeCell ref="S101:T101"/>
    <mergeCell ref="U101:V101"/>
    <mergeCell ref="S99:T99"/>
    <mergeCell ref="U99:V99"/>
    <mergeCell ref="W99:AC99"/>
    <mergeCell ref="D100:E100"/>
    <mergeCell ref="F100:G100"/>
    <mergeCell ref="I100:J100"/>
    <mergeCell ref="L100:M100"/>
    <mergeCell ref="O100:P100"/>
    <mergeCell ref="Q100:R100"/>
    <mergeCell ref="S100:T100"/>
    <mergeCell ref="D99:E99"/>
    <mergeCell ref="F99:G99"/>
    <mergeCell ref="I99:J99"/>
    <mergeCell ref="L99:M99"/>
    <mergeCell ref="O99:P99"/>
    <mergeCell ref="Q99:R99"/>
    <mergeCell ref="W97:AC97"/>
    <mergeCell ref="D98:E98"/>
    <mergeCell ref="F98:G98"/>
    <mergeCell ref="I98:J98"/>
    <mergeCell ref="L98:M98"/>
    <mergeCell ref="O98:P98"/>
    <mergeCell ref="Q98:R98"/>
    <mergeCell ref="S98:T98"/>
    <mergeCell ref="U98:V98"/>
    <mergeCell ref="W98:AC98"/>
    <mergeCell ref="U96:V96"/>
    <mergeCell ref="W96:AC96"/>
    <mergeCell ref="D97:E97"/>
    <mergeCell ref="F97:G97"/>
    <mergeCell ref="I97:J97"/>
    <mergeCell ref="L97:M97"/>
    <mergeCell ref="O97:P97"/>
    <mergeCell ref="Q97:R97"/>
    <mergeCell ref="S97:T97"/>
    <mergeCell ref="U97:V97"/>
    <mergeCell ref="S95:T95"/>
    <mergeCell ref="U95:V95"/>
    <mergeCell ref="W95:AC95"/>
    <mergeCell ref="D96:E96"/>
    <mergeCell ref="F96:G96"/>
    <mergeCell ref="I96:J96"/>
    <mergeCell ref="L96:M96"/>
    <mergeCell ref="O96:P96"/>
    <mergeCell ref="Q96:R96"/>
    <mergeCell ref="S96:T96"/>
    <mergeCell ref="D95:E95"/>
    <mergeCell ref="F95:G95"/>
    <mergeCell ref="I95:J95"/>
    <mergeCell ref="L95:M95"/>
    <mergeCell ref="O95:P95"/>
    <mergeCell ref="Q95:R95"/>
    <mergeCell ref="W93:AC93"/>
    <mergeCell ref="D94:E94"/>
    <mergeCell ref="F94:G94"/>
    <mergeCell ref="I94:J94"/>
    <mergeCell ref="L94:M94"/>
    <mergeCell ref="O94:P94"/>
    <mergeCell ref="Q94:R94"/>
    <mergeCell ref="S94:T94"/>
    <mergeCell ref="U94:V94"/>
    <mergeCell ref="W94:AC94"/>
    <mergeCell ref="U92:V92"/>
    <mergeCell ref="W92:AC92"/>
    <mergeCell ref="D93:E93"/>
    <mergeCell ref="F93:G93"/>
    <mergeCell ref="I93:J93"/>
    <mergeCell ref="L93:M93"/>
    <mergeCell ref="O93:P93"/>
    <mergeCell ref="Q93:R93"/>
    <mergeCell ref="S93:T93"/>
    <mergeCell ref="U93:V93"/>
    <mergeCell ref="S91:T91"/>
    <mergeCell ref="U91:V91"/>
    <mergeCell ref="W91:AC91"/>
    <mergeCell ref="D92:E92"/>
    <mergeCell ref="F92:G92"/>
    <mergeCell ref="I92:J92"/>
    <mergeCell ref="L92:M92"/>
    <mergeCell ref="O92:P92"/>
    <mergeCell ref="Q92:R92"/>
    <mergeCell ref="S92:T92"/>
    <mergeCell ref="D91:E91"/>
    <mergeCell ref="F91:G91"/>
    <mergeCell ref="I91:J91"/>
    <mergeCell ref="L91:M91"/>
    <mergeCell ref="O91:P91"/>
    <mergeCell ref="Q91:R91"/>
    <mergeCell ref="W89:AC89"/>
    <mergeCell ref="D90:E90"/>
    <mergeCell ref="F90:G90"/>
    <mergeCell ref="I90:J90"/>
    <mergeCell ref="L90:M90"/>
    <mergeCell ref="O90:P90"/>
    <mergeCell ref="Q90:R90"/>
    <mergeCell ref="S90:T90"/>
    <mergeCell ref="U90:V90"/>
    <mergeCell ref="W90:AC90"/>
    <mergeCell ref="U88:V88"/>
    <mergeCell ref="W88:AC88"/>
    <mergeCell ref="D89:E89"/>
    <mergeCell ref="F89:G89"/>
    <mergeCell ref="I89:J89"/>
    <mergeCell ref="L89:M89"/>
    <mergeCell ref="O89:P89"/>
    <mergeCell ref="Q89:R89"/>
    <mergeCell ref="S89:T89"/>
    <mergeCell ref="U89:V89"/>
    <mergeCell ref="S87:T87"/>
    <mergeCell ref="U87:V87"/>
    <mergeCell ref="W87:AC87"/>
    <mergeCell ref="D88:E88"/>
    <mergeCell ref="F88:G88"/>
    <mergeCell ref="I88:J88"/>
    <mergeCell ref="L88:M88"/>
    <mergeCell ref="O88:P88"/>
    <mergeCell ref="Q88:R88"/>
    <mergeCell ref="S88:T88"/>
    <mergeCell ref="D87:E87"/>
    <mergeCell ref="F87:G87"/>
    <mergeCell ref="I87:J87"/>
    <mergeCell ref="L87:M87"/>
    <mergeCell ref="O87:P87"/>
    <mergeCell ref="Q87:R87"/>
    <mergeCell ref="W85:AC85"/>
    <mergeCell ref="D86:E86"/>
    <mergeCell ref="F86:G86"/>
    <mergeCell ref="I86:J86"/>
    <mergeCell ref="L86:M86"/>
    <mergeCell ref="O86:P86"/>
    <mergeCell ref="Q86:R86"/>
    <mergeCell ref="S86:T86"/>
    <mergeCell ref="U86:V86"/>
    <mergeCell ref="W86:AC86"/>
    <mergeCell ref="U84:V84"/>
    <mergeCell ref="W84:AC84"/>
    <mergeCell ref="D85:E85"/>
    <mergeCell ref="F85:G85"/>
    <mergeCell ref="I85:J85"/>
    <mergeCell ref="L85:M85"/>
    <mergeCell ref="O85:P85"/>
    <mergeCell ref="Q85:R85"/>
    <mergeCell ref="S85:T85"/>
    <mergeCell ref="U85:V85"/>
    <mergeCell ref="S83:T83"/>
    <mergeCell ref="U83:V83"/>
    <mergeCell ref="W83:AC83"/>
    <mergeCell ref="D84:E84"/>
    <mergeCell ref="F84:G84"/>
    <mergeCell ref="I84:J84"/>
    <mergeCell ref="L84:M84"/>
    <mergeCell ref="O84:P84"/>
    <mergeCell ref="Q84:R84"/>
    <mergeCell ref="S84:T84"/>
    <mergeCell ref="A83:B83"/>
    <mergeCell ref="D83:E83"/>
    <mergeCell ref="F83:K83"/>
    <mergeCell ref="L83:N83"/>
    <mergeCell ref="O83:P83"/>
    <mergeCell ref="Q83:R83"/>
    <mergeCell ref="V81:W81"/>
    <mergeCell ref="X81:AB81"/>
    <mergeCell ref="B82:D82"/>
    <mergeCell ref="E82:H82"/>
    <mergeCell ref="J82:N82"/>
    <mergeCell ref="O82:S82"/>
    <mergeCell ref="U82:V82"/>
    <mergeCell ref="W82:AB82"/>
    <mergeCell ref="A81:C81"/>
    <mergeCell ref="F81:G81"/>
    <mergeCell ref="J81:K81"/>
    <mergeCell ref="M81:N81"/>
    <mergeCell ref="P81:R81"/>
    <mergeCell ref="S81:U81"/>
    <mergeCell ref="O77:R77"/>
    <mergeCell ref="U77:V77"/>
    <mergeCell ref="A79:AC79"/>
    <mergeCell ref="A80:C80"/>
    <mergeCell ref="D80:I80"/>
    <mergeCell ref="J80:L80"/>
    <mergeCell ref="W80:AB80"/>
    <mergeCell ref="A76:C76"/>
    <mergeCell ref="E76:H76"/>
    <mergeCell ref="K76:M76"/>
    <mergeCell ref="Q76:R76"/>
    <mergeCell ref="X76:Z77"/>
    <mergeCell ref="AC76:AC77"/>
    <mergeCell ref="A77:B77"/>
    <mergeCell ref="D77:E77"/>
    <mergeCell ref="F77:H77"/>
    <mergeCell ref="K77:M77"/>
    <mergeCell ref="W74:AC74"/>
    <mergeCell ref="D75:E75"/>
    <mergeCell ref="F75:G75"/>
    <mergeCell ref="I75:J75"/>
    <mergeCell ref="L75:M75"/>
    <mergeCell ref="O75:P75"/>
    <mergeCell ref="Q75:R75"/>
    <mergeCell ref="S75:T75"/>
    <mergeCell ref="U75:V75"/>
    <mergeCell ref="W75:AC75"/>
    <mergeCell ref="U73:V73"/>
    <mergeCell ref="W73:AC73"/>
    <mergeCell ref="D74:E74"/>
    <mergeCell ref="F74:G74"/>
    <mergeCell ref="I74:J74"/>
    <mergeCell ref="L74:M74"/>
    <mergeCell ref="O74:P74"/>
    <mergeCell ref="Q74:R74"/>
    <mergeCell ref="S74:T74"/>
    <mergeCell ref="U74:V74"/>
    <mergeCell ref="S72:T72"/>
    <mergeCell ref="U72:V72"/>
    <mergeCell ref="W72:AC72"/>
    <mergeCell ref="D73:E73"/>
    <mergeCell ref="F73:G73"/>
    <mergeCell ref="I73:J73"/>
    <mergeCell ref="L73:M73"/>
    <mergeCell ref="O73:P73"/>
    <mergeCell ref="Q73:R73"/>
    <mergeCell ref="S73:T73"/>
    <mergeCell ref="D72:E72"/>
    <mergeCell ref="F72:G72"/>
    <mergeCell ref="I72:J72"/>
    <mergeCell ref="L72:M72"/>
    <mergeCell ref="O72:P72"/>
    <mergeCell ref="Q72:R72"/>
    <mergeCell ref="W70:AC70"/>
    <mergeCell ref="D71:E71"/>
    <mergeCell ref="F71:G71"/>
    <mergeCell ref="I71:J71"/>
    <mergeCell ref="L71:M71"/>
    <mergeCell ref="O71:P71"/>
    <mergeCell ref="Q71:R71"/>
    <mergeCell ref="S71:T71"/>
    <mergeCell ref="U71:V71"/>
    <mergeCell ref="W71:AC71"/>
    <mergeCell ref="U69:V69"/>
    <mergeCell ref="W69:AC69"/>
    <mergeCell ref="D70:E70"/>
    <mergeCell ref="F70:G70"/>
    <mergeCell ref="I70:J70"/>
    <mergeCell ref="L70:M70"/>
    <mergeCell ref="O70:P70"/>
    <mergeCell ref="Q70:R70"/>
    <mergeCell ref="S70:T70"/>
    <mergeCell ref="U70:V70"/>
    <mergeCell ref="S68:T68"/>
    <mergeCell ref="U68:V68"/>
    <mergeCell ref="W68:AC68"/>
    <mergeCell ref="D69:E69"/>
    <mergeCell ref="F69:G69"/>
    <mergeCell ref="I69:J69"/>
    <mergeCell ref="L69:M69"/>
    <mergeCell ref="O69:P69"/>
    <mergeCell ref="Q69:R69"/>
    <mergeCell ref="S69:T69"/>
    <mergeCell ref="D68:E68"/>
    <mergeCell ref="F68:G68"/>
    <mergeCell ref="I68:J68"/>
    <mergeCell ref="L68:M68"/>
    <mergeCell ref="O68:P68"/>
    <mergeCell ref="Q68:R68"/>
    <mergeCell ref="W66:AC66"/>
    <mergeCell ref="D67:E67"/>
    <mergeCell ref="F67:G67"/>
    <mergeCell ref="I67:J67"/>
    <mergeCell ref="L67:M67"/>
    <mergeCell ref="O67:P67"/>
    <mergeCell ref="Q67:R67"/>
    <mergeCell ref="S67:T67"/>
    <mergeCell ref="U67:V67"/>
    <mergeCell ref="W67:AC67"/>
    <mergeCell ref="U65:V65"/>
    <mergeCell ref="W65:AC65"/>
    <mergeCell ref="D66:E66"/>
    <mergeCell ref="F66:G66"/>
    <mergeCell ref="I66:J66"/>
    <mergeCell ref="L66:M66"/>
    <mergeCell ref="O66:P66"/>
    <mergeCell ref="Q66:R66"/>
    <mergeCell ref="S66:T66"/>
    <mergeCell ref="U66:V66"/>
    <mergeCell ref="S64:T64"/>
    <mergeCell ref="U64:V64"/>
    <mergeCell ref="W64:AC64"/>
    <mergeCell ref="D65:E65"/>
    <mergeCell ref="F65:G65"/>
    <mergeCell ref="I65:J65"/>
    <mergeCell ref="L65:M65"/>
    <mergeCell ref="O65:P65"/>
    <mergeCell ref="Q65:R65"/>
    <mergeCell ref="S65:T65"/>
    <mergeCell ref="D64:E64"/>
    <mergeCell ref="F64:G64"/>
    <mergeCell ref="I64:J64"/>
    <mergeCell ref="L64:M64"/>
    <mergeCell ref="O64:P64"/>
    <mergeCell ref="Q64:R64"/>
    <mergeCell ref="W62:AC62"/>
    <mergeCell ref="D63:E63"/>
    <mergeCell ref="F63:G63"/>
    <mergeCell ref="I63:J63"/>
    <mergeCell ref="L63:M63"/>
    <mergeCell ref="O63:P63"/>
    <mergeCell ref="Q63:R63"/>
    <mergeCell ref="S63:T63"/>
    <mergeCell ref="U63:V63"/>
    <mergeCell ref="W63:AC63"/>
    <mergeCell ref="U61:V61"/>
    <mergeCell ref="W61:AC61"/>
    <mergeCell ref="D62:E62"/>
    <mergeCell ref="F62:G62"/>
    <mergeCell ref="I62:J62"/>
    <mergeCell ref="L62:M62"/>
    <mergeCell ref="O62:P62"/>
    <mergeCell ref="Q62:R62"/>
    <mergeCell ref="S62:T62"/>
    <mergeCell ref="U62:V62"/>
    <mergeCell ref="S60:T60"/>
    <mergeCell ref="U60:V60"/>
    <mergeCell ref="W60:AC60"/>
    <mergeCell ref="D61:E61"/>
    <mergeCell ref="F61:G61"/>
    <mergeCell ref="I61:J61"/>
    <mergeCell ref="L61:M61"/>
    <mergeCell ref="O61:P61"/>
    <mergeCell ref="Q61:R61"/>
    <mergeCell ref="S61:T61"/>
    <mergeCell ref="D60:E60"/>
    <mergeCell ref="F60:G60"/>
    <mergeCell ref="I60:J60"/>
    <mergeCell ref="L60:M60"/>
    <mergeCell ref="O60:P60"/>
    <mergeCell ref="Q60:R60"/>
    <mergeCell ref="W58:AC58"/>
    <mergeCell ref="D59:E59"/>
    <mergeCell ref="F59:G59"/>
    <mergeCell ref="I59:J59"/>
    <mergeCell ref="L59:M59"/>
    <mergeCell ref="O59:P59"/>
    <mergeCell ref="Q59:R59"/>
    <mergeCell ref="S59:T59"/>
    <mergeCell ref="U59:V59"/>
    <mergeCell ref="W59:AC59"/>
    <mergeCell ref="U57:V57"/>
    <mergeCell ref="W57:AC57"/>
    <mergeCell ref="D58:E58"/>
    <mergeCell ref="F58:G58"/>
    <mergeCell ref="I58:J58"/>
    <mergeCell ref="L58:M58"/>
    <mergeCell ref="O58:P58"/>
    <mergeCell ref="Q58:R58"/>
    <mergeCell ref="S58:T58"/>
    <mergeCell ref="U58:V58"/>
    <mergeCell ref="S56:T56"/>
    <mergeCell ref="U56:V56"/>
    <mergeCell ref="W56:AC56"/>
    <mergeCell ref="D57:E57"/>
    <mergeCell ref="F57:G57"/>
    <mergeCell ref="I57:J57"/>
    <mergeCell ref="L57:M57"/>
    <mergeCell ref="O57:P57"/>
    <mergeCell ref="Q57:R57"/>
    <mergeCell ref="S57:T57"/>
    <mergeCell ref="D56:E56"/>
    <mergeCell ref="F56:G56"/>
    <mergeCell ref="I56:J56"/>
    <mergeCell ref="L56:M56"/>
    <mergeCell ref="O56:P56"/>
    <mergeCell ref="Q56:R56"/>
    <mergeCell ref="W54:AC54"/>
    <mergeCell ref="D55:E55"/>
    <mergeCell ref="F55:G55"/>
    <mergeCell ref="I55:J55"/>
    <mergeCell ref="L55:M55"/>
    <mergeCell ref="O55:P55"/>
    <mergeCell ref="Q55:R55"/>
    <mergeCell ref="S55:T55"/>
    <mergeCell ref="U55:V55"/>
    <mergeCell ref="W55:AC55"/>
    <mergeCell ref="U53:V53"/>
    <mergeCell ref="W53:AC53"/>
    <mergeCell ref="D54:E54"/>
    <mergeCell ref="F54:G54"/>
    <mergeCell ref="I54:J54"/>
    <mergeCell ref="L54:M54"/>
    <mergeCell ref="O54:P54"/>
    <mergeCell ref="Q54:R54"/>
    <mergeCell ref="S54:T54"/>
    <mergeCell ref="U54:V54"/>
    <mergeCell ref="S52:T52"/>
    <mergeCell ref="U52:V52"/>
    <mergeCell ref="W52:AC52"/>
    <mergeCell ref="D53:E53"/>
    <mergeCell ref="F53:G53"/>
    <mergeCell ref="I53:J53"/>
    <mergeCell ref="L53:M53"/>
    <mergeCell ref="O53:P53"/>
    <mergeCell ref="Q53:R53"/>
    <mergeCell ref="S53:T53"/>
    <mergeCell ref="D52:E52"/>
    <mergeCell ref="F52:G52"/>
    <mergeCell ref="I52:J52"/>
    <mergeCell ref="L52:M52"/>
    <mergeCell ref="O52:P52"/>
    <mergeCell ref="Q52:R52"/>
    <mergeCell ref="W50:AC50"/>
    <mergeCell ref="D51:E51"/>
    <mergeCell ref="F51:G51"/>
    <mergeCell ref="I51:J51"/>
    <mergeCell ref="L51:M51"/>
    <mergeCell ref="O51:P51"/>
    <mergeCell ref="Q51:R51"/>
    <mergeCell ref="S51:T51"/>
    <mergeCell ref="U51:V51"/>
    <mergeCell ref="W51:AC51"/>
    <mergeCell ref="U49:V49"/>
    <mergeCell ref="W49:AC49"/>
    <mergeCell ref="D50:E50"/>
    <mergeCell ref="F50:G50"/>
    <mergeCell ref="I50:J50"/>
    <mergeCell ref="L50:M50"/>
    <mergeCell ref="O50:P50"/>
    <mergeCell ref="Q50:R50"/>
    <mergeCell ref="S50:T50"/>
    <mergeCell ref="U50:V50"/>
    <mergeCell ref="S48:T48"/>
    <mergeCell ref="U48:V48"/>
    <mergeCell ref="W48:AC48"/>
    <mergeCell ref="D49:E49"/>
    <mergeCell ref="F49:G49"/>
    <mergeCell ref="I49:J49"/>
    <mergeCell ref="L49:M49"/>
    <mergeCell ref="O49:P49"/>
    <mergeCell ref="Q49:R49"/>
    <mergeCell ref="S49:T49"/>
    <mergeCell ref="D48:E48"/>
    <mergeCell ref="F48:G48"/>
    <mergeCell ref="I48:J48"/>
    <mergeCell ref="L48:M48"/>
    <mergeCell ref="O48:P48"/>
    <mergeCell ref="Q48:R48"/>
    <mergeCell ref="W46:AC46"/>
    <mergeCell ref="D47:E47"/>
    <mergeCell ref="F47:G47"/>
    <mergeCell ref="I47:J47"/>
    <mergeCell ref="L47:M47"/>
    <mergeCell ref="O47:P47"/>
    <mergeCell ref="Q47:R47"/>
    <mergeCell ref="S47:T47"/>
    <mergeCell ref="U47:V47"/>
    <mergeCell ref="W47:AC47"/>
    <mergeCell ref="U45:V45"/>
    <mergeCell ref="W45:AC45"/>
    <mergeCell ref="D46:E46"/>
    <mergeCell ref="F46:G46"/>
    <mergeCell ref="I46:J46"/>
    <mergeCell ref="L46:M46"/>
    <mergeCell ref="O46:P46"/>
    <mergeCell ref="Q46:R46"/>
    <mergeCell ref="S46:T46"/>
    <mergeCell ref="U46:V46"/>
    <mergeCell ref="S44:T44"/>
    <mergeCell ref="U44:V44"/>
    <mergeCell ref="W44:AC44"/>
    <mergeCell ref="D45:E45"/>
    <mergeCell ref="F45:G45"/>
    <mergeCell ref="I45:J45"/>
    <mergeCell ref="L45:M45"/>
    <mergeCell ref="O45:P45"/>
    <mergeCell ref="Q45:R45"/>
    <mergeCell ref="S45:T45"/>
    <mergeCell ref="A44:B44"/>
    <mergeCell ref="D44:E44"/>
    <mergeCell ref="F44:K44"/>
    <mergeCell ref="L44:N44"/>
    <mergeCell ref="O44:P44"/>
    <mergeCell ref="Q44:R44"/>
    <mergeCell ref="V42:W42"/>
    <mergeCell ref="X42:AB42"/>
    <mergeCell ref="B43:D43"/>
    <mergeCell ref="E43:H43"/>
    <mergeCell ref="J43:N43"/>
    <mergeCell ref="O43:S43"/>
    <mergeCell ref="U43:V43"/>
    <mergeCell ref="W43:AB43"/>
    <mergeCell ref="A41:C41"/>
    <mergeCell ref="D41:I41"/>
    <mergeCell ref="J41:L41"/>
    <mergeCell ref="W41:AB41"/>
    <mergeCell ref="A42:C42"/>
    <mergeCell ref="F42:G42"/>
    <mergeCell ref="J42:K42"/>
    <mergeCell ref="M42:N42"/>
    <mergeCell ref="P42:R42"/>
    <mergeCell ref="S42:U42"/>
    <mergeCell ref="A32:D32"/>
    <mergeCell ref="F32:H32"/>
    <mergeCell ref="K32:AC32"/>
    <mergeCell ref="A34:AC34"/>
    <mergeCell ref="A35:AC37"/>
    <mergeCell ref="A40:AC40"/>
    <mergeCell ref="A30:D30"/>
    <mergeCell ref="F30:H30"/>
    <mergeCell ref="K30:AC30"/>
    <mergeCell ref="A31:D31"/>
    <mergeCell ref="F31:H31"/>
    <mergeCell ref="K31:AC31"/>
    <mergeCell ref="O26:Q26"/>
    <mergeCell ref="R26:S26"/>
    <mergeCell ref="U26:W26"/>
    <mergeCell ref="X26:Y26"/>
    <mergeCell ref="A29:D29"/>
    <mergeCell ref="F29:H29"/>
    <mergeCell ref="K29:AC29"/>
    <mergeCell ref="A25:D26"/>
    <mergeCell ref="E25:I25"/>
    <mergeCell ref="J25:K25"/>
    <mergeCell ref="E26:H26"/>
    <mergeCell ref="I26:K26"/>
    <mergeCell ref="L26:M26"/>
    <mergeCell ref="A20:AC21"/>
    <mergeCell ref="A22:D22"/>
    <mergeCell ref="E22:F22"/>
    <mergeCell ref="A23:D24"/>
    <mergeCell ref="E23:F23"/>
    <mergeCell ref="H23:J23"/>
    <mergeCell ref="K23:L23"/>
    <mergeCell ref="N23:Q23"/>
    <mergeCell ref="E24:F24"/>
    <mergeCell ref="G24:AB24"/>
    <mergeCell ref="A15:D17"/>
    <mergeCell ref="E15:H15"/>
    <mergeCell ref="E16:H16"/>
    <mergeCell ref="E17:H17"/>
    <mergeCell ref="M17:N17"/>
    <mergeCell ref="R17:T17"/>
    <mergeCell ref="A12:B14"/>
    <mergeCell ref="C12:D12"/>
    <mergeCell ref="E12:K12"/>
    <mergeCell ref="C13:D13"/>
    <mergeCell ref="E13:K13"/>
    <mergeCell ref="C14:D14"/>
    <mergeCell ref="E14:K14"/>
    <mergeCell ref="A10:D10"/>
    <mergeCell ref="F10:H10"/>
    <mergeCell ref="J10:L10"/>
    <mergeCell ref="N10:O10"/>
    <mergeCell ref="A11:D11"/>
    <mergeCell ref="F11:H11"/>
    <mergeCell ref="J11:L11"/>
    <mergeCell ref="N11:O11"/>
    <mergeCell ref="A7:D7"/>
    <mergeCell ref="E7:AC7"/>
    <mergeCell ref="A8:D8"/>
    <mergeCell ref="E8:AC8"/>
    <mergeCell ref="A9:D9"/>
    <mergeCell ref="H9:I9"/>
    <mergeCell ref="M9:N9"/>
    <mergeCell ref="A1:AC1"/>
    <mergeCell ref="J2:M2"/>
    <mergeCell ref="Q2:R2"/>
    <mergeCell ref="T4:W4"/>
    <mergeCell ref="A5:AC5"/>
    <mergeCell ref="A6:D6"/>
    <mergeCell ref="E6:AC6"/>
  </mergeCells>
  <phoneticPr fontId="1"/>
  <conditionalFormatting sqref="D45:G75 I45:J75">
    <cfRule type="expression" dxfId="692" priority="63">
      <formula>D45=""</formula>
    </cfRule>
  </conditionalFormatting>
  <conditionalFormatting sqref="D84:G114 I84:J114">
    <cfRule type="expression" dxfId="691" priority="53">
      <formula>D84=""</formula>
    </cfRule>
  </conditionalFormatting>
  <conditionalFormatting sqref="D123:G153 I123:J153">
    <cfRule type="expression" dxfId="690" priority="43">
      <formula>D123=""</formula>
    </cfRule>
  </conditionalFormatting>
  <conditionalFormatting sqref="D162:G192 I162:J192">
    <cfRule type="expression" dxfId="689" priority="33">
      <formula>D162=""</formula>
    </cfRule>
  </conditionalFormatting>
  <conditionalFormatting sqref="D201:G231 I201:J231">
    <cfRule type="expression" dxfId="688" priority="23">
      <formula>D201=""</formula>
    </cfRule>
  </conditionalFormatting>
  <conditionalFormatting sqref="D240:G270 I240:J270">
    <cfRule type="expression" dxfId="687" priority="13">
      <formula>D240=""</formula>
    </cfRule>
  </conditionalFormatting>
  <conditionalFormatting sqref="E6:E8 E22:E23">
    <cfRule type="expression" dxfId="686" priority="73">
      <formula>E6=""</formula>
    </cfRule>
  </conditionalFormatting>
  <conditionalFormatting sqref="E10:E11">
    <cfRule type="expression" dxfId="685" priority="76">
      <formula>E10=""</formula>
    </cfRule>
  </conditionalFormatting>
  <conditionalFormatting sqref="E43">
    <cfRule type="expression" dxfId="684" priority="59">
      <formula>E43=""</formula>
    </cfRule>
  </conditionalFormatting>
  <conditionalFormatting sqref="E82">
    <cfRule type="expression" dxfId="683" priority="49">
      <formula>E82=""</formula>
    </cfRule>
  </conditionalFormatting>
  <conditionalFormatting sqref="E121">
    <cfRule type="expression" dxfId="682" priority="39">
      <formula>E121=""</formula>
    </cfRule>
  </conditionalFormatting>
  <conditionalFormatting sqref="E160">
    <cfRule type="expression" dxfId="681" priority="29">
      <formula>E160=""</formula>
    </cfRule>
  </conditionalFormatting>
  <conditionalFormatting sqref="E199">
    <cfRule type="expression" dxfId="680" priority="19">
      <formula>E199=""</formula>
    </cfRule>
  </conditionalFormatting>
  <conditionalFormatting sqref="E238">
    <cfRule type="expression" dxfId="679" priority="9">
      <formula>E238=""</formula>
    </cfRule>
  </conditionalFormatting>
  <conditionalFormatting sqref="G24">
    <cfRule type="expression" dxfId="678" priority="65">
      <formula>G24=""</formula>
    </cfRule>
  </conditionalFormatting>
  <conditionalFormatting sqref="I10:I11">
    <cfRule type="expression" dxfId="677" priority="75">
      <formula>I10=""</formula>
    </cfRule>
  </conditionalFormatting>
  <conditionalFormatting sqref="J25">
    <cfRule type="expression" dxfId="676" priority="4">
      <formula>J25=""</formula>
    </cfRule>
  </conditionalFormatting>
  <conditionalFormatting sqref="K23">
    <cfRule type="containsBlanks" dxfId="675" priority="67">
      <formula>LEN(TRIM(K23))=0</formula>
    </cfRule>
  </conditionalFormatting>
  <conditionalFormatting sqref="L26">
    <cfRule type="expression" dxfId="674" priority="3">
      <formula>L26=""</formula>
    </cfRule>
  </conditionalFormatting>
  <conditionalFormatting sqref="M10:M11">
    <cfRule type="expression" dxfId="673" priority="74">
      <formula>M10=""</formula>
    </cfRule>
  </conditionalFormatting>
  <conditionalFormatting sqref="M23">
    <cfRule type="expression" dxfId="672" priority="69">
      <formula>M23=""</formula>
    </cfRule>
  </conditionalFormatting>
  <conditionalFormatting sqref="M41:N41 P41 R41">
    <cfRule type="containsBlanks" dxfId="671" priority="62">
      <formula>LEN(TRIM(M41))=0</formula>
    </cfRule>
  </conditionalFormatting>
  <conditionalFormatting sqref="M80:N80 P80 R80">
    <cfRule type="containsBlanks" dxfId="670" priority="52">
      <formula>LEN(TRIM(M80))=0</formula>
    </cfRule>
  </conditionalFormatting>
  <conditionalFormatting sqref="M119:N119 P119 R119">
    <cfRule type="containsBlanks" dxfId="669" priority="42">
      <formula>LEN(TRIM(M119))=0</formula>
    </cfRule>
  </conditionalFormatting>
  <conditionalFormatting sqref="M158:N158 P158 R158">
    <cfRule type="containsBlanks" dxfId="668" priority="32">
      <formula>LEN(TRIM(M158))=0</formula>
    </cfRule>
  </conditionalFormatting>
  <conditionalFormatting sqref="M197:N197 P197 R197">
    <cfRule type="containsBlanks" dxfId="667" priority="22">
      <formula>LEN(TRIM(M197))=0</formula>
    </cfRule>
  </conditionalFormatting>
  <conditionalFormatting sqref="M236:N236 P236 R236">
    <cfRule type="containsBlanks" dxfId="666" priority="12">
      <formula>LEN(TRIM(M236))=0</formula>
    </cfRule>
  </conditionalFormatting>
  <conditionalFormatting sqref="N2">
    <cfRule type="expression" dxfId="665" priority="72">
      <formula>N2=""</formula>
    </cfRule>
  </conditionalFormatting>
  <conditionalFormatting sqref="N23">
    <cfRule type="containsBlanks" dxfId="664" priority="66">
      <formula>LEN(TRIM(N23))=0</formula>
    </cfRule>
  </conditionalFormatting>
  <conditionalFormatting sqref="O43">
    <cfRule type="expression" dxfId="663" priority="56">
      <formula>O43=""</formula>
    </cfRule>
  </conditionalFormatting>
  <conditionalFormatting sqref="O82">
    <cfRule type="expression" dxfId="662" priority="46">
      <formula>O82=""</formula>
    </cfRule>
  </conditionalFormatting>
  <conditionalFormatting sqref="O121">
    <cfRule type="expression" dxfId="661" priority="36">
      <formula>O121=""</formula>
    </cfRule>
  </conditionalFormatting>
  <conditionalFormatting sqref="O160">
    <cfRule type="expression" dxfId="660" priority="26">
      <formula>O160=""</formula>
    </cfRule>
  </conditionalFormatting>
  <conditionalFormatting sqref="O199">
    <cfRule type="expression" dxfId="659" priority="16">
      <formula>O199=""</formula>
    </cfRule>
  </conditionalFormatting>
  <conditionalFormatting sqref="O238">
    <cfRule type="expression" dxfId="658" priority="6">
      <formula>O238=""</formula>
    </cfRule>
  </conditionalFormatting>
  <conditionalFormatting sqref="O45:Q75 D41 S45:V75">
    <cfRule type="expression" dxfId="657" priority="64">
      <formula>D41=""</formula>
    </cfRule>
  </conditionalFormatting>
  <conditionalFormatting sqref="O84:Q114 D80 S84:V114">
    <cfRule type="expression" dxfId="656" priority="54">
      <formula>D80=""</formula>
    </cfRule>
  </conditionalFormatting>
  <conditionalFormatting sqref="O123:Q153 D119 S123:V153">
    <cfRule type="expression" dxfId="655" priority="44">
      <formula>D119=""</formula>
    </cfRule>
  </conditionalFormatting>
  <conditionalFormatting sqref="O162:Q192 D158 S162:V192">
    <cfRule type="expression" dxfId="654" priority="34">
      <formula>D158=""</formula>
    </cfRule>
  </conditionalFormatting>
  <conditionalFormatting sqref="O201:Q231 D197 S201:V231">
    <cfRule type="expression" dxfId="653" priority="24">
      <formula>D197=""</formula>
    </cfRule>
  </conditionalFormatting>
  <conditionalFormatting sqref="O240:Q270 D236 S240:V270">
    <cfRule type="expression" dxfId="652" priority="14">
      <formula>D236=""</formula>
    </cfRule>
  </conditionalFormatting>
  <conditionalFormatting sqref="P2">
    <cfRule type="expression" dxfId="651" priority="70">
      <formula>P2=""</formula>
    </cfRule>
  </conditionalFormatting>
  <conditionalFormatting sqref="P10:P11">
    <cfRule type="expression" dxfId="650" priority="71">
      <formula>P10=""</formula>
    </cfRule>
  </conditionalFormatting>
  <conditionalFormatting sqref="Q45:Q75">
    <cfRule type="expression" dxfId="649" priority="61">
      <formula>Q45=""</formula>
    </cfRule>
  </conditionalFormatting>
  <conditionalFormatting sqref="Q84:Q114">
    <cfRule type="expression" dxfId="648" priority="51">
      <formula>Q84=""</formula>
    </cfRule>
  </conditionalFormatting>
  <conditionalFormatting sqref="Q123:Q153">
    <cfRule type="expression" dxfId="647" priority="41">
      <formula>Q123=""</formula>
    </cfRule>
  </conditionalFormatting>
  <conditionalFormatting sqref="Q162:Q192">
    <cfRule type="expression" dxfId="646" priority="31">
      <formula>Q162=""</formula>
    </cfRule>
  </conditionalFormatting>
  <conditionalFormatting sqref="Q201:Q231">
    <cfRule type="expression" dxfId="645" priority="21">
      <formula>Q201=""</formula>
    </cfRule>
  </conditionalFormatting>
  <conditionalFormatting sqref="Q240:Q270">
    <cfRule type="expression" dxfId="644" priority="11">
      <formula>Q240=""</formula>
    </cfRule>
  </conditionalFormatting>
  <conditionalFormatting sqref="R23">
    <cfRule type="expression" dxfId="643" priority="68">
      <formula>R23=""</formula>
    </cfRule>
  </conditionalFormatting>
  <conditionalFormatting sqref="R26">
    <cfRule type="expression" dxfId="642" priority="2">
      <formula>R26=""</formula>
    </cfRule>
  </conditionalFormatting>
  <conditionalFormatting sqref="S42">
    <cfRule type="expression" dxfId="641" priority="58">
      <formula>S42=""</formula>
    </cfRule>
  </conditionalFormatting>
  <conditionalFormatting sqref="S81">
    <cfRule type="expression" dxfId="640" priority="48">
      <formula>S81=""</formula>
    </cfRule>
  </conditionalFormatting>
  <conditionalFormatting sqref="S120">
    <cfRule type="expression" dxfId="639" priority="38">
      <formula>S120=""</formula>
    </cfRule>
  </conditionalFormatting>
  <conditionalFormatting sqref="S159">
    <cfRule type="expression" dxfId="638" priority="28">
      <formula>S159=""</formula>
    </cfRule>
  </conditionalFormatting>
  <conditionalFormatting sqref="S198">
    <cfRule type="expression" dxfId="637" priority="18">
      <formula>S198=""</formula>
    </cfRule>
  </conditionalFormatting>
  <conditionalFormatting sqref="S237">
    <cfRule type="expression" dxfId="636" priority="8">
      <formula>S237=""</formula>
    </cfRule>
  </conditionalFormatting>
  <conditionalFormatting sqref="W41">
    <cfRule type="expression" dxfId="635" priority="60">
      <formula>W41=""</formula>
    </cfRule>
  </conditionalFormatting>
  <conditionalFormatting sqref="W43">
    <cfRule type="expression" dxfId="634" priority="55">
      <formula>W43=""</formula>
    </cfRule>
  </conditionalFormatting>
  <conditionalFormatting sqref="W80">
    <cfRule type="expression" dxfId="633" priority="50">
      <formula>W80=""</formula>
    </cfRule>
  </conditionalFormatting>
  <conditionalFormatting sqref="W82">
    <cfRule type="expression" dxfId="632" priority="45">
      <formula>W82=""</formula>
    </cfRule>
  </conditionalFormatting>
  <conditionalFormatting sqref="W119">
    <cfRule type="expression" dxfId="631" priority="40">
      <formula>W119=""</formula>
    </cfRule>
  </conditionalFormatting>
  <conditionalFormatting sqref="W121">
    <cfRule type="expression" dxfId="630" priority="35">
      <formula>W121=""</formula>
    </cfRule>
  </conditionalFormatting>
  <conditionalFormatting sqref="W158">
    <cfRule type="expression" dxfId="629" priority="30">
      <formula>W158=""</formula>
    </cfRule>
  </conditionalFormatting>
  <conditionalFormatting sqref="W160">
    <cfRule type="expression" dxfId="628" priority="25">
      <formula>W160=""</formula>
    </cfRule>
  </conditionalFormatting>
  <conditionalFormatting sqref="W197">
    <cfRule type="expression" dxfId="627" priority="20">
      <formula>W197=""</formula>
    </cfRule>
  </conditionalFormatting>
  <conditionalFormatting sqref="W199">
    <cfRule type="expression" dxfId="626" priority="15">
      <formula>W199=""</formula>
    </cfRule>
  </conditionalFormatting>
  <conditionalFormatting sqref="W236">
    <cfRule type="expression" dxfId="625" priority="10">
      <formula>W236=""</formula>
    </cfRule>
  </conditionalFormatting>
  <conditionalFormatting sqref="W238">
    <cfRule type="expression" dxfId="624" priority="5">
      <formula>W238=""</formula>
    </cfRule>
  </conditionalFormatting>
  <conditionalFormatting sqref="X4 Z4 AB4 G9 L9 L12:L14">
    <cfRule type="expression" dxfId="623" priority="77">
      <formula>G4=""</formula>
    </cfRule>
  </conditionalFormatting>
  <conditionalFormatting sqref="X26">
    <cfRule type="expression" dxfId="622" priority="1">
      <formula>X26=""</formula>
    </cfRule>
  </conditionalFormatting>
  <conditionalFormatting sqref="X42">
    <cfRule type="containsBlanks" dxfId="621" priority="57">
      <formula>LEN(TRIM(X42))=0</formula>
    </cfRule>
  </conditionalFormatting>
  <conditionalFormatting sqref="X81">
    <cfRule type="containsBlanks" dxfId="620" priority="47">
      <formula>LEN(TRIM(X81))=0</formula>
    </cfRule>
  </conditionalFormatting>
  <conditionalFormatting sqref="X120">
    <cfRule type="containsBlanks" dxfId="619" priority="37">
      <formula>LEN(TRIM(X120))=0</formula>
    </cfRule>
  </conditionalFormatting>
  <conditionalFormatting sqref="X159">
    <cfRule type="containsBlanks" dxfId="618" priority="27">
      <formula>LEN(TRIM(X159))=0</formula>
    </cfRule>
  </conditionalFormatting>
  <conditionalFormatting sqref="X198">
    <cfRule type="containsBlanks" dxfId="617" priority="17">
      <formula>LEN(TRIM(X198))=0</formula>
    </cfRule>
  </conditionalFormatting>
  <conditionalFormatting sqref="X237">
    <cfRule type="containsBlanks" dxfId="616" priority="7">
      <formula>LEN(TRIM(X237))=0</formula>
    </cfRule>
  </conditionalFormatting>
  <dataValidations count="14">
    <dataValidation type="custom" operator="lessThanOrEqual" allowBlank="1" showInputMessage="1" showErrorMessage="1" sqref="R26:S26" xr:uid="{7DFA1A91-5523-4BC3-AE06-2D235188E5DF}">
      <formula1>AND(ISNUMBER(VALUE(R26)),VALUE(R26)&lt;=IF($J$25="",0,MIN($J$25,200)),VALUE(R26)&gt;=0)</formula1>
    </dataValidation>
    <dataValidation type="custom" operator="lessThanOrEqual" allowBlank="1" showInputMessage="1" showErrorMessage="1" sqref="X26:Y26" xr:uid="{54296B14-A398-4CE4-BCCD-22484AAAE5C2}">
      <formula1>AND(ISNUMBER(VALUE(W26)),VALUE(W26)&lt;=IF($J$25="",0,MIN($J$25,200)),VALUE(W26)&gt;=0)</formula1>
    </dataValidation>
    <dataValidation type="custom" operator="lessThanOrEqual" allowBlank="1" showInputMessage="1" showErrorMessage="1" sqref="L26:M26" xr:uid="{BC4B2632-EA92-43EB-B942-3DE592061AA1}">
      <formula1>AND(ISNUMBER(VALUE(L26)),VALUE(L26)&lt;=IF($J$25="",0,MIN($J$25,300)),VALUE(L26)&gt;=0)</formula1>
    </dataValidation>
    <dataValidation type="list" allowBlank="1" showInputMessage="1" showErrorMessage="1" sqref="O45:Q75 S45:V75 D45:E75 O84:Q114 S84:V114 D84:E114 O123:Q153 S123:V153 D123:E153 O162:Q192 S162:V192 D162:E192 O201:Q231 S201:V231 D201:E231 O240:Q270 S240:V270 D240:E270" xr:uid="{065C2768-3914-4EF8-8C70-8E4AC4BB340D}">
      <formula1>"○"</formula1>
    </dataValidation>
    <dataValidation type="list" allowBlank="1" showInputMessage="1" showErrorMessage="1" sqref="E7:AC7" xr:uid="{9C2B6688-2B9E-40F1-91A2-6B4A00E4686B}">
      <formula1>"自己所有,借用"</formula1>
    </dataValidation>
    <dataValidation type="list" allowBlank="1" showInputMessage="1" showErrorMessage="1" sqref="W43 W82 W121 W160 W199 W238" xr:uid="{51BABF7B-D990-4816-A7F3-B7BBB560E471}">
      <formula1>"０．該当なし,１．障害児加算,２．医療的ケア児加算,３．要支援家庭のこども加算"</formula1>
    </dataValidation>
    <dataValidation type="list" allowBlank="1" showInputMessage="1" showErrorMessage="1" sqref="M41 M80 M119 M158 M197 M236" xr:uid="{AB3EE50D-AA36-4F84-83F6-E14BFB7F99BF}">
      <formula1>"西暦,令和"</formula1>
    </dataValidation>
    <dataValidation type="list" allowBlank="1" showInputMessage="1" showErrorMessage="1" sqref="O43:S43 AC43 O82:S82 AC82 O121:S121 AC121 O160:S160 AC160 O199:S199 AC199 O238:S238 AC238" xr:uid="{8FBE2F62-BC4B-4D3D-8098-FA0F98251B10}">
      <formula1>"０．該当なし,１．生活保護世帯,２．非課税世帯,３．低所得世帯,４．要支援家庭"</formula1>
    </dataValidation>
    <dataValidation type="list" allowBlank="1" showInputMessage="1" showErrorMessage="1" sqref="M23" xr:uid="{BC5CD393-05CB-45EB-A527-D0CAFFCE190B}">
      <formula1>"都,道,府,県"</formula1>
    </dataValidation>
    <dataValidation type="list" allowBlank="1" showInputMessage="1" showErrorMessage="1" sqref="R23" xr:uid="{17E00B1E-2FFC-4B50-B76F-1F355875ED68}">
      <formula1>"区,市,町,村"</formula1>
    </dataValidation>
    <dataValidation type="list" allowBlank="1" showInputMessage="1" showErrorMessage="1" sqref="S42:U42 S81:U81 S120:U120 S159:U159 S198:U198 S237:U237" xr:uid="{39E7769E-FF69-488D-A133-4A019908F596}">
      <formula1>"有り（中野区内）,有り（中野区外）,無し"</formula1>
    </dataValidation>
    <dataValidation type="list" allowBlank="1" showInputMessage="1" showErrorMessage="1" sqref="E22:F23" xr:uid="{703D2138-30BB-4F9A-BD65-D8B760570477}">
      <formula1>"有り,無し"</formula1>
    </dataValidation>
    <dataValidation type="list" allowBlank="1" showInputMessage="1" showErrorMessage="1" sqref="W41:AB41 W80:AB80 W119:AB119 W158:AB158 W197:AB197 W236:AB236" xr:uid="{6C861F96-EDE3-4F29-8B4D-DE2AEC58042C}">
      <formula1>"０歳児クラス相当,１歳児クラス相当,２歳児クラス相当（３歳未満）,２歳児クラス相当（３歳誕生月）"</formula1>
    </dataValidation>
    <dataValidation type="whole" operator="lessThanOrEqual" allowBlank="1" showInputMessage="1" showErrorMessage="1" sqref="L12:L14" xr:uid="{9052EDFE-C241-4589-B2E8-FB307194FAB0}">
      <formula1>10</formula1>
    </dataValidation>
  </dataValidations>
  <printOptions horizontalCentered="1" verticalCentered="1"/>
  <pageMargins left="0.19685039370078741" right="0.19685039370078741" top="0.19685039370078741" bottom="0.19685039370078741" header="0" footer="0"/>
  <pageSetup paperSize="9" scale="58" orientation="portrait" r:id="rId1"/>
  <rowBreaks count="6" manualBreakCount="6">
    <brk id="39" max="28" man="1"/>
    <brk id="78" max="28" man="1"/>
    <brk id="117" max="28" man="1"/>
    <brk id="156" max="28" man="1"/>
    <brk id="195" max="28" man="1"/>
    <brk id="234" max="28"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3282659-F593-4BC4-A707-D0EDA5D9CC5F}">
          <x14:formula1>
            <xm:f>データ入力!$B$2:$B$12</xm:f>
          </x14:formula1>
          <xm:sqref>G24:AB24</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88D14B-2236-41F7-8EB4-990A8CA56E5B}">
  <sheetPr codeName="Sheet7"/>
  <dimension ref="A1:AT273"/>
  <sheetViews>
    <sheetView showGridLines="0" view="pageBreakPreview" zoomScale="85" zoomScaleNormal="100" zoomScaleSheetLayoutView="85" workbookViewId="0">
      <selection activeCell="Z4" sqref="Z4"/>
    </sheetView>
  </sheetViews>
  <sheetFormatPr defaultColWidth="4.33203125" defaultRowHeight="26.25" customHeight="1" x14ac:dyDescent="0.55000000000000004"/>
  <cols>
    <col min="1" max="2" width="4.33203125" style="12"/>
    <col min="3" max="3" width="5.83203125" style="12" bestFit="1" customWidth="1"/>
    <col min="4" max="4" width="4.33203125" style="12"/>
    <col min="5" max="5" width="5" style="12" bestFit="1" customWidth="1"/>
    <col min="6" max="8" width="4.33203125" style="12"/>
    <col min="9" max="9" width="4.33203125" style="12" customWidth="1"/>
    <col min="10" max="11" width="4.33203125" style="12"/>
    <col min="12" max="12" width="5" style="12" bestFit="1" customWidth="1"/>
    <col min="13" max="13" width="4.33203125" style="12"/>
    <col min="14" max="14" width="8.08203125" style="12" bestFit="1" customWidth="1"/>
    <col min="15" max="17" width="4.33203125" style="12"/>
    <col min="18" max="18" width="4.33203125" style="12" customWidth="1"/>
    <col min="19" max="29" width="4.33203125" style="12"/>
    <col min="30" max="30" width="6.5" style="32" bestFit="1" customWidth="1"/>
    <col min="31" max="34" width="4.33203125" style="32"/>
    <col min="35" max="45" width="4.33203125" style="12"/>
    <col min="46" max="46" width="5" style="12" bestFit="1" customWidth="1"/>
    <col min="47" max="16384" width="4.33203125" style="12"/>
  </cols>
  <sheetData>
    <row r="1" spans="1:34" s="8" customFormat="1" ht="26.25" customHeight="1" x14ac:dyDescent="0.55000000000000004">
      <c r="A1" s="179" t="s">
        <v>41</v>
      </c>
      <c r="B1" s="179"/>
      <c r="C1" s="179"/>
      <c r="D1" s="179"/>
      <c r="E1" s="179"/>
      <c r="F1" s="179"/>
      <c r="G1" s="179"/>
      <c r="H1" s="179"/>
      <c r="I1" s="179"/>
      <c r="J1" s="179"/>
      <c r="K1" s="179"/>
      <c r="L1" s="179"/>
      <c r="M1" s="179"/>
      <c r="N1" s="179"/>
      <c r="O1" s="179"/>
      <c r="P1" s="179"/>
      <c r="Q1" s="179"/>
      <c r="R1" s="179"/>
      <c r="S1" s="179"/>
      <c r="T1" s="179"/>
      <c r="U1" s="179"/>
      <c r="V1" s="179"/>
      <c r="W1" s="179"/>
      <c r="X1" s="179"/>
      <c r="Y1" s="179"/>
      <c r="Z1" s="179"/>
      <c r="AA1" s="179"/>
      <c r="AB1" s="179"/>
      <c r="AC1" s="179"/>
      <c r="AD1" s="1"/>
      <c r="AE1" s="1"/>
      <c r="AF1" s="1"/>
      <c r="AG1" s="1"/>
      <c r="AH1" s="1"/>
    </row>
    <row r="2" spans="1:34" s="8" customFormat="1" ht="26.25" customHeight="1" x14ac:dyDescent="0.55000000000000004">
      <c r="A2" s="1"/>
      <c r="B2" s="1"/>
      <c r="C2" s="1"/>
      <c r="D2" s="1"/>
      <c r="E2" s="1"/>
      <c r="F2" s="1"/>
      <c r="G2" s="1"/>
      <c r="H2" s="48"/>
      <c r="I2" s="48"/>
      <c r="J2" s="179" t="s">
        <v>39</v>
      </c>
      <c r="K2" s="179"/>
      <c r="L2" s="179"/>
      <c r="M2" s="179"/>
      <c r="N2" s="54">
        <v>2026</v>
      </c>
      <c r="O2" s="62" t="s">
        <v>0</v>
      </c>
      <c r="P2" s="55">
        <v>8</v>
      </c>
      <c r="Q2" s="179" t="s">
        <v>1</v>
      </c>
      <c r="R2" s="179"/>
      <c r="V2" s="1"/>
      <c r="W2" s="1"/>
      <c r="X2" s="1"/>
      <c r="Y2" s="1"/>
      <c r="Z2" s="1"/>
      <c r="AA2" s="1"/>
      <c r="AB2" s="1"/>
      <c r="AC2" s="1"/>
      <c r="AD2" s="1"/>
      <c r="AE2" s="1"/>
      <c r="AF2" s="1"/>
      <c r="AG2" s="1"/>
      <c r="AH2" s="1"/>
    </row>
    <row r="3" spans="1:34" s="11" customFormat="1" ht="26.25" customHeight="1" x14ac:dyDescent="0.55000000000000004">
      <c r="A3" s="2"/>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row>
    <row r="4" spans="1:34" s="11" customFormat="1" ht="26.25" customHeight="1" x14ac:dyDescent="0.55000000000000004">
      <c r="A4" s="2"/>
      <c r="B4" s="2"/>
      <c r="C4" s="2"/>
      <c r="D4" s="2"/>
      <c r="E4" s="2"/>
      <c r="F4" s="2"/>
      <c r="G4" s="2"/>
      <c r="H4" s="2"/>
      <c r="I4" s="2"/>
      <c r="J4" s="2"/>
      <c r="K4" s="2"/>
      <c r="L4" s="2"/>
      <c r="M4" s="2"/>
      <c r="N4" s="2"/>
      <c r="O4" s="2"/>
      <c r="P4" s="2"/>
      <c r="Q4" s="2"/>
      <c r="T4" s="220" t="s">
        <v>2</v>
      </c>
      <c r="U4" s="220"/>
      <c r="V4" s="220"/>
      <c r="W4" s="220"/>
      <c r="X4" s="9">
        <v>8</v>
      </c>
      <c r="Y4" s="3" t="s">
        <v>0</v>
      </c>
      <c r="Z4" s="9"/>
      <c r="AA4" s="3" t="s">
        <v>3</v>
      </c>
      <c r="AB4" s="9"/>
      <c r="AC4" s="3" t="s">
        <v>4</v>
      </c>
      <c r="AD4" s="2"/>
      <c r="AE4" s="2"/>
      <c r="AF4" s="2"/>
      <c r="AG4" s="2"/>
      <c r="AH4" s="2"/>
    </row>
    <row r="5" spans="1:34" s="11" customFormat="1" ht="26.25" customHeight="1" x14ac:dyDescent="0.55000000000000004">
      <c r="A5" s="180" t="s">
        <v>5</v>
      </c>
      <c r="B5" s="180"/>
      <c r="C5" s="180"/>
      <c r="D5" s="180"/>
      <c r="E5" s="180"/>
      <c r="F5" s="180"/>
      <c r="G5" s="180"/>
      <c r="H5" s="180"/>
      <c r="I5" s="180"/>
      <c r="J5" s="180"/>
      <c r="K5" s="180"/>
      <c r="L5" s="180"/>
      <c r="M5" s="180"/>
      <c r="N5" s="180"/>
      <c r="O5" s="180"/>
      <c r="P5" s="180"/>
      <c r="Q5" s="180"/>
      <c r="R5" s="180"/>
      <c r="S5" s="180"/>
      <c r="T5" s="180"/>
      <c r="U5" s="180"/>
      <c r="V5" s="180"/>
      <c r="W5" s="180"/>
      <c r="X5" s="180"/>
      <c r="Y5" s="180"/>
      <c r="Z5" s="180"/>
      <c r="AA5" s="180"/>
      <c r="AB5" s="180"/>
      <c r="AC5" s="180"/>
      <c r="AD5" s="2"/>
      <c r="AE5" s="2"/>
      <c r="AF5" s="2"/>
      <c r="AG5" s="2"/>
      <c r="AH5" s="2"/>
    </row>
    <row r="6" spans="1:34" s="11" customFormat="1" ht="26.25" customHeight="1" x14ac:dyDescent="0.55000000000000004">
      <c r="A6" s="136" t="s">
        <v>6</v>
      </c>
      <c r="B6" s="136"/>
      <c r="C6" s="136"/>
      <c r="D6" s="136"/>
      <c r="E6" s="135"/>
      <c r="F6" s="135"/>
      <c r="G6" s="135"/>
      <c r="H6" s="135"/>
      <c r="I6" s="135"/>
      <c r="J6" s="135"/>
      <c r="K6" s="135"/>
      <c r="L6" s="135"/>
      <c r="M6" s="135"/>
      <c r="N6" s="135"/>
      <c r="O6" s="135"/>
      <c r="P6" s="135"/>
      <c r="Q6" s="135"/>
      <c r="R6" s="135"/>
      <c r="S6" s="135"/>
      <c r="T6" s="135"/>
      <c r="U6" s="135"/>
      <c r="V6" s="135"/>
      <c r="W6" s="135"/>
      <c r="X6" s="135"/>
      <c r="Y6" s="135"/>
      <c r="Z6" s="135"/>
      <c r="AA6" s="135"/>
      <c r="AB6" s="135"/>
      <c r="AC6" s="135"/>
      <c r="AD6" s="2"/>
      <c r="AE6" s="2"/>
      <c r="AF6" s="2"/>
      <c r="AG6" s="2"/>
      <c r="AH6" s="2"/>
    </row>
    <row r="7" spans="1:34" s="11" customFormat="1" ht="26.25" customHeight="1" x14ac:dyDescent="0.55000000000000004">
      <c r="A7" s="145" t="s">
        <v>56</v>
      </c>
      <c r="B7" s="146"/>
      <c r="C7" s="146"/>
      <c r="D7" s="147"/>
      <c r="E7" s="148"/>
      <c r="F7" s="149"/>
      <c r="G7" s="149"/>
      <c r="H7" s="149"/>
      <c r="I7" s="149"/>
      <c r="J7" s="149"/>
      <c r="K7" s="149"/>
      <c r="L7" s="149"/>
      <c r="M7" s="149"/>
      <c r="N7" s="149"/>
      <c r="O7" s="149"/>
      <c r="P7" s="149"/>
      <c r="Q7" s="149"/>
      <c r="R7" s="149"/>
      <c r="S7" s="149"/>
      <c r="T7" s="149"/>
      <c r="U7" s="149"/>
      <c r="V7" s="149"/>
      <c r="W7" s="149"/>
      <c r="X7" s="149"/>
      <c r="Y7" s="149"/>
      <c r="Z7" s="149"/>
      <c r="AA7" s="149"/>
      <c r="AB7" s="149"/>
      <c r="AC7" s="150"/>
      <c r="AD7" s="2"/>
      <c r="AE7" s="2"/>
      <c r="AF7" s="2"/>
      <c r="AG7" s="2"/>
      <c r="AH7" s="2"/>
    </row>
    <row r="8" spans="1:34" s="11" customFormat="1" ht="26.25" customHeight="1" x14ac:dyDescent="0.55000000000000004">
      <c r="A8" s="124" t="s">
        <v>57</v>
      </c>
      <c r="B8" s="127"/>
      <c r="C8" s="127"/>
      <c r="D8" s="128"/>
      <c r="E8" s="202"/>
      <c r="F8" s="203"/>
      <c r="G8" s="203"/>
      <c r="H8" s="203"/>
      <c r="I8" s="203"/>
      <c r="J8" s="203"/>
      <c r="K8" s="203"/>
      <c r="L8" s="203"/>
      <c r="M8" s="203"/>
      <c r="N8" s="203"/>
      <c r="O8" s="203"/>
      <c r="P8" s="203"/>
      <c r="Q8" s="203"/>
      <c r="R8" s="203"/>
      <c r="S8" s="203"/>
      <c r="T8" s="203"/>
      <c r="U8" s="203"/>
      <c r="V8" s="203"/>
      <c r="W8" s="203"/>
      <c r="X8" s="203"/>
      <c r="Y8" s="203"/>
      <c r="Z8" s="203"/>
      <c r="AA8" s="203"/>
      <c r="AB8" s="203"/>
      <c r="AC8" s="204"/>
      <c r="AD8" s="2"/>
      <c r="AE8" s="2"/>
      <c r="AF8" s="2"/>
      <c r="AG8" s="2"/>
      <c r="AH8" s="2"/>
    </row>
    <row r="9" spans="1:34" s="11" customFormat="1" ht="26.25" customHeight="1" x14ac:dyDescent="0.55000000000000004">
      <c r="A9" s="136" t="s">
        <v>7</v>
      </c>
      <c r="B9" s="136"/>
      <c r="C9" s="136"/>
      <c r="D9" s="136"/>
      <c r="E9" s="6">
        <f>$P$2</f>
        <v>8</v>
      </c>
      <c r="F9" s="4" t="s">
        <v>3</v>
      </c>
      <c r="G9" s="10"/>
      <c r="H9" s="137" t="s">
        <v>8</v>
      </c>
      <c r="I9" s="137"/>
      <c r="J9" s="4">
        <f>$P$2</f>
        <v>8</v>
      </c>
      <c r="K9" s="4" t="s">
        <v>3</v>
      </c>
      <c r="L9" s="10"/>
      <c r="M9" s="137" t="s">
        <v>9</v>
      </c>
      <c r="N9" s="137"/>
      <c r="O9" s="4"/>
      <c r="P9" s="4"/>
      <c r="Q9" s="4"/>
      <c r="R9" s="4"/>
      <c r="S9" s="4"/>
      <c r="T9" s="4"/>
      <c r="U9" s="4"/>
      <c r="V9" s="4"/>
      <c r="W9" s="4"/>
      <c r="X9" s="4"/>
      <c r="Y9" s="4"/>
      <c r="Z9" s="4"/>
      <c r="AA9" s="4"/>
      <c r="AB9" s="4"/>
      <c r="AC9" s="5"/>
      <c r="AD9" s="2"/>
      <c r="AE9" s="2"/>
      <c r="AF9" s="2"/>
      <c r="AG9" s="2"/>
      <c r="AH9" s="2"/>
    </row>
    <row r="10" spans="1:34" s="11" customFormat="1" ht="26.25" customHeight="1" x14ac:dyDescent="0.55000000000000004">
      <c r="A10" s="138" t="s">
        <v>46</v>
      </c>
      <c r="B10" s="138"/>
      <c r="C10" s="138"/>
      <c r="D10" s="138"/>
      <c r="E10" s="4">
        <f>SUM(I10,M10,S10)</f>
        <v>0</v>
      </c>
      <c r="F10" s="137" t="s">
        <v>48</v>
      </c>
      <c r="G10" s="137"/>
      <c r="H10" s="137"/>
      <c r="I10" s="10"/>
      <c r="J10" s="137" t="s">
        <v>49</v>
      </c>
      <c r="K10" s="137"/>
      <c r="L10" s="137"/>
      <c r="M10" s="10"/>
      <c r="N10" s="156" t="s">
        <v>50</v>
      </c>
      <c r="O10" s="156"/>
      <c r="P10" s="10"/>
      <c r="Q10" s="4" t="s">
        <v>51</v>
      </c>
      <c r="R10" s="4"/>
      <c r="S10" s="4"/>
      <c r="T10" s="4"/>
      <c r="U10" s="4"/>
      <c r="V10" s="4"/>
      <c r="W10" s="4"/>
      <c r="X10" s="4"/>
      <c r="Y10" s="4"/>
      <c r="Z10" s="4"/>
      <c r="AA10" s="4"/>
      <c r="AB10" s="4"/>
      <c r="AC10" s="5"/>
      <c r="AD10" s="2"/>
      <c r="AE10" s="2"/>
      <c r="AF10" s="2"/>
      <c r="AG10" s="2"/>
      <c r="AH10" s="2"/>
    </row>
    <row r="11" spans="1:34" s="11" customFormat="1" ht="26.25" customHeight="1" x14ac:dyDescent="0.55000000000000004">
      <c r="A11" s="138" t="s">
        <v>47</v>
      </c>
      <c r="B11" s="138"/>
      <c r="C11" s="138"/>
      <c r="D11" s="138"/>
      <c r="E11" s="4">
        <f>SUM(I11,M11,P11)</f>
        <v>0</v>
      </c>
      <c r="F11" s="137" t="s">
        <v>48</v>
      </c>
      <c r="G11" s="137"/>
      <c r="H11" s="137"/>
      <c r="I11" s="10"/>
      <c r="J11" s="156" t="s">
        <v>49</v>
      </c>
      <c r="K11" s="156"/>
      <c r="L11" s="156"/>
      <c r="M11" s="10"/>
      <c r="N11" s="156" t="s">
        <v>50</v>
      </c>
      <c r="O11" s="156"/>
      <c r="P11" s="10"/>
      <c r="Q11" s="4" t="s">
        <v>51</v>
      </c>
      <c r="R11" s="4"/>
      <c r="U11" s="4"/>
      <c r="V11" s="4"/>
      <c r="W11" s="4"/>
      <c r="X11" s="4"/>
      <c r="Y11" s="4"/>
      <c r="Z11" s="4"/>
      <c r="AA11" s="4"/>
      <c r="AB11" s="4"/>
      <c r="AC11" s="5"/>
      <c r="AD11" s="2"/>
      <c r="AE11" s="2"/>
      <c r="AF11" s="2"/>
      <c r="AG11" s="2"/>
      <c r="AH11" s="2"/>
    </row>
    <row r="12" spans="1:34" s="11" customFormat="1" ht="26.25" customHeight="1" x14ac:dyDescent="0.55000000000000004">
      <c r="A12" s="181" t="s">
        <v>10</v>
      </c>
      <c r="B12" s="182"/>
      <c r="C12" s="187" t="s">
        <v>52</v>
      </c>
      <c r="D12" s="188"/>
      <c r="E12" s="151" t="s">
        <v>95</v>
      </c>
      <c r="F12" s="152"/>
      <c r="G12" s="152"/>
      <c r="H12" s="152"/>
      <c r="I12" s="152"/>
      <c r="J12" s="152"/>
      <c r="K12" s="152"/>
      <c r="L12" s="35"/>
      <c r="M12" s="34" t="s">
        <v>11</v>
      </c>
      <c r="N12" s="34"/>
      <c r="O12" s="34"/>
      <c r="P12" s="34"/>
      <c r="Q12" s="34"/>
      <c r="R12" s="34"/>
      <c r="S12" s="34"/>
      <c r="T12" s="34"/>
      <c r="U12" s="34"/>
      <c r="V12" s="34"/>
      <c r="W12" s="34"/>
      <c r="X12" s="34"/>
      <c r="Y12" s="34"/>
      <c r="Z12" s="34"/>
      <c r="AA12" s="34"/>
      <c r="AB12" s="34"/>
      <c r="AC12" s="39"/>
      <c r="AD12" s="31" t="str">
        <f>IF(OR(ISBLANK($L$12),), "←利用児童１人あたりの利用上限時間が入力されていません。", "")</f>
        <v>←利用児童１人あたりの利用上限時間が入力されていません。</v>
      </c>
      <c r="AE12" s="2"/>
      <c r="AF12" s="2"/>
      <c r="AG12" s="2"/>
      <c r="AH12" s="2"/>
    </row>
    <row r="13" spans="1:34" s="11" customFormat="1" ht="26.25" customHeight="1" x14ac:dyDescent="0.55000000000000004">
      <c r="A13" s="183"/>
      <c r="B13" s="184"/>
      <c r="C13" s="189" t="s">
        <v>53</v>
      </c>
      <c r="D13" s="190"/>
      <c r="E13" s="153" t="s">
        <v>97</v>
      </c>
      <c r="F13" s="154"/>
      <c r="G13" s="154"/>
      <c r="H13" s="154"/>
      <c r="I13" s="154"/>
      <c r="J13" s="154"/>
      <c r="K13" s="154"/>
      <c r="L13" s="37"/>
      <c r="M13" s="36" t="s">
        <v>11</v>
      </c>
      <c r="N13" s="36"/>
      <c r="O13" s="36"/>
      <c r="P13" s="36"/>
      <c r="Q13" s="36"/>
      <c r="R13" s="36"/>
      <c r="S13" s="36"/>
      <c r="T13" s="36"/>
      <c r="U13" s="36"/>
      <c r="V13" s="36"/>
      <c r="W13" s="36"/>
      <c r="X13" s="36"/>
      <c r="Y13" s="36"/>
      <c r="Z13" s="36"/>
      <c r="AA13" s="36"/>
      <c r="AB13" s="36"/>
      <c r="AC13" s="40"/>
      <c r="AD13" s="31" t="str">
        <f>IF(OR(ISBLANK($L$13),), "←利用児童１人あたりの利用上限時間が入力されていません。", "")</f>
        <v>←利用児童１人あたりの利用上限時間が入力されていません。</v>
      </c>
      <c r="AE13" s="2"/>
      <c r="AF13" s="2"/>
      <c r="AG13" s="2"/>
      <c r="AH13" s="2"/>
    </row>
    <row r="14" spans="1:34" s="11" customFormat="1" ht="26.25" customHeight="1" x14ac:dyDescent="0.55000000000000004">
      <c r="A14" s="185"/>
      <c r="B14" s="186"/>
      <c r="C14" s="191" t="s">
        <v>54</v>
      </c>
      <c r="D14" s="192"/>
      <c r="E14" s="155" t="s">
        <v>97</v>
      </c>
      <c r="F14" s="129"/>
      <c r="G14" s="129"/>
      <c r="H14" s="129"/>
      <c r="I14" s="129"/>
      <c r="J14" s="129"/>
      <c r="K14" s="129"/>
      <c r="L14" s="47"/>
      <c r="M14" s="56" t="s">
        <v>11</v>
      </c>
      <c r="N14" s="56"/>
      <c r="O14" s="56"/>
      <c r="P14" s="56"/>
      <c r="Q14" s="56"/>
      <c r="R14" s="56"/>
      <c r="S14" s="56"/>
      <c r="T14" s="56"/>
      <c r="U14" s="56"/>
      <c r="V14" s="56"/>
      <c r="W14" s="56"/>
      <c r="X14" s="56"/>
      <c r="Y14" s="56"/>
      <c r="Z14" s="56"/>
      <c r="AA14" s="56"/>
      <c r="AB14" s="56"/>
      <c r="AC14" s="57"/>
      <c r="AD14" s="31" t="str">
        <f>IF(OR(ISBLANK($L$14),), "←利用児童１人あたりの利用上限時間が入力されていません。", "")</f>
        <v>←利用児童１人あたりの利用上限時間が入力されていません。</v>
      </c>
      <c r="AE14" s="2"/>
      <c r="AF14" s="2"/>
      <c r="AG14" s="2"/>
      <c r="AH14" s="2"/>
    </row>
    <row r="15" spans="1:34" s="11" customFormat="1" ht="26.25" customHeight="1" x14ac:dyDescent="0.55000000000000004">
      <c r="A15" s="136" t="s">
        <v>12</v>
      </c>
      <c r="B15" s="136"/>
      <c r="C15" s="136"/>
      <c r="D15" s="136"/>
      <c r="E15" s="199" t="s">
        <v>13</v>
      </c>
      <c r="F15" s="200"/>
      <c r="G15" s="200"/>
      <c r="H15" s="201"/>
      <c r="I15" s="65">
        <f>COUNTIFS(A:A,"児童氏名：",D:D,"&lt;&gt;")</f>
        <v>0</v>
      </c>
      <c r="J15" s="34" t="s">
        <v>18</v>
      </c>
      <c r="K15" s="34"/>
      <c r="L15" s="34"/>
      <c r="M15" s="34"/>
      <c r="N15" s="34"/>
      <c r="O15" s="34"/>
      <c r="P15" s="34"/>
      <c r="Q15" s="34"/>
      <c r="R15" s="34"/>
      <c r="S15" s="34"/>
      <c r="T15" s="34"/>
      <c r="U15" s="34"/>
      <c r="V15" s="34"/>
      <c r="W15" s="34"/>
      <c r="X15" s="34"/>
      <c r="Y15" s="34"/>
      <c r="Z15" s="34"/>
      <c r="AA15" s="34"/>
      <c r="AB15" s="34"/>
      <c r="AC15" s="39"/>
      <c r="AD15" s="31"/>
      <c r="AE15" s="2"/>
      <c r="AF15" s="2"/>
      <c r="AG15" s="2"/>
      <c r="AH15" s="2"/>
    </row>
    <row r="16" spans="1:34" s="11" customFormat="1" ht="26.25" customHeight="1" x14ac:dyDescent="0.55000000000000004">
      <c r="A16" s="136"/>
      <c r="B16" s="136"/>
      <c r="C16" s="136"/>
      <c r="D16" s="136"/>
      <c r="E16" s="139" t="s">
        <v>15</v>
      </c>
      <c r="F16" s="140"/>
      <c r="G16" s="140"/>
      <c r="H16" s="141"/>
      <c r="I16" s="64">
        <f>SUMIFS(D:D,A:A,"合計利用回数")</f>
        <v>0</v>
      </c>
      <c r="J16" s="36" t="s">
        <v>38</v>
      </c>
      <c r="K16" s="36"/>
      <c r="L16" s="36"/>
      <c r="M16" s="36"/>
      <c r="N16" s="36"/>
      <c r="O16" s="36"/>
      <c r="P16" s="46"/>
      <c r="Q16" s="36"/>
      <c r="R16" s="36"/>
      <c r="S16" s="36"/>
      <c r="T16" s="36"/>
      <c r="U16" s="36"/>
      <c r="V16" s="36"/>
      <c r="W16" s="36"/>
      <c r="X16" s="36"/>
      <c r="Y16" s="36"/>
      <c r="Z16" s="36"/>
      <c r="AA16" s="36"/>
      <c r="AB16" s="36"/>
      <c r="AC16" s="40"/>
      <c r="AD16" s="2"/>
      <c r="AE16" s="2"/>
      <c r="AF16" s="2"/>
      <c r="AG16" s="2"/>
      <c r="AH16" s="2"/>
    </row>
    <row r="17" spans="1:34" s="11" customFormat="1" ht="26.25" customHeight="1" x14ac:dyDescent="0.55000000000000004">
      <c r="A17" s="136"/>
      <c r="B17" s="136"/>
      <c r="C17" s="136"/>
      <c r="D17" s="136"/>
      <c r="E17" s="142" t="s">
        <v>17</v>
      </c>
      <c r="F17" s="143"/>
      <c r="G17" s="143"/>
      <c r="H17" s="144"/>
      <c r="I17" s="63" t="str">
        <f>IFERROR(TEXT(SUMIFS(N:N, K:K, "合計利用時間"),"0;-0;;@"),"")</f>
        <v/>
      </c>
      <c r="J17" s="38" t="s">
        <v>33</v>
      </c>
      <c r="K17" s="38"/>
      <c r="L17" s="38"/>
      <c r="M17" s="129"/>
      <c r="N17" s="129"/>
      <c r="O17" s="38"/>
      <c r="P17" s="38"/>
      <c r="Q17" s="38"/>
      <c r="R17" s="129"/>
      <c r="S17" s="129"/>
      <c r="T17" s="129"/>
      <c r="U17" s="38"/>
      <c r="V17" s="38"/>
      <c r="W17" s="38"/>
      <c r="X17" s="38"/>
      <c r="Y17" s="38"/>
      <c r="Z17" s="38"/>
      <c r="AA17" s="38"/>
      <c r="AB17" s="38"/>
      <c r="AC17" s="41"/>
      <c r="AD17" s="2"/>
      <c r="AE17" s="2"/>
      <c r="AF17" s="2"/>
      <c r="AG17" s="2"/>
      <c r="AH17" s="2"/>
    </row>
    <row r="18" spans="1:34" s="11" customFormat="1" ht="26.25" customHeight="1" x14ac:dyDescent="0.55000000000000004">
      <c r="A18" s="1"/>
      <c r="B18" s="1"/>
      <c r="C18" s="1"/>
      <c r="D18" s="1"/>
      <c r="E18" s="2"/>
      <c r="F18" s="2"/>
      <c r="G18" s="2"/>
      <c r="H18" s="2"/>
      <c r="I18" s="2"/>
      <c r="J18" s="2"/>
      <c r="K18" s="2"/>
      <c r="L18" s="2"/>
      <c r="M18" s="2"/>
      <c r="N18" s="1"/>
      <c r="O18" s="2"/>
      <c r="P18" s="2"/>
      <c r="Q18" s="2"/>
      <c r="R18" s="1"/>
      <c r="S18" s="1"/>
      <c r="T18" s="1"/>
      <c r="V18" s="2"/>
      <c r="W18" s="2"/>
      <c r="X18" s="2"/>
      <c r="Y18" s="2"/>
      <c r="Z18" s="2"/>
      <c r="AA18" s="2"/>
      <c r="AB18" s="2"/>
      <c r="AC18" s="2"/>
      <c r="AD18" s="2"/>
      <c r="AE18" s="2"/>
      <c r="AF18" s="2"/>
      <c r="AG18" s="2"/>
      <c r="AH18" s="2"/>
    </row>
    <row r="19" spans="1:34" s="11" customFormat="1" ht="26.25" customHeight="1" x14ac:dyDescent="0.55000000000000004">
      <c r="A19" s="33" t="s">
        <v>88</v>
      </c>
      <c r="B19" s="1"/>
      <c r="C19" s="1"/>
      <c r="D19" s="1"/>
      <c r="E19" s="2"/>
      <c r="F19" s="2"/>
      <c r="G19" s="2"/>
      <c r="H19" s="2"/>
      <c r="I19" s="2"/>
      <c r="J19" s="2"/>
      <c r="K19" s="2"/>
      <c r="L19" s="2"/>
      <c r="M19" s="2"/>
      <c r="N19" s="1"/>
      <c r="O19" s="2"/>
      <c r="P19" s="2"/>
      <c r="Q19" s="2"/>
      <c r="R19" s="1"/>
      <c r="S19" s="1"/>
      <c r="T19" s="1"/>
      <c r="V19" s="2"/>
      <c r="W19" s="2"/>
      <c r="X19" s="2"/>
      <c r="Y19" s="2"/>
      <c r="Z19" s="2"/>
      <c r="AA19" s="2"/>
      <c r="AB19" s="2"/>
      <c r="AC19" s="2"/>
      <c r="AD19" s="2"/>
      <c r="AE19" s="2"/>
      <c r="AF19" s="2"/>
      <c r="AG19" s="2"/>
      <c r="AH19" s="2"/>
    </row>
    <row r="20" spans="1:34" s="11" customFormat="1" ht="26.25" customHeight="1" x14ac:dyDescent="0.55000000000000004">
      <c r="A20" s="158" t="s">
        <v>89</v>
      </c>
      <c r="B20" s="158"/>
      <c r="C20" s="158"/>
      <c r="D20" s="158"/>
      <c r="E20" s="158"/>
      <c r="F20" s="158"/>
      <c r="G20" s="158"/>
      <c r="H20" s="158"/>
      <c r="I20" s="158"/>
      <c r="J20" s="158"/>
      <c r="K20" s="158"/>
      <c r="L20" s="158"/>
      <c r="M20" s="158"/>
      <c r="N20" s="158"/>
      <c r="O20" s="158"/>
      <c r="P20" s="158"/>
      <c r="Q20" s="158"/>
      <c r="R20" s="158"/>
      <c r="S20" s="158"/>
      <c r="T20" s="158"/>
      <c r="U20" s="158"/>
      <c r="V20" s="158"/>
      <c r="W20" s="158"/>
      <c r="X20" s="158"/>
      <c r="Y20" s="158"/>
      <c r="Z20" s="158"/>
      <c r="AA20" s="158"/>
      <c r="AB20" s="158"/>
      <c r="AC20" s="158"/>
      <c r="AD20" s="2"/>
      <c r="AE20" s="2"/>
      <c r="AF20" s="2"/>
      <c r="AG20" s="2"/>
      <c r="AH20" s="2"/>
    </row>
    <row r="21" spans="1:34" s="11" customFormat="1" ht="26.25" customHeight="1" x14ac:dyDescent="0.55000000000000004">
      <c r="A21" s="158"/>
      <c r="B21" s="158"/>
      <c r="C21" s="158"/>
      <c r="D21" s="158"/>
      <c r="E21" s="158"/>
      <c r="F21" s="158"/>
      <c r="G21" s="158"/>
      <c r="H21" s="158"/>
      <c r="I21" s="158"/>
      <c r="J21" s="158"/>
      <c r="K21" s="158"/>
      <c r="L21" s="158"/>
      <c r="M21" s="158"/>
      <c r="N21" s="158"/>
      <c r="O21" s="158"/>
      <c r="P21" s="158"/>
      <c r="Q21" s="158"/>
      <c r="R21" s="158"/>
      <c r="S21" s="158"/>
      <c r="T21" s="158"/>
      <c r="U21" s="158"/>
      <c r="V21" s="158"/>
      <c r="W21" s="158"/>
      <c r="X21" s="158"/>
      <c r="Y21" s="158"/>
      <c r="Z21" s="158"/>
      <c r="AA21" s="158"/>
      <c r="AB21" s="158"/>
      <c r="AC21" s="158"/>
      <c r="AD21" s="2"/>
      <c r="AE21" s="2"/>
      <c r="AF21" s="2"/>
      <c r="AG21" s="2"/>
      <c r="AH21" s="2"/>
    </row>
    <row r="22" spans="1:34" s="11" customFormat="1" ht="26.25" customHeight="1" x14ac:dyDescent="0.55000000000000004">
      <c r="A22" s="170" t="s">
        <v>67</v>
      </c>
      <c r="B22" s="171"/>
      <c r="C22" s="171"/>
      <c r="D22" s="172"/>
      <c r="E22" s="247"/>
      <c r="F22" s="248"/>
      <c r="G22" s="58"/>
      <c r="H22" s="58"/>
      <c r="I22" s="58"/>
      <c r="J22" s="58"/>
      <c r="K22" s="58"/>
      <c r="L22" s="58"/>
      <c r="M22" s="58"/>
      <c r="N22" s="58"/>
      <c r="O22" s="58"/>
      <c r="P22" s="58"/>
      <c r="Q22" s="58"/>
      <c r="R22" s="58"/>
      <c r="S22" s="58"/>
      <c r="T22" s="58"/>
      <c r="U22" s="58"/>
      <c r="V22" s="58"/>
      <c r="W22" s="58"/>
      <c r="X22" s="58"/>
      <c r="Y22" s="58"/>
      <c r="Z22" s="58"/>
      <c r="AA22" s="58"/>
      <c r="AB22" s="58"/>
      <c r="AC22" s="59"/>
      <c r="AD22" s="2"/>
      <c r="AE22" s="2"/>
      <c r="AF22" s="2"/>
      <c r="AG22" s="2"/>
      <c r="AH22" s="2"/>
    </row>
    <row r="23" spans="1:34" s="11" customFormat="1" ht="26.25" customHeight="1" x14ac:dyDescent="0.55000000000000004">
      <c r="A23" s="164" t="s">
        <v>68</v>
      </c>
      <c r="B23" s="165"/>
      <c r="C23" s="165"/>
      <c r="D23" s="166"/>
      <c r="E23" s="249"/>
      <c r="F23" s="250"/>
      <c r="G23" s="60"/>
      <c r="H23" s="175" t="s">
        <v>83</v>
      </c>
      <c r="I23" s="175"/>
      <c r="J23" s="175"/>
      <c r="K23" s="176"/>
      <c r="L23" s="176"/>
      <c r="M23" s="50"/>
      <c r="N23" s="176"/>
      <c r="O23" s="176"/>
      <c r="P23" s="176"/>
      <c r="Q23" s="176"/>
      <c r="R23" s="50"/>
      <c r="S23" s="60" t="s">
        <v>19</v>
      </c>
      <c r="T23" s="60"/>
      <c r="U23" s="60"/>
      <c r="V23" s="60"/>
      <c r="W23" s="60"/>
      <c r="X23" s="60"/>
      <c r="Y23" s="60"/>
      <c r="Z23" s="60"/>
      <c r="AA23" s="60"/>
      <c r="AB23" s="60"/>
      <c r="AC23" s="61"/>
      <c r="AD23" s="2"/>
      <c r="AE23" s="2"/>
      <c r="AF23" s="2"/>
      <c r="AG23" s="2"/>
      <c r="AH23" s="2"/>
    </row>
    <row r="24" spans="1:34" s="11" customFormat="1" ht="26" customHeight="1" x14ac:dyDescent="0.55000000000000004">
      <c r="A24" s="167"/>
      <c r="B24" s="168"/>
      <c r="C24" s="168"/>
      <c r="D24" s="169"/>
      <c r="E24" s="161" t="s">
        <v>69</v>
      </c>
      <c r="F24" s="162"/>
      <c r="G24" s="251"/>
      <c r="H24" s="251"/>
      <c r="I24" s="251"/>
      <c r="J24" s="251"/>
      <c r="K24" s="251"/>
      <c r="L24" s="251"/>
      <c r="M24" s="251"/>
      <c r="N24" s="251"/>
      <c r="O24" s="251"/>
      <c r="P24" s="251"/>
      <c r="Q24" s="251"/>
      <c r="R24" s="251"/>
      <c r="S24" s="251"/>
      <c r="T24" s="251"/>
      <c r="U24" s="251"/>
      <c r="V24" s="251"/>
      <c r="W24" s="251"/>
      <c r="X24" s="251"/>
      <c r="Y24" s="251"/>
      <c r="Z24" s="251"/>
      <c r="AA24" s="251"/>
      <c r="AB24" s="251"/>
      <c r="AC24" s="38" t="s">
        <v>19</v>
      </c>
      <c r="AD24" s="2"/>
      <c r="AE24" s="2"/>
      <c r="AF24" s="2"/>
      <c r="AG24" s="2"/>
      <c r="AH24" s="2"/>
    </row>
    <row r="25" spans="1:34" s="11" customFormat="1" ht="26" customHeight="1" x14ac:dyDescent="0.55000000000000004">
      <c r="A25" s="164" t="s">
        <v>111</v>
      </c>
      <c r="B25" s="165"/>
      <c r="C25" s="165"/>
      <c r="D25" s="166"/>
      <c r="E25" s="237" t="s">
        <v>112</v>
      </c>
      <c r="F25" s="175"/>
      <c r="G25" s="175"/>
      <c r="H25" s="175"/>
      <c r="I25" s="175"/>
      <c r="J25" s="238"/>
      <c r="K25" s="238"/>
      <c r="L25" s="73" t="s">
        <v>113</v>
      </c>
      <c r="M25" s="73"/>
      <c r="N25" s="73"/>
      <c r="O25" s="73"/>
      <c r="P25" s="73"/>
      <c r="Q25" s="73"/>
      <c r="R25" s="73"/>
      <c r="S25" s="73"/>
      <c r="T25" s="73"/>
      <c r="U25" s="73"/>
      <c r="V25" s="73"/>
      <c r="W25" s="73"/>
      <c r="X25" s="73"/>
      <c r="Y25" s="73"/>
      <c r="Z25" s="73"/>
      <c r="AA25" s="73"/>
      <c r="AB25" s="73"/>
      <c r="AC25" s="39"/>
      <c r="AD25" s="2"/>
      <c r="AE25" s="2"/>
      <c r="AF25" s="2"/>
      <c r="AG25" s="2"/>
      <c r="AH25" s="2"/>
    </row>
    <row r="26" spans="1:34" s="11" customFormat="1" ht="26" customHeight="1" x14ac:dyDescent="0.55000000000000004">
      <c r="A26" s="167"/>
      <c r="B26" s="168"/>
      <c r="C26" s="168"/>
      <c r="D26" s="169"/>
      <c r="E26" s="239" t="s">
        <v>119</v>
      </c>
      <c r="F26" s="240"/>
      <c r="G26" s="240"/>
      <c r="H26" s="240"/>
      <c r="I26" s="240" t="s">
        <v>115</v>
      </c>
      <c r="J26" s="240"/>
      <c r="K26" s="240"/>
      <c r="L26" s="134"/>
      <c r="M26" s="134"/>
      <c r="N26" s="74" t="s">
        <v>113</v>
      </c>
      <c r="O26" s="132" t="s">
        <v>117</v>
      </c>
      <c r="P26" s="133"/>
      <c r="Q26" s="133"/>
      <c r="R26" s="134"/>
      <c r="S26" s="134"/>
      <c r="T26" s="74" t="s">
        <v>113</v>
      </c>
      <c r="U26" s="133" t="s">
        <v>116</v>
      </c>
      <c r="V26" s="133"/>
      <c r="W26" s="133"/>
      <c r="X26" s="134"/>
      <c r="Y26" s="134"/>
      <c r="Z26" s="74" t="s">
        <v>113</v>
      </c>
      <c r="AA26" s="74"/>
      <c r="AB26" s="74"/>
      <c r="AC26" s="41"/>
      <c r="AD26" s="2"/>
      <c r="AE26" s="2"/>
      <c r="AF26" s="2"/>
      <c r="AG26" s="2"/>
      <c r="AH26" s="2"/>
    </row>
    <row r="27" spans="1:34" s="11" customFormat="1" ht="26.25" customHeight="1" x14ac:dyDescent="0.55000000000000004">
      <c r="A27" s="1"/>
      <c r="B27" s="1"/>
      <c r="C27" s="1"/>
      <c r="D27" s="1"/>
      <c r="E27" s="2"/>
      <c r="F27" s="2"/>
      <c r="G27" s="2"/>
      <c r="H27" s="2"/>
      <c r="I27" s="2"/>
      <c r="J27" s="2"/>
      <c r="K27" s="2"/>
      <c r="L27" s="2"/>
      <c r="M27" s="2"/>
      <c r="N27" s="2"/>
      <c r="O27" s="2"/>
      <c r="P27" s="2"/>
      <c r="Q27" s="2"/>
      <c r="R27" s="2"/>
      <c r="S27" s="2"/>
      <c r="T27" s="2"/>
      <c r="U27" s="2"/>
      <c r="V27" s="2"/>
      <c r="W27" s="2"/>
      <c r="X27" s="2"/>
      <c r="Y27" s="2"/>
      <c r="Z27" s="2"/>
      <c r="AA27" s="2"/>
      <c r="AB27" s="2"/>
      <c r="AC27" s="2"/>
      <c r="AD27" s="2"/>
      <c r="AE27" s="2"/>
      <c r="AF27" s="2"/>
      <c r="AG27" s="2"/>
      <c r="AH27" s="2"/>
    </row>
    <row r="28" spans="1:34" s="11" customFormat="1" ht="26.25" customHeight="1" x14ac:dyDescent="0.55000000000000004">
      <c r="A28" s="33" t="s">
        <v>71</v>
      </c>
      <c r="B28" s="2"/>
      <c r="C28" s="2"/>
      <c r="D28" s="2"/>
      <c r="E28" s="2"/>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2"/>
      <c r="AH28" s="2"/>
    </row>
    <row r="29" spans="1:34" s="11" customFormat="1" ht="26.25" customHeight="1" x14ac:dyDescent="0.55000000000000004">
      <c r="A29" s="136" t="s">
        <v>21</v>
      </c>
      <c r="B29" s="136"/>
      <c r="C29" s="136"/>
      <c r="D29" s="136"/>
      <c r="E29" s="4">
        <f>SUMIFS(C:C,A:A,"親子通園")</f>
        <v>0</v>
      </c>
      <c r="F29" s="137" t="s">
        <v>20</v>
      </c>
      <c r="G29" s="137"/>
      <c r="H29" s="137"/>
      <c r="I29" s="4">
        <f>COUNTIFS(A:A,"親子通園",C:C,"&gt;0")</f>
        <v>0</v>
      </c>
      <c r="J29" s="4" t="s">
        <v>14</v>
      </c>
      <c r="K29" s="197" t="s">
        <v>63</v>
      </c>
      <c r="L29" s="197"/>
      <c r="M29" s="197"/>
      <c r="N29" s="197"/>
      <c r="O29" s="197"/>
      <c r="P29" s="197"/>
      <c r="Q29" s="197"/>
      <c r="R29" s="197"/>
      <c r="S29" s="197"/>
      <c r="T29" s="197"/>
      <c r="U29" s="197"/>
      <c r="V29" s="197"/>
      <c r="W29" s="197"/>
      <c r="X29" s="197"/>
      <c r="Y29" s="197"/>
      <c r="Z29" s="197"/>
      <c r="AA29" s="197"/>
      <c r="AB29" s="197"/>
      <c r="AC29" s="198"/>
      <c r="AD29" s="2"/>
      <c r="AE29" s="2"/>
      <c r="AF29" s="2"/>
      <c r="AG29" s="2"/>
      <c r="AH29" s="2"/>
    </row>
    <row r="30" spans="1:34" s="11" customFormat="1" ht="26.25" customHeight="1" x14ac:dyDescent="0.55000000000000004">
      <c r="A30" s="193" t="s">
        <v>102</v>
      </c>
      <c r="B30" s="136"/>
      <c r="C30" s="136"/>
      <c r="D30" s="136"/>
      <c r="E30" s="7">
        <f>SUMIFS(O:O,N:N,"事前面談")</f>
        <v>0</v>
      </c>
      <c r="F30" s="194" t="s">
        <v>20</v>
      </c>
      <c r="G30" s="194"/>
      <c r="H30" s="194"/>
      <c r="I30" s="7">
        <f>COUNTIFS(N:N,"事前面談",O:O,"&gt;0")</f>
        <v>0</v>
      </c>
      <c r="J30" s="7" t="s">
        <v>14</v>
      </c>
      <c r="K30" s="195" t="s">
        <v>104</v>
      </c>
      <c r="L30" s="195"/>
      <c r="M30" s="195"/>
      <c r="N30" s="195"/>
      <c r="O30" s="195"/>
      <c r="P30" s="195"/>
      <c r="Q30" s="195"/>
      <c r="R30" s="195"/>
      <c r="S30" s="195"/>
      <c r="T30" s="195"/>
      <c r="U30" s="195"/>
      <c r="V30" s="195"/>
      <c r="W30" s="195"/>
      <c r="X30" s="195"/>
      <c r="Y30" s="195"/>
      <c r="Z30" s="195"/>
      <c r="AA30" s="195"/>
      <c r="AB30" s="195"/>
      <c r="AC30" s="196"/>
      <c r="AD30" s="2"/>
      <c r="AE30" s="2"/>
      <c r="AF30" s="2"/>
      <c r="AG30" s="2"/>
      <c r="AH30" s="2"/>
    </row>
    <row r="31" spans="1:34" s="11" customFormat="1" ht="26.25" customHeight="1" x14ac:dyDescent="0.55000000000000004">
      <c r="A31" s="193" t="s">
        <v>103</v>
      </c>
      <c r="B31" s="136"/>
      <c r="C31" s="136"/>
      <c r="D31" s="136"/>
      <c r="E31" s="7">
        <f>SUMIFS(S:S,Q:Q,"事後面談")</f>
        <v>0</v>
      </c>
      <c r="F31" s="194" t="s">
        <v>20</v>
      </c>
      <c r="G31" s="194"/>
      <c r="H31" s="194"/>
      <c r="I31" s="7">
        <f>COUNTIFS(Q:Q,"事後面談",S:S,"&gt;0")</f>
        <v>0</v>
      </c>
      <c r="J31" s="7" t="s">
        <v>14</v>
      </c>
      <c r="K31" s="195" t="s">
        <v>105</v>
      </c>
      <c r="L31" s="195"/>
      <c r="M31" s="195"/>
      <c r="N31" s="195"/>
      <c r="O31" s="195"/>
      <c r="P31" s="195"/>
      <c r="Q31" s="195"/>
      <c r="R31" s="195"/>
      <c r="S31" s="195"/>
      <c r="T31" s="195"/>
      <c r="U31" s="195"/>
      <c r="V31" s="195"/>
      <c r="W31" s="195"/>
      <c r="X31" s="195"/>
      <c r="Y31" s="195"/>
      <c r="Z31" s="195"/>
      <c r="AA31" s="195"/>
      <c r="AB31" s="195"/>
      <c r="AC31" s="196"/>
      <c r="AD31" s="2"/>
      <c r="AE31" s="2"/>
      <c r="AF31" s="2"/>
      <c r="AG31" s="2"/>
      <c r="AH31" s="2"/>
    </row>
    <row r="32" spans="1:34" s="11" customFormat="1" ht="26.25" customHeight="1" x14ac:dyDescent="0.55000000000000004">
      <c r="A32" s="136" t="s">
        <v>42</v>
      </c>
      <c r="B32" s="136"/>
      <c r="C32" s="136"/>
      <c r="D32" s="136"/>
      <c r="E32" s="6">
        <f>SUMIFS(I:I,F:F,"保護者支援面談実施")</f>
        <v>0</v>
      </c>
      <c r="F32" s="137" t="s">
        <v>20</v>
      </c>
      <c r="G32" s="137"/>
      <c r="H32" s="137"/>
      <c r="I32" s="4">
        <f>COUNTIFS(F:F,"保護者支援面談実施",I:I,"&gt;0")</f>
        <v>0</v>
      </c>
      <c r="J32" s="4" t="s">
        <v>14</v>
      </c>
      <c r="K32" s="195" t="s">
        <v>106</v>
      </c>
      <c r="L32" s="195"/>
      <c r="M32" s="195"/>
      <c r="N32" s="195"/>
      <c r="O32" s="195"/>
      <c r="P32" s="195"/>
      <c r="Q32" s="195"/>
      <c r="R32" s="195"/>
      <c r="S32" s="195"/>
      <c r="T32" s="195"/>
      <c r="U32" s="195"/>
      <c r="V32" s="195"/>
      <c r="W32" s="195"/>
      <c r="X32" s="195"/>
      <c r="Y32" s="195"/>
      <c r="Z32" s="195"/>
      <c r="AA32" s="195"/>
      <c r="AB32" s="195"/>
      <c r="AC32" s="196"/>
      <c r="AD32" s="2"/>
      <c r="AE32" s="2"/>
      <c r="AF32" s="2"/>
      <c r="AG32" s="2"/>
      <c r="AH32" s="2"/>
    </row>
    <row r="33" spans="1:46" s="11" customFormat="1" ht="26.25" customHeight="1" x14ac:dyDescent="0.55000000000000004">
      <c r="A33" s="1"/>
      <c r="B33" s="1"/>
      <c r="C33" s="1"/>
      <c r="D33" s="1"/>
      <c r="E33" s="2"/>
      <c r="F33" s="2"/>
      <c r="G33" s="2"/>
      <c r="H33" s="2"/>
      <c r="I33" s="2"/>
      <c r="J33" s="2"/>
      <c r="K33" s="1"/>
      <c r="L33" s="1"/>
      <c r="M33" s="1"/>
      <c r="N33" s="1"/>
      <c r="O33" s="1"/>
      <c r="P33" s="1"/>
      <c r="Q33" s="1"/>
      <c r="R33" s="1"/>
      <c r="S33" s="1"/>
      <c r="T33" s="1"/>
      <c r="U33" s="1"/>
      <c r="V33" s="1"/>
      <c r="W33" s="1"/>
      <c r="X33" s="1"/>
      <c r="Y33" s="1"/>
      <c r="Z33" s="1"/>
      <c r="AA33" s="1"/>
      <c r="AB33" s="1"/>
      <c r="AC33" s="1"/>
      <c r="AD33" s="2"/>
      <c r="AE33" s="2"/>
      <c r="AF33" s="2"/>
      <c r="AG33" s="2"/>
      <c r="AH33" s="2"/>
    </row>
    <row r="34" spans="1:46" s="11" customFormat="1" ht="26.25" customHeight="1" x14ac:dyDescent="0.55000000000000004">
      <c r="A34" s="180" t="s">
        <v>72</v>
      </c>
      <c r="B34" s="180"/>
      <c r="C34" s="180"/>
      <c r="D34" s="180"/>
      <c r="E34" s="180"/>
      <c r="F34" s="180"/>
      <c r="G34" s="180"/>
      <c r="H34" s="180"/>
      <c r="I34" s="180"/>
      <c r="J34" s="180"/>
      <c r="K34" s="180"/>
      <c r="L34" s="180"/>
      <c r="M34" s="180"/>
      <c r="N34" s="180"/>
      <c r="O34" s="180"/>
      <c r="P34" s="180"/>
      <c r="Q34" s="180"/>
      <c r="R34" s="180"/>
      <c r="S34" s="180"/>
      <c r="T34" s="180"/>
      <c r="U34" s="180"/>
      <c r="V34" s="180"/>
      <c r="W34" s="180"/>
      <c r="X34" s="180"/>
      <c r="Y34" s="180"/>
      <c r="Z34" s="180"/>
      <c r="AA34" s="180"/>
      <c r="AB34" s="180"/>
      <c r="AC34" s="180"/>
      <c r="AD34" s="2"/>
      <c r="AE34" s="2"/>
      <c r="AF34" s="2"/>
      <c r="AG34" s="2"/>
      <c r="AH34" s="2"/>
      <c r="AT34" s="12"/>
    </row>
    <row r="35" spans="1:46" s="11" customFormat="1" ht="26.25" customHeight="1" x14ac:dyDescent="0.55000000000000004">
      <c r="A35" s="91"/>
      <c r="B35" s="92"/>
      <c r="C35" s="92"/>
      <c r="D35" s="92"/>
      <c r="E35" s="92"/>
      <c r="F35" s="92"/>
      <c r="G35" s="92"/>
      <c r="H35" s="92"/>
      <c r="I35" s="92"/>
      <c r="J35" s="92"/>
      <c r="K35" s="92"/>
      <c r="L35" s="92"/>
      <c r="M35" s="92"/>
      <c r="N35" s="92"/>
      <c r="O35" s="92"/>
      <c r="P35" s="92"/>
      <c r="Q35" s="92"/>
      <c r="R35" s="92"/>
      <c r="S35" s="92"/>
      <c r="T35" s="92"/>
      <c r="U35" s="92"/>
      <c r="V35" s="92"/>
      <c r="W35" s="92"/>
      <c r="X35" s="92"/>
      <c r="Y35" s="92"/>
      <c r="Z35" s="92"/>
      <c r="AA35" s="92"/>
      <c r="AB35" s="92"/>
      <c r="AC35" s="93"/>
      <c r="AD35" s="2"/>
      <c r="AE35" s="2"/>
      <c r="AF35" s="2"/>
      <c r="AG35" s="2"/>
      <c r="AH35" s="2"/>
    </row>
    <row r="36" spans="1:46" s="11" customFormat="1" ht="26.25" customHeight="1" x14ac:dyDescent="0.55000000000000004">
      <c r="A36" s="94"/>
      <c r="B36" s="95"/>
      <c r="C36" s="95"/>
      <c r="D36" s="95"/>
      <c r="E36" s="95"/>
      <c r="F36" s="95"/>
      <c r="G36" s="95"/>
      <c r="H36" s="95"/>
      <c r="I36" s="95"/>
      <c r="J36" s="95"/>
      <c r="K36" s="95"/>
      <c r="L36" s="95"/>
      <c r="M36" s="95"/>
      <c r="N36" s="95"/>
      <c r="O36" s="95"/>
      <c r="P36" s="95"/>
      <c r="Q36" s="95"/>
      <c r="R36" s="95"/>
      <c r="S36" s="95"/>
      <c r="T36" s="95"/>
      <c r="U36" s="95"/>
      <c r="V36" s="95"/>
      <c r="W36" s="95"/>
      <c r="X36" s="95"/>
      <c r="Y36" s="95"/>
      <c r="Z36" s="95"/>
      <c r="AA36" s="95"/>
      <c r="AB36" s="95"/>
      <c r="AC36" s="96"/>
      <c r="AD36" s="2"/>
      <c r="AE36" s="2"/>
      <c r="AF36" s="2"/>
      <c r="AG36" s="2"/>
      <c r="AH36" s="2"/>
    </row>
    <row r="37" spans="1:46" s="11" customFormat="1" ht="26.25" customHeight="1" x14ac:dyDescent="0.55000000000000004">
      <c r="A37" s="97"/>
      <c r="B37" s="98"/>
      <c r="C37" s="98"/>
      <c r="D37" s="98"/>
      <c r="E37" s="98"/>
      <c r="F37" s="98"/>
      <c r="G37" s="98"/>
      <c r="H37" s="98"/>
      <c r="I37" s="98"/>
      <c r="J37" s="98"/>
      <c r="K37" s="98"/>
      <c r="L37" s="98"/>
      <c r="M37" s="98"/>
      <c r="N37" s="98"/>
      <c r="O37" s="98"/>
      <c r="P37" s="98"/>
      <c r="Q37" s="98"/>
      <c r="R37" s="98"/>
      <c r="S37" s="98"/>
      <c r="T37" s="98"/>
      <c r="U37" s="98"/>
      <c r="V37" s="98"/>
      <c r="W37" s="98"/>
      <c r="X37" s="98"/>
      <c r="Y37" s="98"/>
      <c r="Z37" s="98"/>
      <c r="AA37" s="98"/>
      <c r="AB37" s="98"/>
      <c r="AC37" s="99"/>
      <c r="AD37" s="2"/>
      <c r="AE37" s="2"/>
      <c r="AF37" s="2"/>
      <c r="AG37" s="2"/>
      <c r="AH37" s="2"/>
    </row>
    <row r="38" spans="1:46" s="11" customFormat="1" ht="26.25" customHeight="1" x14ac:dyDescent="0.55000000000000004">
      <c r="A38" s="2" t="s">
        <v>22</v>
      </c>
      <c r="B38" s="2"/>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row>
    <row r="39" spans="1:46" s="11" customFormat="1" ht="26.25" customHeight="1" x14ac:dyDescent="0.55000000000000004">
      <c r="A39" s="2"/>
      <c r="B39" s="2"/>
      <c r="C39" s="2"/>
      <c r="D39" s="2"/>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c r="AH39" s="2"/>
    </row>
    <row r="40" spans="1:46" s="11" customFormat="1" ht="26.25" customHeight="1" x14ac:dyDescent="0.55000000000000004">
      <c r="A40" s="100" t="str">
        <f>"（別紙）中野区乳児等通園支援事業　利用状況報告書（"&amp;$N$2&amp;"年"&amp;$P$2&amp;"月分）"</f>
        <v>（別紙）中野区乳児等通園支援事業　利用状況報告書（2026年8月分）</v>
      </c>
      <c r="B40" s="100"/>
      <c r="C40" s="100"/>
      <c r="D40" s="100"/>
      <c r="E40" s="100"/>
      <c r="F40" s="100"/>
      <c r="G40" s="100"/>
      <c r="H40" s="100"/>
      <c r="I40" s="100"/>
      <c r="J40" s="100"/>
      <c r="K40" s="100"/>
      <c r="L40" s="100"/>
      <c r="M40" s="100"/>
      <c r="N40" s="100"/>
      <c r="O40" s="100"/>
      <c r="P40" s="100"/>
      <c r="Q40" s="100"/>
      <c r="R40" s="100"/>
      <c r="S40" s="100"/>
      <c r="T40" s="100"/>
      <c r="U40" s="100"/>
      <c r="V40" s="100"/>
      <c r="W40" s="100"/>
      <c r="X40" s="100"/>
      <c r="Y40" s="100"/>
      <c r="Z40" s="100"/>
      <c r="AA40" s="100"/>
      <c r="AB40" s="100"/>
      <c r="AC40" s="100"/>
      <c r="AD40" s="2"/>
      <c r="AE40" s="2"/>
      <c r="AF40" s="2"/>
      <c r="AG40" s="2"/>
      <c r="AH40" s="2"/>
    </row>
    <row r="41" spans="1:46" ht="26.25" customHeight="1" x14ac:dyDescent="0.55000000000000004">
      <c r="A41" s="101" t="s">
        <v>23</v>
      </c>
      <c r="B41" s="101"/>
      <c r="C41" s="101"/>
      <c r="D41" s="110"/>
      <c r="E41" s="110"/>
      <c r="F41" s="110"/>
      <c r="G41" s="110"/>
      <c r="H41" s="110"/>
      <c r="I41" s="110"/>
      <c r="J41" s="114" t="s">
        <v>43</v>
      </c>
      <c r="K41" s="114"/>
      <c r="L41" s="114"/>
      <c r="O41" s="29" t="s">
        <v>0</v>
      </c>
      <c r="P41" s="13"/>
      <c r="Q41" s="29" t="s">
        <v>3</v>
      </c>
      <c r="S41" s="29" t="s">
        <v>4</v>
      </c>
      <c r="T41" s="29" t="s">
        <v>19</v>
      </c>
      <c r="U41" s="32" t="s">
        <v>40</v>
      </c>
      <c r="V41" s="32"/>
      <c r="W41" s="110"/>
      <c r="X41" s="110"/>
      <c r="Y41" s="110"/>
      <c r="Z41" s="110"/>
      <c r="AA41" s="110"/>
      <c r="AB41" s="110"/>
      <c r="AC41" s="32" t="s">
        <v>19</v>
      </c>
    </row>
    <row r="42" spans="1:46" ht="26.25" customHeight="1" x14ac:dyDescent="0.55000000000000004">
      <c r="A42" s="101" t="s">
        <v>24</v>
      </c>
      <c r="B42" s="101"/>
      <c r="C42" s="101"/>
      <c r="D42" s="32" t="s">
        <v>87</v>
      </c>
      <c r="E42" s="32" cm="1">
        <f t="array" ref="E42">_xlfn.IFS(W41="０歳児クラス相当",$L$12,W41="１歳児クラス相当",$L$13,W41="２歳児クラス相当（３歳未満）",$L$14,W41="２歳児クラス相当（３歳誕生月）",$L$14,W41="",0)</f>
        <v>0</v>
      </c>
      <c r="F42" s="114" t="s">
        <v>11</v>
      </c>
      <c r="G42" s="114"/>
      <c r="H42" s="29"/>
      <c r="I42" s="32"/>
      <c r="J42" s="114"/>
      <c r="K42" s="114"/>
      <c r="L42" s="32"/>
      <c r="M42" s="114"/>
      <c r="N42" s="114"/>
      <c r="O42" s="32"/>
      <c r="P42" s="157" t="s">
        <v>62</v>
      </c>
      <c r="Q42" s="157"/>
      <c r="R42" s="157"/>
      <c r="S42" s="110"/>
      <c r="T42" s="110"/>
      <c r="U42" s="110"/>
      <c r="V42" s="157" t="s">
        <v>65</v>
      </c>
      <c r="W42" s="157"/>
      <c r="X42" s="110"/>
      <c r="Y42" s="110"/>
      <c r="Z42" s="110"/>
      <c r="AA42" s="110"/>
      <c r="AB42" s="110"/>
      <c r="AC42" s="32" t="s">
        <v>19</v>
      </c>
    </row>
    <row r="43" spans="1:46" s="13" customFormat="1" ht="26.25" customHeight="1" x14ac:dyDescent="0.55000000000000004">
      <c r="A43" s="32"/>
      <c r="B43" s="114" t="s">
        <v>66</v>
      </c>
      <c r="C43" s="114"/>
      <c r="D43" s="114"/>
      <c r="E43" s="114" t="s">
        <v>94</v>
      </c>
      <c r="F43" s="114"/>
      <c r="G43" s="114"/>
      <c r="H43" s="114"/>
      <c r="I43" s="29" t="s">
        <v>19</v>
      </c>
      <c r="J43" s="113" t="s">
        <v>93</v>
      </c>
      <c r="K43" s="113"/>
      <c r="L43" s="113"/>
      <c r="M43" s="113"/>
      <c r="N43" s="113"/>
      <c r="O43" s="110"/>
      <c r="P43" s="110"/>
      <c r="Q43" s="110"/>
      <c r="R43" s="110"/>
      <c r="S43" s="110"/>
      <c r="T43" s="32"/>
      <c r="U43" s="111" t="s">
        <v>86</v>
      </c>
      <c r="V43" s="111"/>
      <c r="W43" s="228"/>
      <c r="X43" s="228"/>
      <c r="Y43" s="228"/>
      <c r="Z43" s="228"/>
      <c r="AA43" s="228"/>
      <c r="AB43" s="228"/>
      <c r="AC43" s="12"/>
      <c r="AD43" s="29"/>
      <c r="AE43" s="29"/>
      <c r="AF43" s="29"/>
      <c r="AG43" s="29"/>
      <c r="AH43" s="29"/>
    </row>
    <row r="44" spans="1:46" s="13" customFormat="1" ht="26.25" customHeight="1" x14ac:dyDescent="0.55000000000000004">
      <c r="A44" s="123" t="s">
        <v>25</v>
      </c>
      <c r="B44" s="123"/>
      <c r="C44" s="14" t="s">
        <v>26</v>
      </c>
      <c r="D44" s="123" t="s">
        <v>90</v>
      </c>
      <c r="E44" s="123"/>
      <c r="F44" s="123" t="s">
        <v>27</v>
      </c>
      <c r="G44" s="123"/>
      <c r="H44" s="123"/>
      <c r="I44" s="123"/>
      <c r="J44" s="123"/>
      <c r="K44" s="123"/>
      <c r="L44" s="177" t="s">
        <v>28</v>
      </c>
      <c r="M44" s="177"/>
      <c r="N44" s="177"/>
      <c r="O44" s="123" t="s">
        <v>29</v>
      </c>
      <c r="P44" s="123"/>
      <c r="Q44" s="116" t="s">
        <v>98</v>
      </c>
      <c r="R44" s="116"/>
      <c r="S44" s="116" t="s">
        <v>45</v>
      </c>
      <c r="T44" s="116"/>
      <c r="U44" s="124" t="s">
        <v>55</v>
      </c>
      <c r="V44" s="125"/>
      <c r="W44" s="126" t="s">
        <v>30</v>
      </c>
      <c r="X44" s="127"/>
      <c r="Y44" s="127"/>
      <c r="Z44" s="127"/>
      <c r="AA44" s="127"/>
      <c r="AB44" s="127"/>
      <c r="AC44" s="128"/>
      <c r="AD44" s="29"/>
      <c r="AE44" s="29"/>
      <c r="AF44" s="29"/>
      <c r="AG44" s="29"/>
      <c r="AH44" s="29"/>
    </row>
    <row r="45" spans="1:46" ht="26.25" customHeight="1" x14ac:dyDescent="0.55000000000000004">
      <c r="A45" s="15">
        <v>1</v>
      </c>
      <c r="B45" s="21" t="s">
        <v>4</v>
      </c>
      <c r="C45" s="24" t="str">
        <f>TEXT(DATE($N$2,$P$2,A45),"aaa")</f>
        <v>土</v>
      </c>
      <c r="D45" s="106"/>
      <c r="E45" s="107"/>
      <c r="F45" s="108"/>
      <c r="G45" s="109"/>
      <c r="H45" s="16" t="s">
        <v>31</v>
      </c>
      <c r="I45" s="109"/>
      <c r="J45" s="109"/>
      <c r="K45" s="21" t="s">
        <v>32</v>
      </c>
      <c r="L45" s="89" t="str">
        <f>IF(OR(F45="",I45=""),"",MIN(MAX(ROUNDDOWN((I45-F45)*24*2,0)/2,0),$E$42))</f>
        <v/>
      </c>
      <c r="M45" s="90"/>
      <c r="N45" s="43" t="s">
        <v>33</v>
      </c>
      <c r="O45" s="106"/>
      <c r="P45" s="107"/>
      <c r="Q45" s="106"/>
      <c r="R45" s="107"/>
      <c r="S45" s="106"/>
      <c r="T45" s="107"/>
      <c r="U45" s="106"/>
      <c r="V45" s="107"/>
      <c r="W45" s="231"/>
      <c r="X45" s="232"/>
      <c r="Y45" s="232"/>
      <c r="Z45" s="232"/>
      <c r="AA45" s="232"/>
      <c r="AB45" s="232"/>
      <c r="AC45" s="233"/>
    </row>
    <row r="46" spans="1:46" ht="26.25" customHeight="1" x14ac:dyDescent="0.55000000000000004">
      <c r="A46" s="17">
        <v>2</v>
      </c>
      <c r="B46" s="22" t="s">
        <v>4</v>
      </c>
      <c r="C46" s="25" t="str">
        <f>TEXT(DATE($N$2,$P$2,A46),"aaa")</f>
        <v>日</v>
      </c>
      <c r="D46" s="85"/>
      <c r="E46" s="86"/>
      <c r="F46" s="205"/>
      <c r="G46" s="178"/>
      <c r="H46" s="18" t="s">
        <v>31</v>
      </c>
      <c r="I46" s="178"/>
      <c r="J46" s="178"/>
      <c r="K46" s="22" t="s">
        <v>32</v>
      </c>
      <c r="L46" s="89" t="str">
        <f>IF(OR(F46="",I46=""),"",MIN(MAX(ROUNDDOWN((I46-F46)*24*2,0)/2,0),$E$42))</f>
        <v/>
      </c>
      <c r="M46" s="90"/>
      <c r="N46" s="22" t="s">
        <v>33</v>
      </c>
      <c r="O46" s="85"/>
      <c r="P46" s="86"/>
      <c r="Q46" s="85"/>
      <c r="R46" s="86"/>
      <c r="S46" s="85"/>
      <c r="T46" s="86"/>
      <c r="U46" s="85"/>
      <c r="V46" s="86"/>
      <c r="W46" s="120"/>
      <c r="X46" s="121"/>
      <c r="Y46" s="121"/>
      <c r="Z46" s="121"/>
      <c r="AA46" s="121"/>
      <c r="AB46" s="121"/>
      <c r="AC46" s="122"/>
    </row>
    <row r="47" spans="1:46" ht="26.25" customHeight="1" x14ac:dyDescent="0.55000000000000004">
      <c r="A47" s="17">
        <v>3</v>
      </c>
      <c r="B47" s="22" t="s">
        <v>34</v>
      </c>
      <c r="C47" s="25" t="str">
        <f t="shared" ref="C47:C75" si="0">TEXT(DATE($N$2,$P$2,A47),"aaa")</f>
        <v>月</v>
      </c>
      <c r="D47" s="85"/>
      <c r="E47" s="86"/>
      <c r="F47" s="205"/>
      <c r="G47" s="178"/>
      <c r="H47" s="18" t="s">
        <v>31</v>
      </c>
      <c r="I47" s="178"/>
      <c r="J47" s="178"/>
      <c r="K47" s="22" t="s">
        <v>32</v>
      </c>
      <c r="L47" s="89" t="str">
        <f t="shared" ref="L47:L74" si="1">IF(OR(F47="",I47=""),"",MIN(MAX(ROUNDDOWN((I47-F47)*24*2,0)/2,0),$E$42))</f>
        <v/>
      </c>
      <c r="M47" s="90"/>
      <c r="N47" s="22" t="s">
        <v>33</v>
      </c>
      <c r="O47" s="85"/>
      <c r="P47" s="86"/>
      <c r="Q47" s="85"/>
      <c r="R47" s="86"/>
      <c r="S47" s="85"/>
      <c r="T47" s="86"/>
      <c r="U47" s="85"/>
      <c r="V47" s="86"/>
      <c r="W47" s="234"/>
      <c r="X47" s="235"/>
      <c r="Y47" s="235"/>
      <c r="Z47" s="235"/>
      <c r="AA47" s="235"/>
      <c r="AB47" s="235"/>
      <c r="AC47" s="236"/>
    </row>
    <row r="48" spans="1:46" ht="26.25" customHeight="1" x14ac:dyDescent="0.55000000000000004">
      <c r="A48" s="17">
        <v>4</v>
      </c>
      <c r="B48" s="22" t="s">
        <v>34</v>
      </c>
      <c r="C48" s="25" t="str">
        <f t="shared" si="0"/>
        <v>火</v>
      </c>
      <c r="D48" s="85"/>
      <c r="E48" s="86"/>
      <c r="F48" s="205"/>
      <c r="G48" s="178"/>
      <c r="H48" s="18" t="s">
        <v>31</v>
      </c>
      <c r="I48" s="178"/>
      <c r="J48" s="178"/>
      <c r="K48" s="22" t="s">
        <v>32</v>
      </c>
      <c r="L48" s="89" t="str">
        <f t="shared" si="1"/>
        <v/>
      </c>
      <c r="M48" s="90"/>
      <c r="N48" s="22" t="s">
        <v>33</v>
      </c>
      <c r="O48" s="85"/>
      <c r="P48" s="86"/>
      <c r="Q48" s="85"/>
      <c r="R48" s="86"/>
      <c r="S48" s="85"/>
      <c r="T48" s="86"/>
      <c r="U48" s="85"/>
      <c r="V48" s="86"/>
      <c r="W48" s="120"/>
      <c r="X48" s="121"/>
      <c r="Y48" s="121"/>
      <c r="Z48" s="121"/>
      <c r="AA48" s="121"/>
      <c r="AB48" s="121"/>
      <c r="AC48" s="122"/>
    </row>
    <row r="49" spans="1:46" ht="26.25" customHeight="1" x14ac:dyDescent="0.55000000000000004">
      <c r="A49" s="17">
        <v>5</v>
      </c>
      <c r="B49" s="22" t="s">
        <v>34</v>
      </c>
      <c r="C49" s="25" t="str">
        <f t="shared" si="0"/>
        <v>水</v>
      </c>
      <c r="D49" s="85"/>
      <c r="E49" s="86"/>
      <c r="F49" s="205"/>
      <c r="G49" s="178"/>
      <c r="H49" s="18" t="s">
        <v>31</v>
      </c>
      <c r="I49" s="178"/>
      <c r="J49" s="178"/>
      <c r="K49" s="22" t="s">
        <v>32</v>
      </c>
      <c r="L49" s="89" t="str">
        <f t="shared" si="1"/>
        <v/>
      </c>
      <c r="M49" s="90"/>
      <c r="N49" s="22" t="s">
        <v>33</v>
      </c>
      <c r="O49" s="85"/>
      <c r="P49" s="86"/>
      <c r="Q49" s="85"/>
      <c r="R49" s="86"/>
      <c r="S49" s="85"/>
      <c r="T49" s="86"/>
      <c r="U49" s="85"/>
      <c r="V49" s="86"/>
      <c r="W49" s="120"/>
      <c r="X49" s="121"/>
      <c r="Y49" s="121"/>
      <c r="Z49" s="121"/>
      <c r="AA49" s="121"/>
      <c r="AB49" s="121"/>
      <c r="AC49" s="122"/>
    </row>
    <row r="50" spans="1:46" ht="26.25" customHeight="1" x14ac:dyDescent="0.55000000000000004">
      <c r="A50" s="17">
        <v>6</v>
      </c>
      <c r="B50" s="22" t="s">
        <v>34</v>
      </c>
      <c r="C50" s="25" t="str">
        <f t="shared" si="0"/>
        <v>木</v>
      </c>
      <c r="D50" s="85"/>
      <c r="E50" s="86"/>
      <c r="F50" s="205"/>
      <c r="G50" s="178"/>
      <c r="H50" s="18" t="s">
        <v>31</v>
      </c>
      <c r="I50" s="178"/>
      <c r="J50" s="178"/>
      <c r="K50" s="22" t="s">
        <v>32</v>
      </c>
      <c r="L50" s="89" t="str">
        <f t="shared" si="1"/>
        <v/>
      </c>
      <c r="M50" s="90"/>
      <c r="N50" s="22" t="s">
        <v>33</v>
      </c>
      <c r="O50" s="85"/>
      <c r="P50" s="86"/>
      <c r="Q50" s="85"/>
      <c r="R50" s="86"/>
      <c r="S50" s="85"/>
      <c r="T50" s="86"/>
      <c r="U50" s="85"/>
      <c r="V50" s="86"/>
      <c r="W50" s="120"/>
      <c r="X50" s="121"/>
      <c r="Y50" s="121"/>
      <c r="Z50" s="121"/>
      <c r="AA50" s="121"/>
      <c r="AB50" s="121"/>
      <c r="AC50" s="122"/>
    </row>
    <row r="51" spans="1:46" s="32" customFormat="1" ht="26.25" customHeight="1" x14ac:dyDescent="0.55000000000000004">
      <c r="A51" s="17">
        <v>7</v>
      </c>
      <c r="B51" s="22" t="s">
        <v>34</v>
      </c>
      <c r="C51" s="25" t="str">
        <f t="shared" si="0"/>
        <v>金</v>
      </c>
      <c r="D51" s="85"/>
      <c r="E51" s="86"/>
      <c r="F51" s="205"/>
      <c r="G51" s="178"/>
      <c r="H51" s="18" t="s">
        <v>31</v>
      </c>
      <c r="I51" s="178"/>
      <c r="J51" s="178"/>
      <c r="K51" s="22" t="s">
        <v>32</v>
      </c>
      <c r="L51" s="89" t="str">
        <f t="shared" si="1"/>
        <v/>
      </c>
      <c r="M51" s="90"/>
      <c r="N51" s="22" t="s">
        <v>33</v>
      </c>
      <c r="O51" s="85"/>
      <c r="P51" s="86"/>
      <c r="Q51" s="85"/>
      <c r="R51" s="86"/>
      <c r="S51" s="85"/>
      <c r="T51" s="86"/>
      <c r="U51" s="85"/>
      <c r="V51" s="86"/>
      <c r="W51" s="120"/>
      <c r="X51" s="121"/>
      <c r="Y51" s="121"/>
      <c r="Z51" s="121"/>
      <c r="AA51" s="121"/>
      <c r="AB51" s="121"/>
      <c r="AC51" s="122"/>
      <c r="AI51" s="12"/>
      <c r="AJ51" s="12"/>
      <c r="AK51" s="12"/>
      <c r="AL51" s="12"/>
      <c r="AM51" s="12"/>
      <c r="AN51" s="12"/>
      <c r="AO51" s="12"/>
      <c r="AP51" s="12"/>
      <c r="AQ51" s="12"/>
      <c r="AR51" s="12"/>
      <c r="AS51" s="12"/>
      <c r="AT51" s="12"/>
    </row>
    <row r="52" spans="1:46" s="32" customFormat="1" ht="26.25" customHeight="1" x14ac:dyDescent="0.55000000000000004">
      <c r="A52" s="17">
        <v>8</v>
      </c>
      <c r="B52" s="22" t="s">
        <v>34</v>
      </c>
      <c r="C52" s="25" t="str">
        <f t="shared" si="0"/>
        <v>土</v>
      </c>
      <c r="D52" s="85"/>
      <c r="E52" s="86"/>
      <c r="F52" s="205"/>
      <c r="G52" s="178"/>
      <c r="H52" s="18" t="s">
        <v>31</v>
      </c>
      <c r="I52" s="178"/>
      <c r="J52" s="178"/>
      <c r="K52" s="22" t="s">
        <v>32</v>
      </c>
      <c r="L52" s="89" t="str">
        <f t="shared" si="1"/>
        <v/>
      </c>
      <c r="M52" s="90"/>
      <c r="N52" s="22" t="s">
        <v>33</v>
      </c>
      <c r="O52" s="85"/>
      <c r="P52" s="86"/>
      <c r="Q52" s="85"/>
      <c r="R52" s="86"/>
      <c r="S52" s="85"/>
      <c r="T52" s="86"/>
      <c r="U52" s="85"/>
      <c r="V52" s="86"/>
      <c r="W52" s="120"/>
      <c r="X52" s="121"/>
      <c r="Y52" s="121"/>
      <c r="Z52" s="121"/>
      <c r="AA52" s="121"/>
      <c r="AB52" s="121"/>
      <c r="AC52" s="122"/>
      <c r="AI52" s="12"/>
      <c r="AJ52" s="12"/>
      <c r="AK52" s="12"/>
      <c r="AL52" s="12"/>
      <c r="AM52" s="12"/>
      <c r="AN52" s="12"/>
      <c r="AO52" s="12"/>
      <c r="AP52" s="12"/>
      <c r="AQ52" s="12"/>
      <c r="AR52" s="12"/>
      <c r="AS52" s="12"/>
      <c r="AT52" s="12"/>
    </row>
    <row r="53" spans="1:46" s="32" customFormat="1" ht="26.25" customHeight="1" x14ac:dyDescent="0.55000000000000004">
      <c r="A53" s="17">
        <v>9</v>
      </c>
      <c r="B53" s="22" t="s">
        <v>34</v>
      </c>
      <c r="C53" s="25" t="str">
        <f t="shared" si="0"/>
        <v>日</v>
      </c>
      <c r="D53" s="85"/>
      <c r="E53" s="86"/>
      <c r="F53" s="205"/>
      <c r="G53" s="178"/>
      <c r="H53" s="18" t="s">
        <v>31</v>
      </c>
      <c r="I53" s="178"/>
      <c r="J53" s="178"/>
      <c r="K53" s="22" t="s">
        <v>32</v>
      </c>
      <c r="L53" s="89" t="str">
        <f t="shared" si="1"/>
        <v/>
      </c>
      <c r="M53" s="90"/>
      <c r="N53" s="22" t="s">
        <v>33</v>
      </c>
      <c r="O53" s="85"/>
      <c r="P53" s="86"/>
      <c r="Q53" s="85"/>
      <c r="R53" s="86"/>
      <c r="S53" s="85"/>
      <c r="T53" s="86"/>
      <c r="U53" s="85"/>
      <c r="V53" s="86"/>
      <c r="W53" s="120"/>
      <c r="X53" s="121"/>
      <c r="Y53" s="121"/>
      <c r="Z53" s="121"/>
      <c r="AA53" s="121"/>
      <c r="AB53" s="121"/>
      <c r="AC53" s="122"/>
      <c r="AI53" s="12"/>
      <c r="AJ53" s="12"/>
      <c r="AK53" s="12"/>
      <c r="AL53" s="12"/>
      <c r="AM53" s="12"/>
      <c r="AN53" s="12"/>
      <c r="AO53" s="12"/>
      <c r="AP53" s="12"/>
      <c r="AQ53" s="12"/>
      <c r="AR53" s="12"/>
      <c r="AS53" s="12"/>
      <c r="AT53" s="12"/>
    </row>
    <row r="54" spans="1:46" s="32" customFormat="1" ht="26.25" customHeight="1" x14ac:dyDescent="0.55000000000000004">
      <c r="A54" s="17">
        <v>10</v>
      </c>
      <c r="B54" s="22" t="s">
        <v>34</v>
      </c>
      <c r="C54" s="25" t="str">
        <f t="shared" si="0"/>
        <v>月</v>
      </c>
      <c r="D54" s="85"/>
      <c r="E54" s="86"/>
      <c r="F54" s="205"/>
      <c r="G54" s="178"/>
      <c r="H54" s="18" t="s">
        <v>31</v>
      </c>
      <c r="I54" s="178"/>
      <c r="J54" s="178"/>
      <c r="K54" s="22" t="s">
        <v>32</v>
      </c>
      <c r="L54" s="89" t="str">
        <f t="shared" si="1"/>
        <v/>
      </c>
      <c r="M54" s="90"/>
      <c r="N54" s="22" t="s">
        <v>33</v>
      </c>
      <c r="O54" s="85"/>
      <c r="P54" s="86"/>
      <c r="Q54" s="85"/>
      <c r="R54" s="86"/>
      <c r="S54" s="85"/>
      <c r="T54" s="86"/>
      <c r="U54" s="85"/>
      <c r="V54" s="86"/>
      <c r="W54" s="120"/>
      <c r="X54" s="121"/>
      <c r="Y54" s="121"/>
      <c r="Z54" s="121"/>
      <c r="AA54" s="121"/>
      <c r="AB54" s="121"/>
      <c r="AC54" s="122"/>
      <c r="AI54" s="12"/>
      <c r="AJ54" s="12"/>
      <c r="AK54" s="12"/>
      <c r="AL54" s="12"/>
      <c r="AM54" s="12"/>
      <c r="AN54" s="12"/>
      <c r="AO54" s="12"/>
      <c r="AP54" s="12"/>
      <c r="AQ54" s="12"/>
      <c r="AR54" s="12"/>
      <c r="AS54" s="12"/>
      <c r="AT54" s="12"/>
    </row>
    <row r="55" spans="1:46" s="32" customFormat="1" ht="26.25" customHeight="1" x14ac:dyDescent="0.55000000000000004">
      <c r="A55" s="17">
        <v>11</v>
      </c>
      <c r="B55" s="22" t="s">
        <v>34</v>
      </c>
      <c r="C55" s="25" t="str">
        <f t="shared" si="0"/>
        <v>火</v>
      </c>
      <c r="D55" s="85"/>
      <c r="E55" s="86"/>
      <c r="F55" s="205"/>
      <c r="G55" s="178"/>
      <c r="H55" s="18" t="s">
        <v>31</v>
      </c>
      <c r="I55" s="178"/>
      <c r="J55" s="178"/>
      <c r="K55" s="22" t="s">
        <v>32</v>
      </c>
      <c r="L55" s="89" t="str">
        <f t="shared" si="1"/>
        <v/>
      </c>
      <c r="M55" s="90"/>
      <c r="N55" s="22" t="s">
        <v>33</v>
      </c>
      <c r="O55" s="85"/>
      <c r="P55" s="86"/>
      <c r="Q55" s="85"/>
      <c r="R55" s="86"/>
      <c r="S55" s="85"/>
      <c r="T55" s="86"/>
      <c r="U55" s="85"/>
      <c r="V55" s="86"/>
      <c r="W55" s="120"/>
      <c r="X55" s="121"/>
      <c r="Y55" s="121"/>
      <c r="Z55" s="121"/>
      <c r="AA55" s="121"/>
      <c r="AB55" s="121"/>
      <c r="AC55" s="122"/>
      <c r="AI55" s="12"/>
      <c r="AJ55" s="12"/>
      <c r="AK55" s="12"/>
      <c r="AL55" s="12"/>
      <c r="AM55" s="12"/>
      <c r="AN55" s="12"/>
      <c r="AO55" s="12"/>
      <c r="AP55" s="12"/>
      <c r="AQ55" s="12"/>
      <c r="AR55" s="12"/>
      <c r="AS55" s="12"/>
      <c r="AT55" s="12"/>
    </row>
    <row r="56" spans="1:46" s="32" customFormat="1" ht="26.25" customHeight="1" x14ac:dyDescent="0.55000000000000004">
      <c r="A56" s="17">
        <v>12</v>
      </c>
      <c r="B56" s="22" t="s">
        <v>34</v>
      </c>
      <c r="C56" s="25" t="str">
        <f t="shared" si="0"/>
        <v>水</v>
      </c>
      <c r="D56" s="85"/>
      <c r="E56" s="86"/>
      <c r="F56" s="205"/>
      <c r="G56" s="178"/>
      <c r="H56" s="18" t="s">
        <v>31</v>
      </c>
      <c r="I56" s="178"/>
      <c r="J56" s="178"/>
      <c r="K56" s="22" t="s">
        <v>32</v>
      </c>
      <c r="L56" s="89" t="str">
        <f t="shared" si="1"/>
        <v/>
      </c>
      <c r="M56" s="90"/>
      <c r="N56" s="22" t="s">
        <v>33</v>
      </c>
      <c r="O56" s="85"/>
      <c r="P56" s="86"/>
      <c r="Q56" s="85"/>
      <c r="R56" s="86"/>
      <c r="S56" s="85"/>
      <c r="T56" s="86"/>
      <c r="U56" s="85"/>
      <c r="V56" s="86"/>
      <c r="W56" s="120"/>
      <c r="X56" s="121"/>
      <c r="Y56" s="121"/>
      <c r="Z56" s="121"/>
      <c r="AA56" s="121"/>
      <c r="AB56" s="121"/>
      <c r="AC56" s="122"/>
      <c r="AI56" s="12"/>
      <c r="AJ56" s="12"/>
      <c r="AK56" s="12"/>
      <c r="AL56" s="12"/>
      <c r="AM56" s="12"/>
      <c r="AN56" s="12"/>
      <c r="AO56" s="12"/>
      <c r="AP56" s="12"/>
      <c r="AQ56" s="12"/>
      <c r="AR56" s="12"/>
      <c r="AS56" s="12"/>
      <c r="AT56" s="12"/>
    </row>
    <row r="57" spans="1:46" s="32" customFormat="1" ht="26.25" customHeight="1" x14ac:dyDescent="0.55000000000000004">
      <c r="A57" s="17">
        <v>13</v>
      </c>
      <c r="B57" s="22" t="s">
        <v>34</v>
      </c>
      <c r="C57" s="25" t="str">
        <f t="shared" si="0"/>
        <v>木</v>
      </c>
      <c r="D57" s="85"/>
      <c r="E57" s="86"/>
      <c r="F57" s="205"/>
      <c r="G57" s="178"/>
      <c r="H57" s="18" t="s">
        <v>31</v>
      </c>
      <c r="I57" s="178"/>
      <c r="J57" s="178"/>
      <c r="K57" s="22" t="s">
        <v>32</v>
      </c>
      <c r="L57" s="89" t="str">
        <f t="shared" si="1"/>
        <v/>
      </c>
      <c r="M57" s="90"/>
      <c r="N57" s="22" t="s">
        <v>33</v>
      </c>
      <c r="O57" s="85"/>
      <c r="P57" s="86"/>
      <c r="Q57" s="85"/>
      <c r="R57" s="86"/>
      <c r="S57" s="85"/>
      <c r="T57" s="86"/>
      <c r="U57" s="85"/>
      <c r="V57" s="86"/>
      <c r="W57" s="120"/>
      <c r="X57" s="121"/>
      <c r="Y57" s="121"/>
      <c r="Z57" s="121"/>
      <c r="AA57" s="121"/>
      <c r="AB57" s="121"/>
      <c r="AC57" s="122"/>
      <c r="AI57" s="12"/>
      <c r="AJ57" s="12"/>
      <c r="AK57" s="12"/>
      <c r="AL57" s="12"/>
      <c r="AM57" s="12"/>
      <c r="AN57" s="12"/>
      <c r="AO57" s="12"/>
      <c r="AP57" s="12"/>
      <c r="AQ57" s="12"/>
      <c r="AR57" s="12"/>
      <c r="AS57" s="12"/>
      <c r="AT57" s="12"/>
    </row>
    <row r="58" spans="1:46" s="32" customFormat="1" ht="26.25" customHeight="1" x14ac:dyDescent="0.55000000000000004">
      <c r="A58" s="17">
        <v>14</v>
      </c>
      <c r="B58" s="22" t="s">
        <v>34</v>
      </c>
      <c r="C58" s="25" t="str">
        <f t="shared" si="0"/>
        <v>金</v>
      </c>
      <c r="D58" s="85"/>
      <c r="E58" s="86"/>
      <c r="F58" s="205"/>
      <c r="G58" s="178"/>
      <c r="H58" s="18" t="s">
        <v>31</v>
      </c>
      <c r="I58" s="178"/>
      <c r="J58" s="178"/>
      <c r="K58" s="22" t="s">
        <v>32</v>
      </c>
      <c r="L58" s="89" t="str">
        <f t="shared" si="1"/>
        <v/>
      </c>
      <c r="M58" s="90"/>
      <c r="N58" s="22" t="s">
        <v>33</v>
      </c>
      <c r="O58" s="85"/>
      <c r="P58" s="86"/>
      <c r="Q58" s="85"/>
      <c r="R58" s="86"/>
      <c r="S58" s="85"/>
      <c r="T58" s="86"/>
      <c r="U58" s="85"/>
      <c r="V58" s="86"/>
      <c r="W58" s="120"/>
      <c r="X58" s="121"/>
      <c r="Y58" s="121"/>
      <c r="Z58" s="121"/>
      <c r="AA58" s="121"/>
      <c r="AB58" s="121"/>
      <c r="AC58" s="122"/>
      <c r="AI58" s="12"/>
      <c r="AJ58" s="12"/>
      <c r="AK58" s="12"/>
      <c r="AL58" s="12"/>
      <c r="AM58" s="12"/>
      <c r="AN58" s="12"/>
      <c r="AO58" s="12"/>
      <c r="AP58" s="12"/>
      <c r="AQ58" s="12"/>
      <c r="AR58" s="12"/>
      <c r="AS58" s="12"/>
      <c r="AT58" s="12"/>
    </row>
    <row r="59" spans="1:46" s="32" customFormat="1" ht="26.25" customHeight="1" x14ac:dyDescent="0.55000000000000004">
      <c r="A59" s="17">
        <v>15</v>
      </c>
      <c r="B59" s="22" t="s">
        <v>34</v>
      </c>
      <c r="C59" s="25" t="str">
        <f t="shared" si="0"/>
        <v>土</v>
      </c>
      <c r="D59" s="85"/>
      <c r="E59" s="86"/>
      <c r="F59" s="205"/>
      <c r="G59" s="178"/>
      <c r="H59" s="18" t="s">
        <v>31</v>
      </c>
      <c r="I59" s="178"/>
      <c r="J59" s="178"/>
      <c r="K59" s="22" t="s">
        <v>32</v>
      </c>
      <c r="L59" s="89" t="str">
        <f t="shared" si="1"/>
        <v/>
      </c>
      <c r="M59" s="90"/>
      <c r="N59" s="22" t="s">
        <v>33</v>
      </c>
      <c r="O59" s="85"/>
      <c r="P59" s="86"/>
      <c r="Q59" s="85"/>
      <c r="R59" s="86"/>
      <c r="S59" s="85"/>
      <c r="T59" s="86"/>
      <c r="U59" s="85"/>
      <c r="V59" s="86"/>
      <c r="W59" s="120"/>
      <c r="X59" s="121"/>
      <c r="Y59" s="121"/>
      <c r="Z59" s="121"/>
      <c r="AA59" s="121"/>
      <c r="AB59" s="121"/>
      <c r="AC59" s="122"/>
      <c r="AI59" s="12"/>
      <c r="AJ59" s="12"/>
      <c r="AK59" s="12"/>
      <c r="AL59" s="12"/>
      <c r="AM59" s="12"/>
      <c r="AN59" s="12"/>
      <c r="AO59" s="12"/>
      <c r="AP59" s="12"/>
      <c r="AQ59" s="12"/>
      <c r="AR59" s="12"/>
      <c r="AS59" s="12"/>
      <c r="AT59" s="12"/>
    </row>
    <row r="60" spans="1:46" s="32" customFormat="1" ht="26.25" customHeight="1" x14ac:dyDescent="0.55000000000000004">
      <c r="A60" s="17">
        <v>16</v>
      </c>
      <c r="B60" s="22" t="s">
        <v>34</v>
      </c>
      <c r="C60" s="25" t="str">
        <f t="shared" si="0"/>
        <v>日</v>
      </c>
      <c r="D60" s="85"/>
      <c r="E60" s="86"/>
      <c r="F60" s="205"/>
      <c r="G60" s="178"/>
      <c r="H60" s="18" t="s">
        <v>31</v>
      </c>
      <c r="I60" s="178"/>
      <c r="J60" s="178"/>
      <c r="K60" s="22" t="s">
        <v>32</v>
      </c>
      <c r="L60" s="89" t="str">
        <f t="shared" si="1"/>
        <v/>
      </c>
      <c r="M60" s="90"/>
      <c r="N60" s="22" t="s">
        <v>33</v>
      </c>
      <c r="O60" s="85"/>
      <c r="P60" s="86"/>
      <c r="Q60" s="85"/>
      <c r="R60" s="86"/>
      <c r="S60" s="85"/>
      <c r="T60" s="86"/>
      <c r="U60" s="85"/>
      <c r="V60" s="86"/>
      <c r="W60" s="120"/>
      <c r="X60" s="121"/>
      <c r="Y60" s="121"/>
      <c r="Z60" s="121"/>
      <c r="AA60" s="121"/>
      <c r="AB60" s="121"/>
      <c r="AC60" s="122"/>
      <c r="AI60" s="12"/>
      <c r="AJ60" s="12"/>
      <c r="AK60" s="12"/>
      <c r="AL60" s="12"/>
      <c r="AM60" s="12"/>
      <c r="AN60" s="12"/>
      <c r="AO60" s="12"/>
      <c r="AP60" s="12"/>
      <c r="AQ60" s="12"/>
      <c r="AR60" s="12"/>
      <c r="AS60" s="12"/>
      <c r="AT60" s="12"/>
    </row>
    <row r="61" spans="1:46" s="32" customFormat="1" ht="26.25" customHeight="1" x14ac:dyDescent="0.55000000000000004">
      <c r="A61" s="17">
        <v>17</v>
      </c>
      <c r="B61" s="22" t="s">
        <v>34</v>
      </c>
      <c r="C61" s="25" t="str">
        <f t="shared" si="0"/>
        <v>月</v>
      </c>
      <c r="D61" s="85"/>
      <c r="E61" s="86"/>
      <c r="F61" s="205"/>
      <c r="G61" s="178"/>
      <c r="H61" s="18" t="s">
        <v>31</v>
      </c>
      <c r="I61" s="178"/>
      <c r="J61" s="178"/>
      <c r="K61" s="22" t="s">
        <v>32</v>
      </c>
      <c r="L61" s="89" t="str">
        <f t="shared" si="1"/>
        <v/>
      </c>
      <c r="M61" s="90"/>
      <c r="N61" s="22" t="s">
        <v>33</v>
      </c>
      <c r="O61" s="85"/>
      <c r="P61" s="86"/>
      <c r="Q61" s="85"/>
      <c r="R61" s="86"/>
      <c r="S61" s="85"/>
      <c r="T61" s="86"/>
      <c r="U61" s="85"/>
      <c r="V61" s="86"/>
      <c r="W61" s="120"/>
      <c r="X61" s="121"/>
      <c r="Y61" s="121"/>
      <c r="Z61" s="121"/>
      <c r="AA61" s="121"/>
      <c r="AB61" s="121"/>
      <c r="AC61" s="122"/>
      <c r="AI61" s="12"/>
      <c r="AJ61" s="12"/>
      <c r="AK61" s="12"/>
      <c r="AL61" s="12"/>
      <c r="AM61" s="12"/>
      <c r="AN61" s="12"/>
      <c r="AO61" s="12"/>
      <c r="AP61" s="12"/>
      <c r="AQ61" s="12"/>
      <c r="AR61" s="12"/>
      <c r="AS61" s="12"/>
      <c r="AT61" s="12"/>
    </row>
    <row r="62" spans="1:46" s="32" customFormat="1" ht="26.25" customHeight="1" x14ac:dyDescent="0.55000000000000004">
      <c r="A62" s="17">
        <v>18</v>
      </c>
      <c r="B62" s="22" t="s">
        <v>34</v>
      </c>
      <c r="C62" s="25" t="str">
        <f t="shared" si="0"/>
        <v>火</v>
      </c>
      <c r="D62" s="85"/>
      <c r="E62" s="86"/>
      <c r="F62" s="205"/>
      <c r="G62" s="178"/>
      <c r="H62" s="18" t="s">
        <v>31</v>
      </c>
      <c r="I62" s="178"/>
      <c r="J62" s="178"/>
      <c r="K62" s="22" t="s">
        <v>32</v>
      </c>
      <c r="L62" s="89" t="str">
        <f t="shared" si="1"/>
        <v/>
      </c>
      <c r="M62" s="90"/>
      <c r="N62" s="22" t="s">
        <v>33</v>
      </c>
      <c r="O62" s="85"/>
      <c r="P62" s="86"/>
      <c r="Q62" s="85"/>
      <c r="R62" s="86"/>
      <c r="S62" s="85"/>
      <c r="T62" s="86"/>
      <c r="U62" s="85"/>
      <c r="V62" s="86"/>
      <c r="W62" s="120"/>
      <c r="X62" s="121"/>
      <c r="Y62" s="121"/>
      <c r="Z62" s="121"/>
      <c r="AA62" s="121"/>
      <c r="AB62" s="121"/>
      <c r="AC62" s="122"/>
      <c r="AI62" s="12"/>
      <c r="AJ62" s="12"/>
      <c r="AK62" s="12"/>
      <c r="AL62" s="12"/>
      <c r="AM62" s="12"/>
      <c r="AN62" s="12"/>
      <c r="AO62" s="12"/>
      <c r="AP62" s="12"/>
      <c r="AQ62" s="12"/>
      <c r="AR62" s="12"/>
      <c r="AS62" s="12"/>
      <c r="AT62" s="12"/>
    </row>
    <row r="63" spans="1:46" s="32" customFormat="1" ht="26.25" customHeight="1" x14ac:dyDescent="0.55000000000000004">
      <c r="A63" s="17">
        <v>19</v>
      </c>
      <c r="B63" s="22" t="s">
        <v>34</v>
      </c>
      <c r="C63" s="25" t="str">
        <f t="shared" si="0"/>
        <v>水</v>
      </c>
      <c r="D63" s="85"/>
      <c r="E63" s="86"/>
      <c r="F63" s="205"/>
      <c r="G63" s="178"/>
      <c r="H63" s="18" t="s">
        <v>31</v>
      </c>
      <c r="I63" s="178"/>
      <c r="J63" s="178"/>
      <c r="K63" s="22" t="s">
        <v>32</v>
      </c>
      <c r="L63" s="89" t="str">
        <f t="shared" si="1"/>
        <v/>
      </c>
      <c r="M63" s="90"/>
      <c r="N63" s="22" t="s">
        <v>33</v>
      </c>
      <c r="O63" s="85"/>
      <c r="P63" s="86"/>
      <c r="Q63" s="85"/>
      <c r="R63" s="86"/>
      <c r="S63" s="85"/>
      <c r="T63" s="86"/>
      <c r="U63" s="85"/>
      <c r="V63" s="86"/>
      <c r="W63" s="120"/>
      <c r="X63" s="121"/>
      <c r="Y63" s="121"/>
      <c r="Z63" s="121"/>
      <c r="AA63" s="121"/>
      <c r="AB63" s="121"/>
      <c r="AC63" s="122"/>
      <c r="AI63" s="12"/>
      <c r="AJ63" s="12"/>
      <c r="AK63" s="12"/>
      <c r="AL63" s="12"/>
      <c r="AM63" s="12"/>
      <c r="AN63" s="12"/>
      <c r="AO63" s="12"/>
      <c r="AP63" s="12"/>
      <c r="AQ63" s="12"/>
      <c r="AR63" s="12"/>
      <c r="AS63" s="12"/>
      <c r="AT63" s="12"/>
    </row>
    <row r="64" spans="1:46" s="32" customFormat="1" ht="26.25" customHeight="1" x14ac:dyDescent="0.55000000000000004">
      <c r="A64" s="17">
        <v>20</v>
      </c>
      <c r="B64" s="22" t="s">
        <v>34</v>
      </c>
      <c r="C64" s="25" t="str">
        <f t="shared" si="0"/>
        <v>木</v>
      </c>
      <c r="D64" s="85"/>
      <c r="E64" s="86"/>
      <c r="F64" s="205"/>
      <c r="G64" s="178"/>
      <c r="H64" s="18" t="s">
        <v>31</v>
      </c>
      <c r="I64" s="178"/>
      <c r="J64" s="178"/>
      <c r="K64" s="22" t="s">
        <v>32</v>
      </c>
      <c r="L64" s="89" t="str">
        <f t="shared" si="1"/>
        <v/>
      </c>
      <c r="M64" s="90"/>
      <c r="N64" s="22" t="s">
        <v>33</v>
      </c>
      <c r="O64" s="85"/>
      <c r="P64" s="86"/>
      <c r="Q64" s="85"/>
      <c r="R64" s="86"/>
      <c r="S64" s="85"/>
      <c r="T64" s="86"/>
      <c r="U64" s="85"/>
      <c r="V64" s="86"/>
      <c r="W64" s="120"/>
      <c r="X64" s="121"/>
      <c r="Y64" s="121"/>
      <c r="Z64" s="121"/>
      <c r="AA64" s="121"/>
      <c r="AB64" s="121"/>
      <c r="AC64" s="122"/>
      <c r="AI64" s="12"/>
      <c r="AJ64" s="12"/>
      <c r="AK64" s="12"/>
      <c r="AL64" s="12"/>
      <c r="AM64" s="12"/>
      <c r="AN64" s="12"/>
      <c r="AO64" s="12"/>
      <c r="AP64" s="12"/>
      <c r="AQ64" s="12"/>
      <c r="AR64" s="12"/>
      <c r="AS64" s="12"/>
      <c r="AT64" s="12"/>
    </row>
    <row r="65" spans="1:46" s="32" customFormat="1" ht="26.25" customHeight="1" x14ac:dyDescent="0.55000000000000004">
      <c r="A65" s="17">
        <v>21</v>
      </c>
      <c r="B65" s="22" t="s">
        <v>34</v>
      </c>
      <c r="C65" s="25" t="str">
        <f t="shared" si="0"/>
        <v>金</v>
      </c>
      <c r="D65" s="85"/>
      <c r="E65" s="86"/>
      <c r="F65" s="205"/>
      <c r="G65" s="178"/>
      <c r="H65" s="18" t="s">
        <v>31</v>
      </c>
      <c r="I65" s="178"/>
      <c r="J65" s="178"/>
      <c r="K65" s="22" t="s">
        <v>32</v>
      </c>
      <c r="L65" s="89" t="str">
        <f t="shared" si="1"/>
        <v/>
      </c>
      <c r="M65" s="90"/>
      <c r="N65" s="22" t="s">
        <v>33</v>
      </c>
      <c r="O65" s="85"/>
      <c r="P65" s="86"/>
      <c r="Q65" s="85"/>
      <c r="R65" s="86"/>
      <c r="S65" s="85"/>
      <c r="T65" s="86"/>
      <c r="U65" s="85"/>
      <c r="V65" s="86"/>
      <c r="W65" s="120"/>
      <c r="X65" s="121"/>
      <c r="Y65" s="121"/>
      <c r="Z65" s="121"/>
      <c r="AA65" s="121"/>
      <c r="AB65" s="121"/>
      <c r="AC65" s="122"/>
      <c r="AI65" s="12"/>
      <c r="AJ65" s="12"/>
      <c r="AK65" s="12"/>
      <c r="AL65" s="12"/>
      <c r="AM65" s="12"/>
      <c r="AN65" s="12"/>
      <c r="AO65" s="12"/>
      <c r="AP65" s="12"/>
      <c r="AQ65" s="12"/>
      <c r="AR65" s="12"/>
      <c r="AS65" s="12"/>
      <c r="AT65" s="12"/>
    </row>
    <row r="66" spans="1:46" s="32" customFormat="1" ht="26.25" customHeight="1" x14ac:dyDescent="0.55000000000000004">
      <c r="A66" s="17">
        <v>22</v>
      </c>
      <c r="B66" s="22" t="s">
        <v>34</v>
      </c>
      <c r="C66" s="25" t="str">
        <f t="shared" si="0"/>
        <v>土</v>
      </c>
      <c r="D66" s="85"/>
      <c r="E66" s="86"/>
      <c r="F66" s="205"/>
      <c r="G66" s="178"/>
      <c r="H66" s="18" t="s">
        <v>31</v>
      </c>
      <c r="I66" s="178"/>
      <c r="J66" s="178"/>
      <c r="K66" s="22" t="s">
        <v>32</v>
      </c>
      <c r="L66" s="89" t="str">
        <f t="shared" si="1"/>
        <v/>
      </c>
      <c r="M66" s="90"/>
      <c r="N66" s="22" t="s">
        <v>33</v>
      </c>
      <c r="O66" s="85"/>
      <c r="P66" s="86"/>
      <c r="Q66" s="85"/>
      <c r="R66" s="86"/>
      <c r="S66" s="85"/>
      <c r="T66" s="86"/>
      <c r="U66" s="85"/>
      <c r="V66" s="86"/>
      <c r="W66" s="120"/>
      <c r="X66" s="121"/>
      <c r="Y66" s="121"/>
      <c r="Z66" s="121"/>
      <c r="AA66" s="121"/>
      <c r="AB66" s="121"/>
      <c r="AC66" s="122"/>
      <c r="AI66" s="12"/>
      <c r="AJ66" s="12"/>
      <c r="AK66" s="12"/>
      <c r="AL66" s="12"/>
      <c r="AM66" s="12"/>
      <c r="AN66" s="12"/>
      <c r="AO66" s="12"/>
      <c r="AP66" s="12"/>
      <c r="AQ66" s="12"/>
      <c r="AR66" s="12"/>
      <c r="AS66" s="12"/>
      <c r="AT66" s="12"/>
    </row>
    <row r="67" spans="1:46" s="32" customFormat="1" ht="26.25" customHeight="1" x14ac:dyDescent="0.55000000000000004">
      <c r="A67" s="17">
        <v>23</v>
      </c>
      <c r="B67" s="22" t="s">
        <v>34</v>
      </c>
      <c r="C67" s="25" t="str">
        <f t="shared" si="0"/>
        <v>日</v>
      </c>
      <c r="D67" s="85"/>
      <c r="E67" s="86"/>
      <c r="F67" s="205"/>
      <c r="G67" s="178"/>
      <c r="H67" s="18" t="s">
        <v>31</v>
      </c>
      <c r="I67" s="178"/>
      <c r="J67" s="178"/>
      <c r="K67" s="22" t="s">
        <v>32</v>
      </c>
      <c r="L67" s="89" t="str">
        <f t="shared" si="1"/>
        <v/>
      </c>
      <c r="M67" s="90"/>
      <c r="N67" s="22" t="s">
        <v>33</v>
      </c>
      <c r="O67" s="85"/>
      <c r="P67" s="86"/>
      <c r="Q67" s="85"/>
      <c r="R67" s="86"/>
      <c r="S67" s="85"/>
      <c r="T67" s="86"/>
      <c r="U67" s="85"/>
      <c r="V67" s="86"/>
      <c r="W67" s="120"/>
      <c r="X67" s="121"/>
      <c r="Y67" s="121"/>
      <c r="Z67" s="121"/>
      <c r="AA67" s="121"/>
      <c r="AB67" s="121"/>
      <c r="AC67" s="122"/>
      <c r="AI67" s="12"/>
      <c r="AJ67" s="12"/>
      <c r="AK67" s="12"/>
      <c r="AL67" s="12"/>
      <c r="AM67" s="12"/>
      <c r="AN67" s="12"/>
      <c r="AO67" s="12"/>
      <c r="AP67" s="12"/>
      <c r="AQ67" s="12"/>
      <c r="AR67" s="12"/>
      <c r="AS67" s="12"/>
      <c r="AT67" s="12"/>
    </row>
    <row r="68" spans="1:46" s="32" customFormat="1" ht="26.25" customHeight="1" x14ac:dyDescent="0.55000000000000004">
      <c r="A68" s="17">
        <v>24</v>
      </c>
      <c r="B68" s="22" t="s">
        <v>34</v>
      </c>
      <c r="C68" s="25" t="str">
        <f t="shared" si="0"/>
        <v>月</v>
      </c>
      <c r="D68" s="85"/>
      <c r="E68" s="86"/>
      <c r="F68" s="205"/>
      <c r="G68" s="178"/>
      <c r="H68" s="18" t="s">
        <v>31</v>
      </c>
      <c r="I68" s="178"/>
      <c r="J68" s="178"/>
      <c r="K68" s="22" t="s">
        <v>32</v>
      </c>
      <c r="L68" s="89" t="str">
        <f t="shared" si="1"/>
        <v/>
      </c>
      <c r="M68" s="90"/>
      <c r="N68" s="22" t="s">
        <v>33</v>
      </c>
      <c r="O68" s="85"/>
      <c r="P68" s="86"/>
      <c r="Q68" s="85"/>
      <c r="R68" s="86"/>
      <c r="S68" s="85"/>
      <c r="T68" s="86"/>
      <c r="U68" s="85"/>
      <c r="V68" s="86"/>
      <c r="W68" s="120"/>
      <c r="X68" s="121"/>
      <c r="Y68" s="121"/>
      <c r="Z68" s="121"/>
      <c r="AA68" s="121"/>
      <c r="AB68" s="121"/>
      <c r="AC68" s="122"/>
      <c r="AI68" s="12"/>
      <c r="AJ68" s="12"/>
      <c r="AK68" s="12"/>
      <c r="AL68" s="12"/>
      <c r="AM68" s="12"/>
      <c r="AN68" s="12"/>
      <c r="AO68" s="12"/>
      <c r="AP68" s="12"/>
      <c r="AQ68" s="12"/>
      <c r="AR68" s="12"/>
      <c r="AS68" s="12"/>
      <c r="AT68" s="12"/>
    </row>
    <row r="69" spans="1:46" s="32" customFormat="1" ht="26.25" customHeight="1" x14ac:dyDescent="0.55000000000000004">
      <c r="A69" s="17">
        <v>25</v>
      </c>
      <c r="B69" s="22" t="s">
        <v>34</v>
      </c>
      <c r="C69" s="25" t="str">
        <f t="shared" si="0"/>
        <v>火</v>
      </c>
      <c r="D69" s="85"/>
      <c r="E69" s="86"/>
      <c r="F69" s="205"/>
      <c r="G69" s="178"/>
      <c r="H69" s="18" t="s">
        <v>31</v>
      </c>
      <c r="I69" s="178"/>
      <c r="J69" s="178"/>
      <c r="K69" s="22" t="s">
        <v>32</v>
      </c>
      <c r="L69" s="89" t="str">
        <f t="shared" si="1"/>
        <v/>
      </c>
      <c r="M69" s="90"/>
      <c r="N69" s="22" t="s">
        <v>33</v>
      </c>
      <c r="O69" s="85"/>
      <c r="P69" s="86"/>
      <c r="Q69" s="85"/>
      <c r="R69" s="86"/>
      <c r="S69" s="85"/>
      <c r="T69" s="86"/>
      <c r="U69" s="85"/>
      <c r="V69" s="86"/>
      <c r="W69" s="120"/>
      <c r="X69" s="121"/>
      <c r="Y69" s="121"/>
      <c r="Z69" s="121"/>
      <c r="AA69" s="121"/>
      <c r="AB69" s="121"/>
      <c r="AC69" s="122"/>
      <c r="AI69" s="12"/>
      <c r="AJ69" s="12"/>
      <c r="AK69" s="12"/>
      <c r="AL69" s="12"/>
      <c r="AM69" s="12"/>
      <c r="AN69" s="12"/>
      <c r="AO69" s="12"/>
      <c r="AP69" s="12"/>
      <c r="AQ69" s="12"/>
      <c r="AR69" s="12"/>
      <c r="AS69" s="12"/>
      <c r="AT69" s="12"/>
    </row>
    <row r="70" spans="1:46" s="32" customFormat="1" ht="26.25" customHeight="1" x14ac:dyDescent="0.55000000000000004">
      <c r="A70" s="17">
        <v>26</v>
      </c>
      <c r="B70" s="22" t="s">
        <v>34</v>
      </c>
      <c r="C70" s="25" t="str">
        <f t="shared" si="0"/>
        <v>水</v>
      </c>
      <c r="D70" s="85"/>
      <c r="E70" s="86"/>
      <c r="F70" s="205"/>
      <c r="G70" s="178"/>
      <c r="H70" s="18" t="s">
        <v>31</v>
      </c>
      <c r="I70" s="178"/>
      <c r="J70" s="178"/>
      <c r="K70" s="22" t="s">
        <v>32</v>
      </c>
      <c r="L70" s="89" t="str">
        <f t="shared" si="1"/>
        <v/>
      </c>
      <c r="M70" s="90"/>
      <c r="N70" s="22" t="s">
        <v>33</v>
      </c>
      <c r="O70" s="85"/>
      <c r="P70" s="86"/>
      <c r="Q70" s="85"/>
      <c r="R70" s="86"/>
      <c r="S70" s="85"/>
      <c r="T70" s="86"/>
      <c r="U70" s="85"/>
      <c r="V70" s="86"/>
      <c r="W70" s="120"/>
      <c r="X70" s="121"/>
      <c r="Y70" s="121"/>
      <c r="Z70" s="121"/>
      <c r="AA70" s="121"/>
      <c r="AB70" s="121"/>
      <c r="AC70" s="122"/>
      <c r="AI70" s="12"/>
      <c r="AJ70" s="12"/>
      <c r="AK70" s="12"/>
      <c r="AL70" s="12"/>
      <c r="AM70" s="12"/>
      <c r="AN70" s="12"/>
      <c r="AO70" s="12"/>
      <c r="AP70" s="12"/>
      <c r="AQ70" s="12"/>
      <c r="AR70" s="12"/>
      <c r="AS70" s="12"/>
      <c r="AT70" s="12"/>
    </row>
    <row r="71" spans="1:46" s="32" customFormat="1" ht="26.25" customHeight="1" x14ac:dyDescent="0.55000000000000004">
      <c r="A71" s="17">
        <v>27</v>
      </c>
      <c r="B71" s="22" t="s">
        <v>34</v>
      </c>
      <c r="C71" s="25" t="str">
        <f t="shared" si="0"/>
        <v>木</v>
      </c>
      <c r="D71" s="85"/>
      <c r="E71" s="86"/>
      <c r="F71" s="205"/>
      <c r="G71" s="178"/>
      <c r="H71" s="18" t="s">
        <v>31</v>
      </c>
      <c r="I71" s="178"/>
      <c r="J71" s="178"/>
      <c r="K71" s="22" t="s">
        <v>32</v>
      </c>
      <c r="L71" s="89" t="str">
        <f t="shared" si="1"/>
        <v/>
      </c>
      <c r="M71" s="90"/>
      <c r="N71" s="22" t="s">
        <v>33</v>
      </c>
      <c r="O71" s="85"/>
      <c r="P71" s="86"/>
      <c r="Q71" s="85"/>
      <c r="R71" s="86"/>
      <c r="S71" s="85"/>
      <c r="T71" s="86"/>
      <c r="U71" s="85"/>
      <c r="V71" s="86"/>
      <c r="W71" s="120"/>
      <c r="X71" s="121"/>
      <c r="Y71" s="121"/>
      <c r="Z71" s="121"/>
      <c r="AA71" s="121"/>
      <c r="AB71" s="121"/>
      <c r="AC71" s="122"/>
      <c r="AI71" s="12"/>
      <c r="AJ71" s="12"/>
      <c r="AK71" s="12"/>
      <c r="AL71" s="12"/>
      <c r="AM71" s="12"/>
      <c r="AN71" s="12"/>
      <c r="AO71" s="12"/>
      <c r="AP71" s="12"/>
      <c r="AQ71" s="12"/>
      <c r="AR71" s="12"/>
      <c r="AS71" s="12"/>
      <c r="AT71" s="12"/>
    </row>
    <row r="72" spans="1:46" s="32" customFormat="1" ht="26.25" customHeight="1" x14ac:dyDescent="0.55000000000000004">
      <c r="A72" s="17">
        <v>28</v>
      </c>
      <c r="B72" s="22" t="s">
        <v>34</v>
      </c>
      <c r="C72" s="25" t="str">
        <f t="shared" si="0"/>
        <v>金</v>
      </c>
      <c r="D72" s="85"/>
      <c r="E72" s="86"/>
      <c r="F72" s="205"/>
      <c r="G72" s="178"/>
      <c r="H72" s="18" t="s">
        <v>31</v>
      </c>
      <c r="I72" s="178"/>
      <c r="J72" s="178"/>
      <c r="K72" s="22" t="s">
        <v>32</v>
      </c>
      <c r="L72" s="89" t="str">
        <f t="shared" si="1"/>
        <v/>
      </c>
      <c r="M72" s="90"/>
      <c r="N72" s="22" t="s">
        <v>33</v>
      </c>
      <c r="O72" s="85"/>
      <c r="P72" s="86"/>
      <c r="Q72" s="85"/>
      <c r="R72" s="86"/>
      <c r="S72" s="85"/>
      <c r="T72" s="86"/>
      <c r="U72" s="85"/>
      <c r="V72" s="86"/>
      <c r="W72" s="120"/>
      <c r="X72" s="121"/>
      <c r="Y72" s="121"/>
      <c r="Z72" s="121"/>
      <c r="AA72" s="121"/>
      <c r="AB72" s="121"/>
      <c r="AC72" s="122"/>
      <c r="AI72" s="12"/>
      <c r="AJ72" s="12"/>
      <c r="AK72" s="12"/>
      <c r="AL72" s="12"/>
      <c r="AM72" s="12"/>
      <c r="AN72" s="12"/>
      <c r="AO72" s="12"/>
      <c r="AP72" s="12"/>
      <c r="AQ72" s="12"/>
      <c r="AR72" s="12"/>
      <c r="AS72" s="12"/>
      <c r="AT72" s="12"/>
    </row>
    <row r="73" spans="1:46" s="32" customFormat="1" ht="26.25" customHeight="1" x14ac:dyDescent="0.55000000000000004">
      <c r="A73" s="17">
        <v>29</v>
      </c>
      <c r="B73" s="22" t="s">
        <v>34</v>
      </c>
      <c r="C73" s="25" t="str">
        <f t="shared" si="0"/>
        <v>土</v>
      </c>
      <c r="D73" s="85"/>
      <c r="E73" s="86"/>
      <c r="F73" s="205"/>
      <c r="G73" s="178"/>
      <c r="H73" s="18" t="s">
        <v>31</v>
      </c>
      <c r="I73" s="178"/>
      <c r="J73" s="178"/>
      <c r="K73" s="22" t="s">
        <v>32</v>
      </c>
      <c r="L73" s="89" t="str">
        <f t="shared" si="1"/>
        <v/>
      </c>
      <c r="M73" s="90"/>
      <c r="N73" s="22" t="s">
        <v>33</v>
      </c>
      <c r="O73" s="85"/>
      <c r="P73" s="86"/>
      <c r="Q73" s="85"/>
      <c r="R73" s="86"/>
      <c r="S73" s="85"/>
      <c r="T73" s="86"/>
      <c r="U73" s="85"/>
      <c r="V73" s="86"/>
      <c r="W73" s="120"/>
      <c r="X73" s="121"/>
      <c r="Y73" s="121"/>
      <c r="Z73" s="121"/>
      <c r="AA73" s="121"/>
      <c r="AB73" s="121"/>
      <c r="AC73" s="122"/>
      <c r="AI73" s="12"/>
      <c r="AJ73" s="12"/>
      <c r="AK73" s="12"/>
      <c r="AL73" s="12"/>
      <c r="AM73" s="12"/>
      <c r="AN73" s="12"/>
      <c r="AO73" s="12"/>
      <c r="AP73" s="12"/>
      <c r="AQ73" s="12"/>
      <c r="AR73" s="12"/>
      <c r="AS73" s="12"/>
      <c r="AT73" s="12"/>
    </row>
    <row r="74" spans="1:46" s="32" customFormat="1" ht="26.25" customHeight="1" x14ac:dyDescent="0.55000000000000004">
      <c r="A74" s="17">
        <v>30</v>
      </c>
      <c r="B74" s="22" t="s">
        <v>34</v>
      </c>
      <c r="C74" s="25" t="str">
        <f t="shared" si="0"/>
        <v>日</v>
      </c>
      <c r="D74" s="85"/>
      <c r="E74" s="86"/>
      <c r="F74" s="205"/>
      <c r="G74" s="178"/>
      <c r="H74" s="18" t="s">
        <v>31</v>
      </c>
      <c r="I74" s="178"/>
      <c r="J74" s="178"/>
      <c r="K74" s="22" t="s">
        <v>32</v>
      </c>
      <c r="L74" s="89" t="str">
        <f t="shared" si="1"/>
        <v/>
      </c>
      <c r="M74" s="90"/>
      <c r="N74" s="22" t="s">
        <v>33</v>
      </c>
      <c r="O74" s="85"/>
      <c r="P74" s="86"/>
      <c r="Q74" s="85"/>
      <c r="R74" s="86"/>
      <c r="S74" s="85"/>
      <c r="T74" s="86"/>
      <c r="U74" s="85"/>
      <c r="V74" s="86"/>
      <c r="W74" s="120"/>
      <c r="X74" s="121"/>
      <c r="Y74" s="121"/>
      <c r="Z74" s="121"/>
      <c r="AA74" s="121"/>
      <c r="AB74" s="121"/>
      <c r="AC74" s="122"/>
      <c r="AI74" s="12"/>
      <c r="AJ74" s="12"/>
      <c r="AK74" s="12"/>
      <c r="AL74" s="12"/>
      <c r="AM74" s="12"/>
      <c r="AN74" s="12"/>
      <c r="AO74" s="12"/>
      <c r="AP74" s="12"/>
      <c r="AQ74" s="12"/>
      <c r="AR74" s="12"/>
      <c r="AS74" s="12"/>
      <c r="AT74" s="12"/>
    </row>
    <row r="75" spans="1:46" s="32" customFormat="1" ht="26.25" customHeight="1" x14ac:dyDescent="0.55000000000000004">
      <c r="A75" s="19">
        <v>31</v>
      </c>
      <c r="B75" s="23" t="s">
        <v>4</v>
      </c>
      <c r="C75" s="26" t="str">
        <f t="shared" si="0"/>
        <v>月</v>
      </c>
      <c r="D75" s="218"/>
      <c r="E75" s="219"/>
      <c r="F75" s="226"/>
      <c r="G75" s="227"/>
      <c r="H75" s="20" t="s">
        <v>31</v>
      </c>
      <c r="I75" s="227"/>
      <c r="J75" s="227"/>
      <c r="K75" s="23" t="s">
        <v>32</v>
      </c>
      <c r="L75" s="89" t="str">
        <f t="shared" ref="L75" si="2">IF(OR(F75="",I75=""),"",MIN(MAX(ROUNDDOWN((I75-F75)*24*2,0)/2,0),$E$42))</f>
        <v/>
      </c>
      <c r="M75" s="90"/>
      <c r="N75" s="23" t="s">
        <v>33</v>
      </c>
      <c r="O75" s="218"/>
      <c r="P75" s="219"/>
      <c r="Q75" s="218"/>
      <c r="R75" s="219"/>
      <c r="S75" s="218"/>
      <c r="T75" s="219"/>
      <c r="U75" s="218"/>
      <c r="V75" s="219"/>
      <c r="W75" s="208"/>
      <c r="X75" s="209"/>
      <c r="Y75" s="209"/>
      <c r="Z75" s="209"/>
      <c r="AA75" s="209"/>
      <c r="AB75" s="209"/>
      <c r="AC75" s="210"/>
      <c r="AI75" s="12"/>
      <c r="AJ75" s="12"/>
      <c r="AK75" s="12"/>
      <c r="AL75" s="12"/>
      <c r="AM75" s="12"/>
      <c r="AN75" s="12"/>
      <c r="AO75" s="12"/>
      <c r="AP75" s="12"/>
      <c r="AQ75" s="12"/>
      <c r="AR75" s="12"/>
      <c r="AS75" s="12"/>
      <c r="AT75" s="12"/>
    </row>
    <row r="76" spans="1:46" s="32" customFormat="1" ht="26.25" customHeight="1" x14ac:dyDescent="0.55000000000000004">
      <c r="A76" s="126" t="s">
        <v>35</v>
      </c>
      <c r="B76" s="127"/>
      <c r="C76" s="127"/>
      <c r="D76" s="27">
        <f>COUNTIF(L45:M75,"&gt;0")</f>
        <v>0</v>
      </c>
      <c r="E76" s="224" t="s">
        <v>36</v>
      </c>
      <c r="F76" s="224"/>
      <c r="G76" s="224"/>
      <c r="H76" s="224"/>
      <c r="I76" s="27">
        <f>COUNTIF(D45:E75,"○")</f>
        <v>0</v>
      </c>
      <c r="J76" s="28" t="s">
        <v>16</v>
      </c>
      <c r="K76" s="126" t="s">
        <v>101</v>
      </c>
      <c r="L76" s="127"/>
      <c r="M76" s="127"/>
      <c r="N76" s="27" t="s">
        <v>99</v>
      </c>
      <c r="O76" s="27">
        <f>COUNTIF(Q45:R75,"○")</f>
        <v>0</v>
      </c>
      <c r="P76" s="27" t="s">
        <v>38</v>
      </c>
      <c r="Q76" s="225" t="s">
        <v>100</v>
      </c>
      <c r="R76" s="225"/>
      <c r="S76" s="27">
        <f>COUNTIF(S45:T75,"○")</f>
        <v>0</v>
      </c>
      <c r="T76" s="27" t="s">
        <v>38</v>
      </c>
      <c r="U76" s="27"/>
      <c r="V76" s="27"/>
      <c r="W76" s="28"/>
      <c r="X76" s="212" t="s">
        <v>37</v>
      </c>
      <c r="Y76" s="213"/>
      <c r="Z76" s="213"/>
      <c r="AA76" s="44"/>
      <c r="AB76" s="44"/>
      <c r="AC76" s="216" t="str">
        <f>IF(W43="３．要支援家庭のこども加算","●","×")</f>
        <v>×</v>
      </c>
      <c r="AD76" s="30"/>
      <c r="AI76" s="12"/>
      <c r="AJ76" s="12"/>
      <c r="AK76" s="12"/>
      <c r="AL76" s="12"/>
      <c r="AM76" s="12"/>
      <c r="AN76" s="12"/>
      <c r="AO76" s="12"/>
      <c r="AP76" s="12"/>
      <c r="AQ76" s="12"/>
      <c r="AR76" s="12"/>
      <c r="AS76" s="12"/>
      <c r="AT76" s="12"/>
    </row>
    <row r="77" spans="1:46" s="32" customFormat="1" ht="26.25" customHeight="1" x14ac:dyDescent="0.55000000000000004">
      <c r="A77" s="126" t="s">
        <v>91</v>
      </c>
      <c r="B77" s="127"/>
      <c r="C77" s="27">
        <f>COUNTIF(O45:P75,"○")</f>
        <v>0</v>
      </c>
      <c r="D77" s="105" t="s">
        <v>38</v>
      </c>
      <c r="E77" s="105"/>
      <c r="F77" s="103" t="s">
        <v>107</v>
      </c>
      <c r="G77" s="104"/>
      <c r="H77" s="104"/>
      <c r="I77" s="27">
        <f>COUNTIF(U45:V75,"○")</f>
        <v>0</v>
      </c>
      <c r="J77" s="28" t="s">
        <v>38</v>
      </c>
      <c r="K77" s="211" t="s">
        <v>60</v>
      </c>
      <c r="L77" s="113"/>
      <c r="M77" s="113"/>
      <c r="N77" s="42">
        <f>IF(SUM(L45:M75)&gt;E42, E42, SUM(L45:M75))</f>
        <v>0</v>
      </c>
      <c r="O77" s="111" t="s">
        <v>58</v>
      </c>
      <c r="P77" s="111"/>
      <c r="Q77" s="111"/>
      <c r="R77" s="111"/>
      <c r="S77" s="42">
        <f>SUMIFS(L45:M75,D45:E75,"○")</f>
        <v>0</v>
      </c>
      <c r="T77" s="42" t="s">
        <v>59</v>
      </c>
      <c r="U77" s="115"/>
      <c r="V77" s="115"/>
      <c r="W77" s="45"/>
      <c r="X77" s="214"/>
      <c r="Y77" s="215"/>
      <c r="Z77" s="215"/>
      <c r="AA77" s="49"/>
      <c r="AB77" s="49"/>
      <c r="AC77" s="217"/>
      <c r="AI77" s="12"/>
      <c r="AJ77" s="12"/>
      <c r="AK77" s="12"/>
      <c r="AL77" s="12"/>
      <c r="AM77" s="12"/>
      <c r="AN77" s="12"/>
      <c r="AO77" s="12"/>
      <c r="AP77" s="12"/>
      <c r="AQ77" s="12"/>
      <c r="AR77" s="12"/>
      <c r="AS77" s="12"/>
      <c r="AT77" s="12"/>
    </row>
    <row r="78" spans="1:46" s="32" customFormat="1" ht="26.25" customHeight="1" x14ac:dyDescent="0.55000000000000004">
      <c r="A78" s="29"/>
      <c r="B78" s="29"/>
      <c r="C78" s="29"/>
      <c r="F78" s="29"/>
      <c r="G78" s="29"/>
      <c r="H78" s="29"/>
      <c r="K78" s="51"/>
      <c r="L78" s="51"/>
      <c r="M78" s="51"/>
      <c r="O78" s="52"/>
      <c r="P78" s="52"/>
      <c r="Q78" s="52"/>
      <c r="R78" s="52"/>
      <c r="U78" s="53"/>
      <c r="V78" s="53"/>
      <c r="X78" s="29"/>
      <c r="Y78" s="29"/>
      <c r="Z78" s="29"/>
      <c r="AA78" s="29"/>
      <c r="AB78" s="29"/>
      <c r="AC78" s="29"/>
      <c r="AI78" s="12"/>
      <c r="AJ78" s="12"/>
      <c r="AK78" s="12"/>
      <c r="AL78" s="12"/>
      <c r="AM78" s="12"/>
      <c r="AN78" s="12"/>
      <c r="AO78" s="12"/>
      <c r="AP78" s="12"/>
      <c r="AQ78" s="12"/>
      <c r="AR78" s="12"/>
      <c r="AS78" s="12"/>
      <c r="AT78" s="12"/>
    </row>
    <row r="79" spans="1:46" s="32" customFormat="1" ht="26.25" customHeight="1" x14ac:dyDescent="0.55000000000000004">
      <c r="A79" s="100" t="str">
        <f>"（別紙）中野区乳児等通園支援事業　利用状況報告書（"&amp;$N$2&amp;"年"&amp;$P$2&amp;"月分）"</f>
        <v>（別紙）中野区乳児等通園支援事業　利用状況報告書（2026年8月分）</v>
      </c>
      <c r="B79" s="100"/>
      <c r="C79" s="100"/>
      <c r="D79" s="100"/>
      <c r="E79" s="100"/>
      <c r="F79" s="100"/>
      <c r="G79" s="100"/>
      <c r="H79" s="100"/>
      <c r="I79" s="100"/>
      <c r="J79" s="100"/>
      <c r="K79" s="100"/>
      <c r="L79" s="100"/>
      <c r="M79" s="100"/>
      <c r="N79" s="100"/>
      <c r="O79" s="100"/>
      <c r="P79" s="100"/>
      <c r="Q79" s="100"/>
      <c r="R79" s="100"/>
      <c r="S79" s="100"/>
      <c r="T79" s="100"/>
      <c r="U79" s="100"/>
      <c r="V79" s="100"/>
      <c r="W79" s="100"/>
      <c r="X79" s="100"/>
      <c r="Y79" s="100"/>
      <c r="Z79" s="100"/>
      <c r="AA79" s="100"/>
      <c r="AB79" s="100"/>
      <c r="AC79" s="100"/>
      <c r="AI79" s="12"/>
      <c r="AJ79" s="12"/>
      <c r="AK79" s="12"/>
      <c r="AL79" s="12"/>
      <c r="AM79" s="12"/>
      <c r="AN79" s="12"/>
      <c r="AO79" s="12"/>
      <c r="AP79" s="12"/>
      <c r="AQ79" s="12"/>
      <c r="AR79" s="12"/>
      <c r="AS79" s="12"/>
      <c r="AT79" s="12"/>
    </row>
    <row r="80" spans="1:46" s="32" customFormat="1" ht="26.25" customHeight="1" x14ac:dyDescent="0.55000000000000004">
      <c r="A80" s="101" t="s">
        <v>23</v>
      </c>
      <c r="B80" s="101"/>
      <c r="C80" s="101"/>
      <c r="D80" s="110"/>
      <c r="E80" s="110"/>
      <c r="F80" s="110"/>
      <c r="G80" s="110"/>
      <c r="H80" s="110"/>
      <c r="I80" s="110"/>
      <c r="J80" s="114" t="s">
        <v>43</v>
      </c>
      <c r="K80" s="114"/>
      <c r="L80" s="114"/>
      <c r="M80" s="12"/>
      <c r="N80" s="12"/>
      <c r="O80" s="29" t="s">
        <v>0</v>
      </c>
      <c r="P80" s="13"/>
      <c r="Q80" s="29" t="s">
        <v>3</v>
      </c>
      <c r="R80" s="12"/>
      <c r="S80" s="29" t="s">
        <v>4</v>
      </c>
      <c r="T80" s="29" t="s">
        <v>19</v>
      </c>
      <c r="U80" s="32" t="s">
        <v>40</v>
      </c>
      <c r="W80" s="110"/>
      <c r="X80" s="110"/>
      <c r="Y80" s="110"/>
      <c r="Z80" s="110"/>
      <c r="AA80" s="110"/>
      <c r="AB80" s="110"/>
      <c r="AC80" s="32" t="s">
        <v>19</v>
      </c>
      <c r="AI80" s="12"/>
      <c r="AJ80" s="12"/>
      <c r="AK80" s="12"/>
      <c r="AL80" s="12"/>
      <c r="AM80" s="12"/>
      <c r="AN80" s="12"/>
      <c r="AO80" s="12"/>
      <c r="AP80" s="12"/>
      <c r="AQ80" s="12"/>
      <c r="AR80" s="12"/>
      <c r="AS80" s="12"/>
      <c r="AT80" s="12"/>
    </row>
    <row r="81" spans="1:46" s="32" customFormat="1" ht="26.25" customHeight="1" x14ac:dyDescent="0.55000000000000004">
      <c r="A81" s="101" t="s">
        <v>24</v>
      </c>
      <c r="B81" s="101"/>
      <c r="C81" s="101"/>
      <c r="D81" s="32" t="s">
        <v>87</v>
      </c>
      <c r="E81" s="32" cm="1">
        <f t="array" ref="E81">_xlfn.IFS(W80="０歳児クラス相当",$L$12,W80="１歳児クラス相当",$L$13,W80="２歳児クラス相当（３歳未満）",$L$14,W80="２歳児クラス相当（３歳誕生月）",$L$14,W80="",0)</f>
        <v>0</v>
      </c>
      <c r="F81" s="114" t="s">
        <v>11</v>
      </c>
      <c r="G81" s="114"/>
      <c r="H81" s="29"/>
      <c r="J81" s="114"/>
      <c r="K81" s="114"/>
      <c r="M81" s="114"/>
      <c r="N81" s="114"/>
      <c r="P81" s="157" t="s">
        <v>62</v>
      </c>
      <c r="Q81" s="157"/>
      <c r="R81" s="157"/>
      <c r="S81" s="110"/>
      <c r="T81" s="110"/>
      <c r="U81" s="110"/>
      <c r="V81" s="157" t="s">
        <v>65</v>
      </c>
      <c r="W81" s="157"/>
      <c r="X81" s="110"/>
      <c r="Y81" s="110"/>
      <c r="Z81" s="110"/>
      <c r="AA81" s="110"/>
      <c r="AB81" s="110"/>
      <c r="AC81" s="32" t="s">
        <v>19</v>
      </c>
      <c r="AI81" s="12"/>
      <c r="AJ81" s="12"/>
      <c r="AK81" s="12"/>
      <c r="AL81" s="12"/>
      <c r="AM81" s="12"/>
      <c r="AN81" s="12"/>
      <c r="AO81" s="12"/>
      <c r="AP81" s="12"/>
      <c r="AQ81" s="12"/>
      <c r="AR81" s="12"/>
      <c r="AS81" s="12"/>
      <c r="AT81" s="12"/>
    </row>
    <row r="82" spans="1:46" s="32" customFormat="1" ht="26.25" customHeight="1" x14ac:dyDescent="0.55000000000000004">
      <c r="B82" s="114" t="s">
        <v>66</v>
      </c>
      <c r="C82" s="114"/>
      <c r="D82" s="114"/>
      <c r="E82" s="114" t="s">
        <v>94</v>
      </c>
      <c r="F82" s="114"/>
      <c r="G82" s="114"/>
      <c r="H82" s="114"/>
      <c r="I82" s="29" t="s">
        <v>19</v>
      </c>
      <c r="J82" s="113" t="s">
        <v>93</v>
      </c>
      <c r="K82" s="113"/>
      <c r="L82" s="113"/>
      <c r="M82" s="113"/>
      <c r="N82" s="113"/>
      <c r="O82" s="110"/>
      <c r="P82" s="110"/>
      <c r="Q82" s="110"/>
      <c r="R82" s="110"/>
      <c r="S82" s="110"/>
      <c r="U82" s="111" t="s">
        <v>86</v>
      </c>
      <c r="V82" s="111"/>
      <c r="W82" s="228"/>
      <c r="X82" s="228"/>
      <c r="Y82" s="228"/>
      <c r="Z82" s="228"/>
      <c r="AA82" s="228"/>
      <c r="AB82" s="228"/>
      <c r="AC82" s="12"/>
      <c r="AI82" s="12"/>
      <c r="AJ82" s="12"/>
      <c r="AK82" s="12"/>
      <c r="AL82" s="12"/>
      <c r="AM82" s="12"/>
      <c r="AN82" s="12"/>
      <c r="AO82" s="12"/>
      <c r="AP82" s="12"/>
      <c r="AQ82" s="12"/>
      <c r="AR82" s="12"/>
      <c r="AS82" s="12"/>
      <c r="AT82" s="12"/>
    </row>
    <row r="83" spans="1:46" s="32" customFormat="1" ht="26.25" customHeight="1" x14ac:dyDescent="0.55000000000000004">
      <c r="A83" s="123" t="s">
        <v>25</v>
      </c>
      <c r="B83" s="123"/>
      <c r="C83" s="14" t="s">
        <v>26</v>
      </c>
      <c r="D83" s="123" t="s">
        <v>90</v>
      </c>
      <c r="E83" s="123"/>
      <c r="F83" s="123" t="s">
        <v>27</v>
      </c>
      <c r="G83" s="123"/>
      <c r="H83" s="123"/>
      <c r="I83" s="123"/>
      <c r="J83" s="123"/>
      <c r="K83" s="123"/>
      <c r="L83" s="177" t="s">
        <v>28</v>
      </c>
      <c r="M83" s="177"/>
      <c r="N83" s="177"/>
      <c r="O83" s="123" t="s">
        <v>29</v>
      </c>
      <c r="P83" s="123"/>
      <c r="Q83" s="116" t="s">
        <v>98</v>
      </c>
      <c r="R83" s="116"/>
      <c r="S83" s="116" t="s">
        <v>45</v>
      </c>
      <c r="T83" s="116"/>
      <c r="U83" s="124" t="s">
        <v>55</v>
      </c>
      <c r="V83" s="125"/>
      <c r="W83" s="126" t="s">
        <v>30</v>
      </c>
      <c r="X83" s="127"/>
      <c r="Y83" s="127"/>
      <c r="Z83" s="127"/>
      <c r="AA83" s="127"/>
      <c r="AB83" s="127"/>
      <c r="AC83" s="128"/>
      <c r="AI83" s="12"/>
      <c r="AJ83" s="12"/>
      <c r="AK83" s="12"/>
      <c r="AL83" s="12"/>
      <c r="AM83" s="12"/>
      <c r="AN83" s="12"/>
      <c r="AO83" s="12"/>
      <c r="AP83" s="12"/>
      <c r="AQ83" s="12"/>
      <c r="AR83" s="12"/>
      <c r="AS83" s="12"/>
      <c r="AT83" s="12"/>
    </row>
    <row r="84" spans="1:46" s="32" customFormat="1" ht="26.25" customHeight="1" x14ac:dyDescent="0.55000000000000004">
      <c r="A84" s="15">
        <v>1</v>
      </c>
      <c r="B84" s="21" t="s">
        <v>4</v>
      </c>
      <c r="C84" s="24" t="str">
        <f>TEXT(DATE($N$2,$P$2,A84),"aaa")</f>
        <v>土</v>
      </c>
      <c r="D84" s="106"/>
      <c r="E84" s="107"/>
      <c r="F84" s="108"/>
      <c r="G84" s="109"/>
      <c r="H84" s="16" t="s">
        <v>31</v>
      </c>
      <c r="I84" s="109"/>
      <c r="J84" s="109"/>
      <c r="K84" s="21" t="s">
        <v>32</v>
      </c>
      <c r="L84" s="89" t="str">
        <f>IF(OR(F84="",I84=""),"",MIN(MAX(ROUNDDOWN((I84-F84)*24*2,0)/2,0),$E$81))</f>
        <v/>
      </c>
      <c r="M84" s="90"/>
      <c r="N84" s="43" t="s">
        <v>33</v>
      </c>
      <c r="O84" s="106"/>
      <c r="P84" s="107"/>
      <c r="Q84" s="106"/>
      <c r="R84" s="107"/>
      <c r="S84" s="106"/>
      <c r="T84" s="107"/>
      <c r="U84" s="106"/>
      <c r="V84" s="107"/>
      <c r="W84" s="231"/>
      <c r="X84" s="232"/>
      <c r="Y84" s="232"/>
      <c r="Z84" s="232"/>
      <c r="AA84" s="232"/>
      <c r="AB84" s="232"/>
      <c r="AC84" s="233"/>
      <c r="AI84" s="12"/>
      <c r="AJ84" s="12"/>
      <c r="AK84" s="12"/>
      <c r="AL84" s="12"/>
      <c r="AM84" s="12"/>
      <c r="AN84" s="12"/>
      <c r="AO84" s="12"/>
      <c r="AP84" s="12"/>
      <c r="AQ84" s="12"/>
      <c r="AR84" s="12"/>
      <c r="AS84" s="12"/>
      <c r="AT84" s="12"/>
    </row>
    <row r="85" spans="1:46" s="32" customFormat="1" ht="26.25" customHeight="1" x14ac:dyDescent="0.55000000000000004">
      <c r="A85" s="17">
        <v>2</v>
      </c>
      <c r="B85" s="22" t="s">
        <v>4</v>
      </c>
      <c r="C85" s="25" t="str">
        <f>TEXT(DATE($N$2,$P$2,A85),"aaa")</f>
        <v>日</v>
      </c>
      <c r="D85" s="85"/>
      <c r="E85" s="86"/>
      <c r="F85" s="205"/>
      <c r="G85" s="178"/>
      <c r="H85" s="18" t="s">
        <v>31</v>
      </c>
      <c r="I85" s="178"/>
      <c r="J85" s="178"/>
      <c r="K85" s="22" t="s">
        <v>32</v>
      </c>
      <c r="L85" s="89" t="str">
        <f>IF(OR(F85="",I85=""),"",MIN(MAX(ROUNDDOWN((I85-F85)*24*2,0)/2,0),$E$81))</f>
        <v/>
      </c>
      <c r="M85" s="90"/>
      <c r="N85" s="22" t="s">
        <v>33</v>
      </c>
      <c r="O85" s="85"/>
      <c r="P85" s="86"/>
      <c r="Q85" s="85"/>
      <c r="R85" s="86"/>
      <c r="S85" s="85"/>
      <c r="T85" s="86"/>
      <c r="U85" s="85"/>
      <c r="V85" s="86"/>
      <c r="W85" s="120"/>
      <c r="X85" s="121"/>
      <c r="Y85" s="121"/>
      <c r="Z85" s="121"/>
      <c r="AA85" s="121"/>
      <c r="AB85" s="121"/>
      <c r="AC85" s="122"/>
      <c r="AI85" s="12"/>
      <c r="AJ85" s="12"/>
      <c r="AK85" s="12"/>
      <c r="AL85" s="12"/>
      <c r="AM85" s="12"/>
      <c r="AN85" s="12"/>
      <c r="AO85" s="12"/>
      <c r="AP85" s="12"/>
      <c r="AQ85" s="12"/>
      <c r="AR85" s="12"/>
      <c r="AS85" s="12"/>
      <c r="AT85" s="12"/>
    </row>
    <row r="86" spans="1:46" s="32" customFormat="1" ht="26.25" customHeight="1" x14ac:dyDescent="0.55000000000000004">
      <c r="A86" s="17">
        <v>3</v>
      </c>
      <c r="B86" s="22" t="s">
        <v>34</v>
      </c>
      <c r="C86" s="25" t="str">
        <f t="shared" ref="C86:C114" si="3">TEXT(DATE($N$2,$P$2,A86),"aaa")</f>
        <v>月</v>
      </c>
      <c r="D86" s="85"/>
      <c r="E86" s="86"/>
      <c r="F86" s="205"/>
      <c r="G86" s="178"/>
      <c r="H86" s="18" t="s">
        <v>31</v>
      </c>
      <c r="I86" s="178"/>
      <c r="J86" s="178"/>
      <c r="K86" s="22" t="s">
        <v>32</v>
      </c>
      <c r="L86" s="89" t="str">
        <f t="shared" ref="L86:L113" si="4">IF(OR(F86="",I86=""),"",MIN(MAX(ROUNDDOWN((I86-F86)*24*2,0)/2,0),$E$81))</f>
        <v/>
      </c>
      <c r="M86" s="90"/>
      <c r="N86" s="22" t="s">
        <v>33</v>
      </c>
      <c r="O86" s="85"/>
      <c r="P86" s="86"/>
      <c r="Q86" s="85"/>
      <c r="R86" s="86"/>
      <c r="S86" s="85"/>
      <c r="T86" s="86"/>
      <c r="U86" s="85"/>
      <c r="V86" s="86"/>
      <c r="W86" s="234"/>
      <c r="X86" s="235"/>
      <c r="Y86" s="235"/>
      <c r="Z86" s="235"/>
      <c r="AA86" s="235"/>
      <c r="AB86" s="235"/>
      <c r="AC86" s="236"/>
      <c r="AI86" s="12"/>
      <c r="AJ86" s="12"/>
      <c r="AK86" s="12"/>
      <c r="AL86" s="12"/>
      <c r="AM86" s="12"/>
      <c r="AN86" s="12"/>
      <c r="AO86" s="12"/>
      <c r="AP86" s="12"/>
      <c r="AQ86" s="12"/>
      <c r="AR86" s="12"/>
      <c r="AS86" s="12"/>
      <c r="AT86" s="12"/>
    </row>
    <row r="87" spans="1:46" s="32" customFormat="1" ht="26.25" customHeight="1" x14ac:dyDescent="0.55000000000000004">
      <c r="A87" s="17">
        <v>4</v>
      </c>
      <c r="B87" s="22" t="s">
        <v>34</v>
      </c>
      <c r="C87" s="25" t="str">
        <f t="shared" si="3"/>
        <v>火</v>
      </c>
      <c r="D87" s="85"/>
      <c r="E87" s="86"/>
      <c r="F87" s="205"/>
      <c r="G87" s="178"/>
      <c r="H87" s="18" t="s">
        <v>31</v>
      </c>
      <c r="I87" s="178"/>
      <c r="J87" s="178"/>
      <c r="K87" s="22" t="s">
        <v>32</v>
      </c>
      <c r="L87" s="89" t="str">
        <f t="shared" si="4"/>
        <v/>
      </c>
      <c r="M87" s="90"/>
      <c r="N87" s="22" t="s">
        <v>33</v>
      </c>
      <c r="O87" s="85"/>
      <c r="P87" s="86"/>
      <c r="Q87" s="85"/>
      <c r="R87" s="86"/>
      <c r="S87" s="85"/>
      <c r="T87" s="86"/>
      <c r="U87" s="85"/>
      <c r="V87" s="86"/>
      <c r="W87" s="120"/>
      <c r="X87" s="121"/>
      <c r="Y87" s="121"/>
      <c r="Z87" s="121"/>
      <c r="AA87" s="121"/>
      <c r="AB87" s="121"/>
      <c r="AC87" s="122"/>
      <c r="AI87" s="12"/>
      <c r="AJ87" s="12"/>
      <c r="AK87" s="12"/>
      <c r="AL87" s="12"/>
      <c r="AM87" s="12"/>
      <c r="AN87" s="12"/>
      <c r="AO87" s="12"/>
      <c r="AP87" s="12"/>
      <c r="AQ87" s="12"/>
      <c r="AR87" s="12"/>
      <c r="AS87" s="12"/>
      <c r="AT87" s="12"/>
    </row>
    <row r="88" spans="1:46" s="32" customFormat="1" ht="26.25" customHeight="1" x14ac:dyDescent="0.55000000000000004">
      <c r="A88" s="17">
        <v>5</v>
      </c>
      <c r="B88" s="22" t="s">
        <v>34</v>
      </c>
      <c r="C88" s="25" t="str">
        <f t="shared" si="3"/>
        <v>水</v>
      </c>
      <c r="D88" s="85"/>
      <c r="E88" s="86"/>
      <c r="F88" s="205"/>
      <c r="G88" s="178"/>
      <c r="H88" s="18" t="s">
        <v>31</v>
      </c>
      <c r="I88" s="178"/>
      <c r="J88" s="178"/>
      <c r="K88" s="22" t="s">
        <v>32</v>
      </c>
      <c r="L88" s="89" t="str">
        <f t="shared" si="4"/>
        <v/>
      </c>
      <c r="M88" s="90"/>
      <c r="N88" s="22" t="s">
        <v>33</v>
      </c>
      <c r="O88" s="85"/>
      <c r="P88" s="86"/>
      <c r="Q88" s="85"/>
      <c r="R88" s="86"/>
      <c r="S88" s="85"/>
      <c r="T88" s="86"/>
      <c r="U88" s="85"/>
      <c r="V88" s="86"/>
      <c r="W88" s="120"/>
      <c r="X88" s="121"/>
      <c r="Y88" s="121"/>
      <c r="Z88" s="121"/>
      <c r="AA88" s="121"/>
      <c r="AB88" s="121"/>
      <c r="AC88" s="122"/>
      <c r="AI88" s="12"/>
      <c r="AJ88" s="12"/>
      <c r="AK88" s="12"/>
      <c r="AL88" s="12"/>
      <c r="AM88" s="12"/>
      <c r="AN88" s="12"/>
      <c r="AO88" s="12"/>
      <c r="AP88" s="12"/>
      <c r="AQ88" s="12"/>
      <c r="AR88" s="12"/>
      <c r="AS88" s="12"/>
      <c r="AT88" s="12"/>
    </row>
    <row r="89" spans="1:46" s="32" customFormat="1" ht="26.25" customHeight="1" x14ac:dyDescent="0.55000000000000004">
      <c r="A89" s="17">
        <v>6</v>
      </c>
      <c r="B89" s="22" t="s">
        <v>34</v>
      </c>
      <c r="C89" s="25" t="str">
        <f t="shared" si="3"/>
        <v>木</v>
      </c>
      <c r="D89" s="85"/>
      <c r="E89" s="86"/>
      <c r="F89" s="205"/>
      <c r="G89" s="178"/>
      <c r="H89" s="18" t="s">
        <v>31</v>
      </c>
      <c r="I89" s="178"/>
      <c r="J89" s="178"/>
      <c r="K89" s="22" t="s">
        <v>32</v>
      </c>
      <c r="L89" s="89" t="str">
        <f t="shared" si="4"/>
        <v/>
      </c>
      <c r="M89" s="90"/>
      <c r="N89" s="22" t="s">
        <v>33</v>
      </c>
      <c r="O89" s="85"/>
      <c r="P89" s="86"/>
      <c r="Q89" s="85"/>
      <c r="R89" s="86"/>
      <c r="S89" s="85"/>
      <c r="T89" s="86"/>
      <c r="U89" s="85"/>
      <c r="V89" s="86"/>
      <c r="W89" s="120"/>
      <c r="X89" s="121"/>
      <c r="Y89" s="121"/>
      <c r="Z89" s="121"/>
      <c r="AA89" s="121"/>
      <c r="AB89" s="121"/>
      <c r="AC89" s="122"/>
      <c r="AI89" s="12"/>
      <c r="AJ89" s="12"/>
      <c r="AK89" s="12"/>
      <c r="AL89" s="12"/>
      <c r="AM89" s="12"/>
      <c r="AN89" s="12"/>
      <c r="AO89" s="12"/>
      <c r="AP89" s="12"/>
      <c r="AQ89" s="12"/>
      <c r="AR89" s="12"/>
      <c r="AS89" s="12"/>
      <c r="AT89" s="12"/>
    </row>
    <row r="90" spans="1:46" s="32" customFormat="1" ht="26.25" customHeight="1" x14ac:dyDescent="0.55000000000000004">
      <c r="A90" s="17">
        <v>7</v>
      </c>
      <c r="B90" s="22" t="s">
        <v>34</v>
      </c>
      <c r="C90" s="25" t="str">
        <f t="shared" si="3"/>
        <v>金</v>
      </c>
      <c r="D90" s="85"/>
      <c r="E90" s="86"/>
      <c r="F90" s="205"/>
      <c r="G90" s="178"/>
      <c r="H90" s="18" t="s">
        <v>31</v>
      </c>
      <c r="I90" s="178"/>
      <c r="J90" s="178"/>
      <c r="K90" s="22" t="s">
        <v>32</v>
      </c>
      <c r="L90" s="89" t="str">
        <f t="shared" si="4"/>
        <v/>
      </c>
      <c r="M90" s="90"/>
      <c r="N90" s="22" t="s">
        <v>33</v>
      </c>
      <c r="O90" s="85"/>
      <c r="P90" s="86"/>
      <c r="Q90" s="85"/>
      <c r="R90" s="86"/>
      <c r="S90" s="85"/>
      <c r="T90" s="86"/>
      <c r="U90" s="85"/>
      <c r="V90" s="86"/>
      <c r="W90" s="120"/>
      <c r="X90" s="121"/>
      <c r="Y90" s="121"/>
      <c r="Z90" s="121"/>
      <c r="AA90" s="121"/>
      <c r="AB90" s="121"/>
      <c r="AC90" s="122"/>
      <c r="AI90" s="12"/>
      <c r="AJ90" s="12"/>
      <c r="AK90" s="12"/>
      <c r="AL90" s="12"/>
      <c r="AM90" s="12"/>
      <c r="AN90" s="12"/>
      <c r="AO90" s="12"/>
      <c r="AP90" s="12"/>
      <c r="AQ90" s="12"/>
      <c r="AR90" s="12"/>
      <c r="AS90" s="12"/>
      <c r="AT90" s="12"/>
    </row>
    <row r="91" spans="1:46" s="32" customFormat="1" ht="26.25" customHeight="1" x14ac:dyDescent="0.55000000000000004">
      <c r="A91" s="17">
        <v>8</v>
      </c>
      <c r="B91" s="22" t="s">
        <v>34</v>
      </c>
      <c r="C91" s="25" t="str">
        <f t="shared" si="3"/>
        <v>土</v>
      </c>
      <c r="D91" s="85"/>
      <c r="E91" s="86"/>
      <c r="F91" s="205"/>
      <c r="G91" s="178"/>
      <c r="H91" s="18" t="s">
        <v>31</v>
      </c>
      <c r="I91" s="178"/>
      <c r="J91" s="178"/>
      <c r="K91" s="22" t="s">
        <v>32</v>
      </c>
      <c r="L91" s="89" t="str">
        <f t="shared" si="4"/>
        <v/>
      </c>
      <c r="M91" s="90"/>
      <c r="N91" s="22" t="s">
        <v>33</v>
      </c>
      <c r="O91" s="85"/>
      <c r="P91" s="86"/>
      <c r="Q91" s="85"/>
      <c r="R91" s="86"/>
      <c r="S91" s="85"/>
      <c r="T91" s="86"/>
      <c r="U91" s="85"/>
      <c r="V91" s="86"/>
      <c r="W91" s="120"/>
      <c r="X91" s="121"/>
      <c r="Y91" s="121"/>
      <c r="Z91" s="121"/>
      <c r="AA91" s="121"/>
      <c r="AB91" s="121"/>
      <c r="AC91" s="122"/>
      <c r="AI91" s="12"/>
      <c r="AJ91" s="12"/>
      <c r="AK91" s="12"/>
      <c r="AL91" s="12"/>
      <c r="AM91" s="12"/>
      <c r="AN91" s="12"/>
      <c r="AO91" s="12"/>
      <c r="AP91" s="12"/>
      <c r="AQ91" s="12"/>
      <c r="AR91" s="12"/>
      <c r="AS91" s="12"/>
      <c r="AT91" s="12"/>
    </row>
    <row r="92" spans="1:46" s="32" customFormat="1" ht="26.25" customHeight="1" x14ac:dyDescent="0.55000000000000004">
      <c r="A92" s="17">
        <v>9</v>
      </c>
      <c r="B92" s="22" t="s">
        <v>34</v>
      </c>
      <c r="C92" s="25" t="str">
        <f t="shared" si="3"/>
        <v>日</v>
      </c>
      <c r="D92" s="85"/>
      <c r="E92" s="86"/>
      <c r="F92" s="205"/>
      <c r="G92" s="178"/>
      <c r="H92" s="18" t="s">
        <v>31</v>
      </c>
      <c r="I92" s="178"/>
      <c r="J92" s="178"/>
      <c r="K92" s="22" t="s">
        <v>32</v>
      </c>
      <c r="L92" s="89" t="str">
        <f t="shared" si="4"/>
        <v/>
      </c>
      <c r="M92" s="90"/>
      <c r="N92" s="22" t="s">
        <v>33</v>
      </c>
      <c r="O92" s="85"/>
      <c r="P92" s="86"/>
      <c r="Q92" s="85"/>
      <c r="R92" s="86"/>
      <c r="S92" s="85"/>
      <c r="T92" s="86"/>
      <c r="U92" s="85"/>
      <c r="V92" s="86"/>
      <c r="W92" s="120"/>
      <c r="X92" s="121"/>
      <c r="Y92" s="121"/>
      <c r="Z92" s="121"/>
      <c r="AA92" s="121"/>
      <c r="AB92" s="121"/>
      <c r="AC92" s="122"/>
      <c r="AI92" s="12"/>
      <c r="AJ92" s="12"/>
      <c r="AK92" s="12"/>
      <c r="AL92" s="12"/>
      <c r="AM92" s="12"/>
      <c r="AN92" s="12"/>
      <c r="AO92" s="12"/>
      <c r="AP92" s="12"/>
      <c r="AQ92" s="12"/>
      <c r="AR92" s="12"/>
      <c r="AS92" s="12"/>
      <c r="AT92" s="12"/>
    </row>
    <row r="93" spans="1:46" s="32" customFormat="1" ht="26.25" customHeight="1" x14ac:dyDescent="0.55000000000000004">
      <c r="A93" s="17">
        <v>10</v>
      </c>
      <c r="B93" s="22" t="s">
        <v>34</v>
      </c>
      <c r="C93" s="25" t="str">
        <f t="shared" si="3"/>
        <v>月</v>
      </c>
      <c r="D93" s="85"/>
      <c r="E93" s="86"/>
      <c r="F93" s="205"/>
      <c r="G93" s="178"/>
      <c r="H93" s="18" t="s">
        <v>31</v>
      </c>
      <c r="I93" s="178"/>
      <c r="J93" s="178"/>
      <c r="K93" s="22" t="s">
        <v>32</v>
      </c>
      <c r="L93" s="89" t="str">
        <f t="shared" si="4"/>
        <v/>
      </c>
      <c r="M93" s="90"/>
      <c r="N93" s="22" t="s">
        <v>33</v>
      </c>
      <c r="O93" s="85"/>
      <c r="P93" s="86"/>
      <c r="Q93" s="85"/>
      <c r="R93" s="86"/>
      <c r="S93" s="85"/>
      <c r="T93" s="86"/>
      <c r="U93" s="85"/>
      <c r="V93" s="86"/>
      <c r="W93" s="120"/>
      <c r="X93" s="121"/>
      <c r="Y93" s="121"/>
      <c r="Z93" s="121"/>
      <c r="AA93" s="121"/>
      <c r="AB93" s="121"/>
      <c r="AC93" s="122"/>
      <c r="AI93" s="12"/>
      <c r="AJ93" s="12"/>
      <c r="AK93" s="12"/>
      <c r="AL93" s="12"/>
      <c r="AM93" s="12"/>
      <c r="AN93" s="12"/>
      <c r="AO93" s="12"/>
      <c r="AP93" s="12"/>
      <c r="AQ93" s="12"/>
      <c r="AR93" s="12"/>
      <c r="AS93" s="12"/>
      <c r="AT93" s="12"/>
    </row>
    <row r="94" spans="1:46" s="32" customFormat="1" ht="26.25" customHeight="1" x14ac:dyDescent="0.55000000000000004">
      <c r="A94" s="17">
        <v>11</v>
      </c>
      <c r="B94" s="22" t="s">
        <v>34</v>
      </c>
      <c r="C94" s="25" t="str">
        <f t="shared" si="3"/>
        <v>火</v>
      </c>
      <c r="D94" s="85"/>
      <c r="E94" s="86"/>
      <c r="F94" s="205"/>
      <c r="G94" s="178"/>
      <c r="H94" s="18" t="s">
        <v>31</v>
      </c>
      <c r="I94" s="178"/>
      <c r="J94" s="178"/>
      <c r="K94" s="22" t="s">
        <v>32</v>
      </c>
      <c r="L94" s="89" t="str">
        <f t="shared" si="4"/>
        <v/>
      </c>
      <c r="M94" s="90"/>
      <c r="N94" s="22" t="s">
        <v>33</v>
      </c>
      <c r="O94" s="85"/>
      <c r="P94" s="86"/>
      <c r="Q94" s="85"/>
      <c r="R94" s="86"/>
      <c r="S94" s="85"/>
      <c r="T94" s="86"/>
      <c r="U94" s="85"/>
      <c r="V94" s="86"/>
      <c r="W94" s="120"/>
      <c r="X94" s="121"/>
      <c r="Y94" s="121"/>
      <c r="Z94" s="121"/>
      <c r="AA94" s="121"/>
      <c r="AB94" s="121"/>
      <c r="AC94" s="122"/>
      <c r="AI94" s="12"/>
      <c r="AJ94" s="12"/>
      <c r="AK94" s="12"/>
      <c r="AL94" s="12"/>
      <c r="AM94" s="12"/>
      <c r="AN94" s="12"/>
      <c r="AO94" s="12"/>
      <c r="AP94" s="12"/>
      <c r="AQ94" s="12"/>
      <c r="AR94" s="12"/>
      <c r="AS94" s="12"/>
      <c r="AT94" s="12"/>
    </row>
    <row r="95" spans="1:46" s="32" customFormat="1" ht="26.25" customHeight="1" x14ac:dyDescent="0.55000000000000004">
      <c r="A95" s="17">
        <v>12</v>
      </c>
      <c r="B95" s="22" t="s">
        <v>34</v>
      </c>
      <c r="C95" s="25" t="str">
        <f t="shared" si="3"/>
        <v>水</v>
      </c>
      <c r="D95" s="85"/>
      <c r="E95" s="86"/>
      <c r="F95" s="205"/>
      <c r="G95" s="178"/>
      <c r="H95" s="18" t="s">
        <v>31</v>
      </c>
      <c r="I95" s="178"/>
      <c r="J95" s="178"/>
      <c r="K95" s="22" t="s">
        <v>32</v>
      </c>
      <c r="L95" s="89" t="str">
        <f t="shared" si="4"/>
        <v/>
      </c>
      <c r="M95" s="90"/>
      <c r="N95" s="22" t="s">
        <v>33</v>
      </c>
      <c r="O95" s="85"/>
      <c r="P95" s="86"/>
      <c r="Q95" s="85"/>
      <c r="R95" s="86"/>
      <c r="S95" s="85"/>
      <c r="T95" s="86"/>
      <c r="U95" s="85"/>
      <c r="V95" s="86"/>
      <c r="W95" s="120"/>
      <c r="X95" s="121"/>
      <c r="Y95" s="121"/>
      <c r="Z95" s="121"/>
      <c r="AA95" s="121"/>
      <c r="AB95" s="121"/>
      <c r="AC95" s="122"/>
      <c r="AI95" s="12"/>
      <c r="AJ95" s="12"/>
      <c r="AK95" s="12"/>
      <c r="AL95" s="12"/>
      <c r="AM95" s="12"/>
      <c r="AN95" s="12"/>
      <c r="AO95" s="12"/>
      <c r="AP95" s="12"/>
      <c r="AQ95" s="12"/>
      <c r="AR95" s="12"/>
      <c r="AS95" s="12"/>
      <c r="AT95" s="12"/>
    </row>
    <row r="96" spans="1:46" s="32" customFormat="1" ht="26.25" customHeight="1" x14ac:dyDescent="0.55000000000000004">
      <c r="A96" s="17">
        <v>13</v>
      </c>
      <c r="B96" s="22" t="s">
        <v>34</v>
      </c>
      <c r="C96" s="25" t="str">
        <f t="shared" si="3"/>
        <v>木</v>
      </c>
      <c r="D96" s="85"/>
      <c r="E96" s="86"/>
      <c r="F96" s="205"/>
      <c r="G96" s="178"/>
      <c r="H96" s="18" t="s">
        <v>31</v>
      </c>
      <c r="I96" s="178"/>
      <c r="J96" s="178"/>
      <c r="K96" s="22" t="s">
        <v>32</v>
      </c>
      <c r="L96" s="89" t="str">
        <f t="shared" si="4"/>
        <v/>
      </c>
      <c r="M96" s="90"/>
      <c r="N96" s="22" t="s">
        <v>33</v>
      </c>
      <c r="O96" s="85"/>
      <c r="P96" s="86"/>
      <c r="Q96" s="85"/>
      <c r="R96" s="86"/>
      <c r="S96" s="85"/>
      <c r="T96" s="86"/>
      <c r="U96" s="85"/>
      <c r="V96" s="86"/>
      <c r="W96" s="120"/>
      <c r="X96" s="121"/>
      <c r="Y96" s="121"/>
      <c r="Z96" s="121"/>
      <c r="AA96" s="121"/>
      <c r="AB96" s="121"/>
      <c r="AC96" s="122"/>
      <c r="AI96" s="12"/>
      <c r="AJ96" s="12"/>
      <c r="AK96" s="12"/>
      <c r="AL96" s="12"/>
      <c r="AM96" s="12"/>
      <c r="AN96" s="12"/>
      <c r="AO96" s="12"/>
      <c r="AP96" s="12"/>
      <c r="AQ96" s="12"/>
      <c r="AR96" s="12"/>
      <c r="AS96" s="12"/>
      <c r="AT96" s="12"/>
    </row>
    <row r="97" spans="1:46" s="32" customFormat="1" ht="26.25" customHeight="1" x14ac:dyDescent="0.55000000000000004">
      <c r="A97" s="17">
        <v>14</v>
      </c>
      <c r="B97" s="22" t="s">
        <v>34</v>
      </c>
      <c r="C97" s="25" t="str">
        <f t="shared" si="3"/>
        <v>金</v>
      </c>
      <c r="D97" s="85"/>
      <c r="E97" s="86"/>
      <c r="F97" s="205"/>
      <c r="G97" s="178"/>
      <c r="H97" s="18" t="s">
        <v>31</v>
      </c>
      <c r="I97" s="178"/>
      <c r="J97" s="178"/>
      <c r="K97" s="22" t="s">
        <v>32</v>
      </c>
      <c r="L97" s="89" t="str">
        <f t="shared" si="4"/>
        <v/>
      </c>
      <c r="M97" s="90"/>
      <c r="N97" s="22" t="s">
        <v>33</v>
      </c>
      <c r="O97" s="85"/>
      <c r="P97" s="86"/>
      <c r="Q97" s="85"/>
      <c r="R97" s="86"/>
      <c r="S97" s="85"/>
      <c r="T97" s="86"/>
      <c r="U97" s="85"/>
      <c r="V97" s="86"/>
      <c r="W97" s="120"/>
      <c r="X97" s="121"/>
      <c r="Y97" s="121"/>
      <c r="Z97" s="121"/>
      <c r="AA97" s="121"/>
      <c r="AB97" s="121"/>
      <c r="AC97" s="122"/>
      <c r="AI97" s="12"/>
      <c r="AJ97" s="12"/>
      <c r="AK97" s="12"/>
      <c r="AL97" s="12"/>
      <c r="AM97" s="12"/>
      <c r="AN97" s="12"/>
      <c r="AO97" s="12"/>
      <c r="AP97" s="12"/>
      <c r="AQ97" s="12"/>
      <c r="AR97" s="12"/>
      <c r="AS97" s="12"/>
      <c r="AT97" s="12"/>
    </row>
    <row r="98" spans="1:46" s="32" customFormat="1" ht="26.25" customHeight="1" x14ac:dyDescent="0.55000000000000004">
      <c r="A98" s="17">
        <v>15</v>
      </c>
      <c r="B98" s="22" t="s">
        <v>34</v>
      </c>
      <c r="C98" s="25" t="str">
        <f t="shared" si="3"/>
        <v>土</v>
      </c>
      <c r="D98" s="85"/>
      <c r="E98" s="86"/>
      <c r="F98" s="205"/>
      <c r="G98" s="178"/>
      <c r="H98" s="18" t="s">
        <v>31</v>
      </c>
      <c r="I98" s="178"/>
      <c r="J98" s="178"/>
      <c r="K98" s="22" t="s">
        <v>32</v>
      </c>
      <c r="L98" s="89" t="str">
        <f t="shared" si="4"/>
        <v/>
      </c>
      <c r="M98" s="90"/>
      <c r="N98" s="22" t="s">
        <v>33</v>
      </c>
      <c r="O98" s="85"/>
      <c r="P98" s="86"/>
      <c r="Q98" s="85"/>
      <c r="R98" s="86"/>
      <c r="S98" s="85"/>
      <c r="T98" s="86"/>
      <c r="U98" s="85"/>
      <c r="V98" s="86"/>
      <c r="W98" s="120"/>
      <c r="X98" s="121"/>
      <c r="Y98" s="121"/>
      <c r="Z98" s="121"/>
      <c r="AA98" s="121"/>
      <c r="AB98" s="121"/>
      <c r="AC98" s="122"/>
      <c r="AI98" s="12"/>
      <c r="AJ98" s="12"/>
      <c r="AK98" s="12"/>
      <c r="AL98" s="12"/>
      <c r="AM98" s="12"/>
      <c r="AN98" s="12"/>
      <c r="AO98" s="12"/>
      <c r="AP98" s="12"/>
      <c r="AQ98" s="12"/>
      <c r="AR98" s="12"/>
      <c r="AS98" s="12"/>
      <c r="AT98" s="12"/>
    </row>
    <row r="99" spans="1:46" s="32" customFormat="1" ht="26.25" customHeight="1" x14ac:dyDescent="0.55000000000000004">
      <c r="A99" s="17">
        <v>16</v>
      </c>
      <c r="B99" s="22" t="s">
        <v>34</v>
      </c>
      <c r="C99" s="25" t="str">
        <f t="shared" si="3"/>
        <v>日</v>
      </c>
      <c r="D99" s="85"/>
      <c r="E99" s="86"/>
      <c r="F99" s="205"/>
      <c r="G99" s="178"/>
      <c r="H99" s="18" t="s">
        <v>31</v>
      </c>
      <c r="I99" s="178"/>
      <c r="J99" s="178"/>
      <c r="K99" s="22" t="s">
        <v>32</v>
      </c>
      <c r="L99" s="89" t="str">
        <f t="shared" si="4"/>
        <v/>
      </c>
      <c r="M99" s="90"/>
      <c r="N99" s="22" t="s">
        <v>33</v>
      </c>
      <c r="O99" s="85"/>
      <c r="P99" s="86"/>
      <c r="Q99" s="85"/>
      <c r="R99" s="86"/>
      <c r="S99" s="85"/>
      <c r="T99" s="86"/>
      <c r="U99" s="85"/>
      <c r="V99" s="86"/>
      <c r="W99" s="120"/>
      <c r="X99" s="121"/>
      <c r="Y99" s="121"/>
      <c r="Z99" s="121"/>
      <c r="AA99" s="121"/>
      <c r="AB99" s="121"/>
      <c r="AC99" s="122"/>
      <c r="AI99" s="12"/>
      <c r="AJ99" s="12"/>
      <c r="AK99" s="12"/>
      <c r="AL99" s="12"/>
      <c r="AM99" s="12"/>
      <c r="AN99" s="12"/>
      <c r="AO99" s="12"/>
      <c r="AP99" s="12"/>
      <c r="AQ99" s="12"/>
      <c r="AR99" s="12"/>
      <c r="AS99" s="12"/>
      <c r="AT99" s="12"/>
    </row>
    <row r="100" spans="1:46" s="32" customFormat="1" ht="26.25" customHeight="1" x14ac:dyDescent="0.55000000000000004">
      <c r="A100" s="17">
        <v>17</v>
      </c>
      <c r="B100" s="22" t="s">
        <v>34</v>
      </c>
      <c r="C100" s="25" t="str">
        <f t="shared" si="3"/>
        <v>月</v>
      </c>
      <c r="D100" s="85"/>
      <c r="E100" s="86"/>
      <c r="F100" s="205"/>
      <c r="G100" s="178"/>
      <c r="H100" s="18" t="s">
        <v>31</v>
      </c>
      <c r="I100" s="178"/>
      <c r="J100" s="178"/>
      <c r="K100" s="22" t="s">
        <v>32</v>
      </c>
      <c r="L100" s="89" t="str">
        <f t="shared" si="4"/>
        <v/>
      </c>
      <c r="M100" s="90"/>
      <c r="N100" s="22" t="s">
        <v>33</v>
      </c>
      <c r="O100" s="85"/>
      <c r="P100" s="86"/>
      <c r="Q100" s="85"/>
      <c r="R100" s="86"/>
      <c r="S100" s="85"/>
      <c r="T100" s="86"/>
      <c r="U100" s="85"/>
      <c r="V100" s="86"/>
      <c r="W100" s="120"/>
      <c r="X100" s="121"/>
      <c r="Y100" s="121"/>
      <c r="Z100" s="121"/>
      <c r="AA100" s="121"/>
      <c r="AB100" s="121"/>
      <c r="AC100" s="122"/>
      <c r="AI100" s="12"/>
      <c r="AJ100" s="12"/>
      <c r="AK100" s="12"/>
      <c r="AL100" s="12"/>
      <c r="AM100" s="12"/>
      <c r="AN100" s="12"/>
      <c r="AO100" s="12"/>
      <c r="AP100" s="12"/>
      <c r="AQ100" s="12"/>
      <c r="AR100" s="12"/>
      <c r="AS100" s="12"/>
      <c r="AT100" s="12"/>
    </row>
    <row r="101" spans="1:46" s="32" customFormat="1" ht="26.25" customHeight="1" x14ac:dyDescent="0.55000000000000004">
      <c r="A101" s="17">
        <v>18</v>
      </c>
      <c r="B101" s="22" t="s">
        <v>34</v>
      </c>
      <c r="C101" s="25" t="str">
        <f t="shared" si="3"/>
        <v>火</v>
      </c>
      <c r="D101" s="85"/>
      <c r="E101" s="86"/>
      <c r="F101" s="205"/>
      <c r="G101" s="178"/>
      <c r="H101" s="18" t="s">
        <v>31</v>
      </c>
      <c r="I101" s="178"/>
      <c r="J101" s="178"/>
      <c r="K101" s="22" t="s">
        <v>32</v>
      </c>
      <c r="L101" s="89" t="str">
        <f t="shared" si="4"/>
        <v/>
      </c>
      <c r="M101" s="90"/>
      <c r="N101" s="22" t="s">
        <v>33</v>
      </c>
      <c r="O101" s="85"/>
      <c r="P101" s="86"/>
      <c r="Q101" s="85"/>
      <c r="R101" s="86"/>
      <c r="S101" s="85"/>
      <c r="T101" s="86"/>
      <c r="U101" s="85"/>
      <c r="V101" s="86"/>
      <c r="W101" s="120"/>
      <c r="X101" s="121"/>
      <c r="Y101" s="121"/>
      <c r="Z101" s="121"/>
      <c r="AA101" s="121"/>
      <c r="AB101" s="121"/>
      <c r="AC101" s="122"/>
      <c r="AI101" s="12"/>
      <c r="AJ101" s="12"/>
      <c r="AK101" s="12"/>
      <c r="AL101" s="12"/>
      <c r="AM101" s="12"/>
      <c r="AN101" s="12"/>
      <c r="AO101" s="12"/>
      <c r="AP101" s="12"/>
      <c r="AQ101" s="12"/>
      <c r="AR101" s="12"/>
      <c r="AS101" s="12"/>
      <c r="AT101" s="12"/>
    </row>
    <row r="102" spans="1:46" s="32" customFormat="1" ht="26.25" customHeight="1" x14ac:dyDescent="0.55000000000000004">
      <c r="A102" s="17">
        <v>19</v>
      </c>
      <c r="B102" s="22" t="s">
        <v>34</v>
      </c>
      <c r="C102" s="25" t="str">
        <f t="shared" si="3"/>
        <v>水</v>
      </c>
      <c r="D102" s="85"/>
      <c r="E102" s="86"/>
      <c r="F102" s="205"/>
      <c r="G102" s="178"/>
      <c r="H102" s="18" t="s">
        <v>31</v>
      </c>
      <c r="I102" s="178"/>
      <c r="J102" s="178"/>
      <c r="K102" s="22" t="s">
        <v>32</v>
      </c>
      <c r="L102" s="89" t="str">
        <f t="shared" si="4"/>
        <v/>
      </c>
      <c r="M102" s="90"/>
      <c r="N102" s="22" t="s">
        <v>33</v>
      </c>
      <c r="O102" s="85"/>
      <c r="P102" s="86"/>
      <c r="Q102" s="85"/>
      <c r="R102" s="86"/>
      <c r="S102" s="85"/>
      <c r="T102" s="86"/>
      <c r="U102" s="85"/>
      <c r="V102" s="86"/>
      <c r="W102" s="120"/>
      <c r="X102" s="121"/>
      <c r="Y102" s="121"/>
      <c r="Z102" s="121"/>
      <c r="AA102" s="121"/>
      <c r="AB102" s="121"/>
      <c r="AC102" s="122"/>
      <c r="AI102" s="12"/>
      <c r="AJ102" s="12"/>
      <c r="AK102" s="12"/>
      <c r="AL102" s="12"/>
      <c r="AM102" s="12"/>
      <c r="AN102" s="12"/>
      <c r="AO102" s="12"/>
      <c r="AP102" s="12"/>
      <c r="AQ102" s="12"/>
      <c r="AR102" s="12"/>
      <c r="AS102" s="12"/>
      <c r="AT102" s="12"/>
    </row>
    <row r="103" spans="1:46" s="32" customFormat="1" ht="26.25" customHeight="1" x14ac:dyDescent="0.55000000000000004">
      <c r="A103" s="17">
        <v>20</v>
      </c>
      <c r="B103" s="22" t="s">
        <v>34</v>
      </c>
      <c r="C103" s="25" t="str">
        <f t="shared" si="3"/>
        <v>木</v>
      </c>
      <c r="D103" s="85"/>
      <c r="E103" s="86"/>
      <c r="F103" s="205"/>
      <c r="G103" s="178"/>
      <c r="H103" s="18" t="s">
        <v>31</v>
      </c>
      <c r="I103" s="178"/>
      <c r="J103" s="178"/>
      <c r="K103" s="22" t="s">
        <v>32</v>
      </c>
      <c r="L103" s="89" t="str">
        <f t="shared" si="4"/>
        <v/>
      </c>
      <c r="M103" s="90"/>
      <c r="N103" s="22" t="s">
        <v>33</v>
      </c>
      <c r="O103" s="85"/>
      <c r="P103" s="86"/>
      <c r="Q103" s="85"/>
      <c r="R103" s="86"/>
      <c r="S103" s="85"/>
      <c r="T103" s="86"/>
      <c r="U103" s="85"/>
      <c r="V103" s="86"/>
      <c r="W103" s="120"/>
      <c r="X103" s="121"/>
      <c r="Y103" s="121"/>
      <c r="Z103" s="121"/>
      <c r="AA103" s="121"/>
      <c r="AB103" s="121"/>
      <c r="AC103" s="122"/>
      <c r="AI103" s="12"/>
      <c r="AJ103" s="12"/>
      <c r="AK103" s="12"/>
      <c r="AL103" s="12"/>
      <c r="AM103" s="12"/>
      <c r="AN103" s="12"/>
      <c r="AO103" s="12"/>
      <c r="AP103" s="12"/>
      <c r="AQ103" s="12"/>
      <c r="AR103" s="12"/>
      <c r="AS103" s="12"/>
      <c r="AT103" s="12"/>
    </row>
    <row r="104" spans="1:46" s="32" customFormat="1" ht="26.25" customHeight="1" x14ac:dyDescent="0.55000000000000004">
      <c r="A104" s="17">
        <v>21</v>
      </c>
      <c r="B104" s="22" t="s">
        <v>34</v>
      </c>
      <c r="C104" s="25" t="str">
        <f t="shared" si="3"/>
        <v>金</v>
      </c>
      <c r="D104" s="85"/>
      <c r="E104" s="86"/>
      <c r="F104" s="205"/>
      <c r="G104" s="178"/>
      <c r="H104" s="18" t="s">
        <v>31</v>
      </c>
      <c r="I104" s="178"/>
      <c r="J104" s="178"/>
      <c r="K104" s="22" t="s">
        <v>32</v>
      </c>
      <c r="L104" s="89" t="str">
        <f t="shared" si="4"/>
        <v/>
      </c>
      <c r="M104" s="90"/>
      <c r="N104" s="22" t="s">
        <v>33</v>
      </c>
      <c r="O104" s="85"/>
      <c r="P104" s="86"/>
      <c r="Q104" s="85"/>
      <c r="R104" s="86"/>
      <c r="S104" s="85"/>
      <c r="T104" s="86"/>
      <c r="U104" s="85"/>
      <c r="V104" s="86"/>
      <c r="W104" s="120"/>
      <c r="X104" s="121"/>
      <c r="Y104" s="121"/>
      <c r="Z104" s="121"/>
      <c r="AA104" s="121"/>
      <c r="AB104" s="121"/>
      <c r="AC104" s="122"/>
      <c r="AI104" s="12"/>
      <c r="AJ104" s="12"/>
      <c r="AK104" s="12"/>
      <c r="AL104" s="12"/>
      <c r="AM104" s="12"/>
      <c r="AN104" s="12"/>
      <c r="AO104" s="12"/>
      <c r="AP104" s="12"/>
      <c r="AQ104" s="12"/>
      <c r="AR104" s="12"/>
      <c r="AS104" s="12"/>
      <c r="AT104" s="12"/>
    </row>
    <row r="105" spans="1:46" s="32" customFormat="1" ht="26.25" customHeight="1" x14ac:dyDescent="0.55000000000000004">
      <c r="A105" s="17">
        <v>22</v>
      </c>
      <c r="B105" s="22" t="s">
        <v>34</v>
      </c>
      <c r="C105" s="25" t="str">
        <f t="shared" si="3"/>
        <v>土</v>
      </c>
      <c r="D105" s="85"/>
      <c r="E105" s="86"/>
      <c r="F105" s="205"/>
      <c r="G105" s="178"/>
      <c r="H105" s="18" t="s">
        <v>31</v>
      </c>
      <c r="I105" s="178"/>
      <c r="J105" s="178"/>
      <c r="K105" s="22" t="s">
        <v>32</v>
      </c>
      <c r="L105" s="89" t="str">
        <f t="shared" si="4"/>
        <v/>
      </c>
      <c r="M105" s="90"/>
      <c r="N105" s="22" t="s">
        <v>33</v>
      </c>
      <c r="O105" s="85"/>
      <c r="P105" s="86"/>
      <c r="Q105" s="85"/>
      <c r="R105" s="86"/>
      <c r="S105" s="85"/>
      <c r="T105" s="86"/>
      <c r="U105" s="85"/>
      <c r="V105" s="86"/>
      <c r="W105" s="120"/>
      <c r="X105" s="121"/>
      <c r="Y105" s="121"/>
      <c r="Z105" s="121"/>
      <c r="AA105" s="121"/>
      <c r="AB105" s="121"/>
      <c r="AC105" s="122"/>
      <c r="AI105" s="12"/>
      <c r="AJ105" s="12"/>
      <c r="AK105" s="12"/>
      <c r="AL105" s="12"/>
      <c r="AM105" s="12"/>
      <c r="AN105" s="12"/>
      <c r="AO105" s="12"/>
      <c r="AP105" s="12"/>
      <c r="AQ105" s="12"/>
      <c r="AR105" s="12"/>
      <c r="AS105" s="12"/>
      <c r="AT105" s="12"/>
    </row>
    <row r="106" spans="1:46" s="32" customFormat="1" ht="26.25" customHeight="1" x14ac:dyDescent="0.55000000000000004">
      <c r="A106" s="17">
        <v>23</v>
      </c>
      <c r="B106" s="22" t="s">
        <v>34</v>
      </c>
      <c r="C106" s="25" t="str">
        <f t="shared" si="3"/>
        <v>日</v>
      </c>
      <c r="D106" s="85"/>
      <c r="E106" s="86"/>
      <c r="F106" s="205"/>
      <c r="G106" s="178"/>
      <c r="H106" s="18" t="s">
        <v>31</v>
      </c>
      <c r="I106" s="178"/>
      <c r="J106" s="178"/>
      <c r="K106" s="22" t="s">
        <v>32</v>
      </c>
      <c r="L106" s="89" t="str">
        <f t="shared" si="4"/>
        <v/>
      </c>
      <c r="M106" s="90"/>
      <c r="N106" s="22" t="s">
        <v>33</v>
      </c>
      <c r="O106" s="85"/>
      <c r="P106" s="86"/>
      <c r="Q106" s="85"/>
      <c r="R106" s="86"/>
      <c r="S106" s="85"/>
      <c r="T106" s="86"/>
      <c r="U106" s="85"/>
      <c r="V106" s="86"/>
      <c r="W106" s="120"/>
      <c r="X106" s="121"/>
      <c r="Y106" s="121"/>
      <c r="Z106" s="121"/>
      <c r="AA106" s="121"/>
      <c r="AB106" s="121"/>
      <c r="AC106" s="122"/>
      <c r="AI106" s="12"/>
      <c r="AJ106" s="12"/>
      <c r="AK106" s="12"/>
      <c r="AL106" s="12"/>
      <c r="AM106" s="12"/>
      <c r="AN106" s="12"/>
      <c r="AO106" s="12"/>
      <c r="AP106" s="12"/>
      <c r="AQ106" s="12"/>
      <c r="AR106" s="12"/>
      <c r="AS106" s="12"/>
      <c r="AT106" s="12"/>
    </row>
    <row r="107" spans="1:46" s="32" customFormat="1" ht="26.25" customHeight="1" x14ac:dyDescent="0.55000000000000004">
      <c r="A107" s="17">
        <v>24</v>
      </c>
      <c r="B107" s="22" t="s">
        <v>34</v>
      </c>
      <c r="C107" s="25" t="str">
        <f t="shared" si="3"/>
        <v>月</v>
      </c>
      <c r="D107" s="85"/>
      <c r="E107" s="86"/>
      <c r="F107" s="205"/>
      <c r="G107" s="178"/>
      <c r="H107" s="18" t="s">
        <v>31</v>
      </c>
      <c r="I107" s="178"/>
      <c r="J107" s="178"/>
      <c r="K107" s="22" t="s">
        <v>32</v>
      </c>
      <c r="L107" s="89" t="str">
        <f t="shared" si="4"/>
        <v/>
      </c>
      <c r="M107" s="90"/>
      <c r="N107" s="22" t="s">
        <v>33</v>
      </c>
      <c r="O107" s="85"/>
      <c r="P107" s="86"/>
      <c r="Q107" s="85"/>
      <c r="R107" s="86"/>
      <c r="S107" s="85"/>
      <c r="T107" s="86"/>
      <c r="U107" s="85"/>
      <c r="V107" s="86"/>
      <c r="W107" s="120"/>
      <c r="X107" s="121"/>
      <c r="Y107" s="121"/>
      <c r="Z107" s="121"/>
      <c r="AA107" s="121"/>
      <c r="AB107" s="121"/>
      <c r="AC107" s="122"/>
      <c r="AI107" s="12"/>
      <c r="AJ107" s="12"/>
      <c r="AK107" s="12"/>
      <c r="AL107" s="12"/>
      <c r="AM107" s="12"/>
      <c r="AN107" s="12"/>
      <c r="AO107" s="12"/>
      <c r="AP107" s="12"/>
      <c r="AQ107" s="12"/>
      <c r="AR107" s="12"/>
      <c r="AS107" s="12"/>
      <c r="AT107" s="12"/>
    </row>
    <row r="108" spans="1:46" s="32" customFormat="1" ht="26.25" customHeight="1" x14ac:dyDescent="0.55000000000000004">
      <c r="A108" s="17">
        <v>25</v>
      </c>
      <c r="B108" s="22" t="s">
        <v>34</v>
      </c>
      <c r="C108" s="25" t="str">
        <f t="shared" si="3"/>
        <v>火</v>
      </c>
      <c r="D108" s="85"/>
      <c r="E108" s="86"/>
      <c r="F108" s="205"/>
      <c r="G108" s="178"/>
      <c r="H108" s="18" t="s">
        <v>31</v>
      </c>
      <c r="I108" s="178"/>
      <c r="J108" s="178"/>
      <c r="K108" s="22" t="s">
        <v>32</v>
      </c>
      <c r="L108" s="89" t="str">
        <f t="shared" si="4"/>
        <v/>
      </c>
      <c r="M108" s="90"/>
      <c r="N108" s="22" t="s">
        <v>33</v>
      </c>
      <c r="O108" s="85"/>
      <c r="P108" s="86"/>
      <c r="Q108" s="85"/>
      <c r="R108" s="86"/>
      <c r="S108" s="85"/>
      <c r="T108" s="86"/>
      <c r="U108" s="85"/>
      <c r="V108" s="86"/>
      <c r="W108" s="120"/>
      <c r="X108" s="121"/>
      <c r="Y108" s="121"/>
      <c r="Z108" s="121"/>
      <c r="AA108" s="121"/>
      <c r="AB108" s="121"/>
      <c r="AC108" s="122"/>
      <c r="AI108" s="12"/>
      <c r="AJ108" s="12"/>
      <c r="AK108" s="12"/>
      <c r="AL108" s="12"/>
      <c r="AM108" s="12"/>
      <c r="AN108" s="12"/>
      <c r="AO108" s="12"/>
      <c r="AP108" s="12"/>
      <c r="AQ108" s="12"/>
      <c r="AR108" s="12"/>
      <c r="AS108" s="12"/>
      <c r="AT108" s="12"/>
    </row>
    <row r="109" spans="1:46" s="32" customFormat="1" ht="26.25" customHeight="1" x14ac:dyDescent="0.55000000000000004">
      <c r="A109" s="17">
        <v>26</v>
      </c>
      <c r="B109" s="22" t="s">
        <v>34</v>
      </c>
      <c r="C109" s="25" t="str">
        <f t="shared" si="3"/>
        <v>水</v>
      </c>
      <c r="D109" s="85"/>
      <c r="E109" s="86"/>
      <c r="F109" s="205"/>
      <c r="G109" s="178"/>
      <c r="H109" s="18" t="s">
        <v>31</v>
      </c>
      <c r="I109" s="178"/>
      <c r="J109" s="178"/>
      <c r="K109" s="22" t="s">
        <v>32</v>
      </c>
      <c r="L109" s="89" t="str">
        <f t="shared" si="4"/>
        <v/>
      </c>
      <c r="M109" s="90"/>
      <c r="N109" s="22" t="s">
        <v>33</v>
      </c>
      <c r="O109" s="85"/>
      <c r="P109" s="86"/>
      <c r="Q109" s="85"/>
      <c r="R109" s="86"/>
      <c r="S109" s="85"/>
      <c r="T109" s="86"/>
      <c r="U109" s="85"/>
      <c r="V109" s="86"/>
      <c r="W109" s="120"/>
      <c r="X109" s="121"/>
      <c r="Y109" s="121"/>
      <c r="Z109" s="121"/>
      <c r="AA109" s="121"/>
      <c r="AB109" s="121"/>
      <c r="AC109" s="122"/>
      <c r="AI109" s="12"/>
      <c r="AJ109" s="12"/>
      <c r="AK109" s="12"/>
      <c r="AL109" s="12"/>
      <c r="AM109" s="12"/>
      <c r="AN109" s="12"/>
      <c r="AO109" s="12"/>
      <c r="AP109" s="12"/>
      <c r="AQ109" s="12"/>
      <c r="AR109" s="12"/>
      <c r="AS109" s="12"/>
      <c r="AT109" s="12"/>
    </row>
    <row r="110" spans="1:46" s="32" customFormat="1" ht="26.25" customHeight="1" x14ac:dyDescent="0.55000000000000004">
      <c r="A110" s="17">
        <v>27</v>
      </c>
      <c r="B110" s="22" t="s">
        <v>34</v>
      </c>
      <c r="C110" s="25" t="str">
        <f t="shared" si="3"/>
        <v>木</v>
      </c>
      <c r="D110" s="85"/>
      <c r="E110" s="86"/>
      <c r="F110" s="205"/>
      <c r="G110" s="178"/>
      <c r="H110" s="18" t="s">
        <v>31</v>
      </c>
      <c r="I110" s="178"/>
      <c r="J110" s="178"/>
      <c r="K110" s="22" t="s">
        <v>32</v>
      </c>
      <c r="L110" s="89" t="str">
        <f t="shared" si="4"/>
        <v/>
      </c>
      <c r="M110" s="90"/>
      <c r="N110" s="22" t="s">
        <v>33</v>
      </c>
      <c r="O110" s="85"/>
      <c r="P110" s="86"/>
      <c r="Q110" s="85"/>
      <c r="R110" s="86"/>
      <c r="S110" s="85"/>
      <c r="T110" s="86"/>
      <c r="U110" s="85"/>
      <c r="V110" s="86"/>
      <c r="W110" s="120"/>
      <c r="X110" s="121"/>
      <c r="Y110" s="121"/>
      <c r="Z110" s="121"/>
      <c r="AA110" s="121"/>
      <c r="AB110" s="121"/>
      <c r="AC110" s="122"/>
      <c r="AI110" s="12"/>
      <c r="AJ110" s="12"/>
      <c r="AK110" s="12"/>
      <c r="AL110" s="12"/>
      <c r="AM110" s="12"/>
      <c r="AN110" s="12"/>
      <c r="AO110" s="12"/>
      <c r="AP110" s="12"/>
      <c r="AQ110" s="12"/>
      <c r="AR110" s="12"/>
      <c r="AS110" s="12"/>
      <c r="AT110" s="12"/>
    </row>
    <row r="111" spans="1:46" s="32" customFormat="1" ht="26.25" customHeight="1" x14ac:dyDescent="0.55000000000000004">
      <c r="A111" s="17">
        <v>28</v>
      </c>
      <c r="B111" s="22" t="s">
        <v>34</v>
      </c>
      <c r="C111" s="25" t="str">
        <f t="shared" si="3"/>
        <v>金</v>
      </c>
      <c r="D111" s="85"/>
      <c r="E111" s="86"/>
      <c r="F111" s="205"/>
      <c r="G111" s="178"/>
      <c r="H111" s="18" t="s">
        <v>31</v>
      </c>
      <c r="I111" s="178"/>
      <c r="J111" s="178"/>
      <c r="K111" s="22" t="s">
        <v>32</v>
      </c>
      <c r="L111" s="89" t="str">
        <f t="shared" si="4"/>
        <v/>
      </c>
      <c r="M111" s="90"/>
      <c r="N111" s="22" t="s">
        <v>33</v>
      </c>
      <c r="O111" s="85"/>
      <c r="P111" s="86"/>
      <c r="Q111" s="85"/>
      <c r="R111" s="86"/>
      <c r="S111" s="85"/>
      <c r="T111" s="86"/>
      <c r="U111" s="85"/>
      <c r="V111" s="86"/>
      <c r="W111" s="120"/>
      <c r="X111" s="121"/>
      <c r="Y111" s="121"/>
      <c r="Z111" s="121"/>
      <c r="AA111" s="121"/>
      <c r="AB111" s="121"/>
      <c r="AC111" s="122"/>
      <c r="AI111" s="12"/>
      <c r="AJ111" s="12"/>
      <c r="AK111" s="12"/>
      <c r="AL111" s="12"/>
      <c r="AM111" s="12"/>
      <c r="AN111" s="12"/>
      <c r="AO111" s="12"/>
      <c r="AP111" s="12"/>
      <c r="AQ111" s="12"/>
      <c r="AR111" s="12"/>
      <c r="AS111" s="12"/>
      <c r="AT111" s="12"/>
    </row>
    <row r="112" spans="1:46" s="32" customFormat="1" ht="26.25" customHeight="1" x14ac:dyDescent="0.55000000000000004">
      <c r="A112" s="17">
        <v>29</v>
      </c>
      <c r="B112" s="22" t="s">
        <v>34</v>
      </c>
      <c r="C112" s="25" t="str">
        <f t="shared" si="3"/>
        <v>土</v>
      </c>
      <c r="D112" s="85"/>
      <c r="E112" s="86"/>
      <c r="F112" s="205"/>
      <c r="G112" s="178"/>
      <c r="H112" s="18" t="s">
        <v>31</v>
      </c>
      <c r="I112" s="178"/>
      <c r="J112" s="178"/>
      <c r="K112" s="22" t="s">
        <v>32</v>
      </c>
      <c r="L112" s="89" t="str">
        <f t="shared" si="4"/>
        <v/>
      </c>
      <c r="M112" s="90"/>
      <c r="N112" s="22" t="s">
        <v>33</v>
      </c>
      <c r="O112" s="85"/>
      <c r="P112" s="86"/>
      <c r="Q112" s="85"/>
      <c r="R112" s="86"/>
      <c r="S112" s="85"/>
      <c r="T112" s="86"/>
      <c r="U112" s="85"/>
      <c r="V112" s="86"/>
      <c r="W112" s="120"/>
      <c r="X112" s="121"/>
      <c r="Y112" s="121"/>
      <c r="Z112" s="121"/>
      <c r="AA112" s="121"/>
      <c r="AB112" s="121"/>
      <c r="AC112" s="122"/>
      <c r="AI112" s="12"/>
      <c r="AJ112" s="12"/>
      <c r="AK112" s="12"/>
      <c r="AL112" s="12"/>
      <c r="AM112" s="12"/>
      <c r="AN112" s="12"/>
      <c r="AO112" s="12"/>
      <c r="AP112" s="12"/>
      <c r="AQ112" s="12"/>
      <c r="AR112" s="12"/>
      <c r="AS112" s="12"/>
      <c r="AT112" s="12"/>
    </row>
    <row r="113" spans="1:46" s="32" customFormat="1" ht="26.25" customHeight="1" x14ac:dyDescent="0.55000000000000004">
      <c r="A113" s="17">
        <v>30</v>
      </c>
      <c r="B113" s="22" t="s">
        <v>34</v>
      </c>
      <c r="C113" s="25" t="str">
        <f t="shared" si="3"/>
        <v>日</v>
      </c>
      <c r="D113" s="85"/>
      <c r="E113" s="86"/>
      <c r="F113" s="205"/>
      <c r="G113" s="178"/>
      <c r="H113" s="18" t="s">
        <v>31</v>
      </c>
      <c r="I113" s="178"/>
      <c r="J113" s="178"/>
      <c r="K113" s="22" t="s">
        <v>32</v>
      </c>
      <c r="L113" s="89" t="str">
        <f t="shared" si="4"/>
        <v/>
      </c>
      <c r="M113" s="90"/>
      <c r="N113" s="22" t="s">
        <v>33</v>
      </c>
      <c r="O113" s="85"/>
      <c r="P113" s="86"/>
      <c r="Q113" s="85"/>
      <c r="R113" s="86"/>
      <c r="S113" s="85"/>
      <c r="T113" s="86"/>
      <c r="U113" s="85"/>
      <c r="V113" s="86"/>
      <c r="W113" s="120"/>
      <c r="X113" s="121"/>
      <c r="Y113" s="121"/>
      <c r="Z113" s="121"/>
      <c r="AA113" s="121"/>
      <c r="AB113" s="121"/>
      <c r="AC113" s="122"/>
      <c r="AI113" s="12"/>
      <c r="AJ113" s="12"/>
      <c r="AK113" s="12"/>
      <c r="AL113" s="12"/>
      <c r="AM113" s="12"/>
      <c r="AN113" s="12"/>
      <c r="AO113" s="12"/>
      <c r="AP113" s="12"/>
      <c r="AQ113" s="12"/>
      <c r="AR113" s="12"/>
      <c r="AS113" s="12"/>
      <c r="AT113" s="12"/>
    </row>
    <row r="114" spans="1:46" s="32" customFormat="1" ht="26.25" customHeight="1" x14ac:dyDescent="0.55000000000000004">
      <c r="A114" s="19">
        <v>31</v>
      </c>
      <c r="B114" s="23" t="s">
        <v>4</v>
      </c>
      <c r="C114" s="26" t="str">
        <f t="shared" si="3"/>
        <v>月</v>
      </c>
      <c r="D114" s="218"/>
      <c r="E114" s="219"/>
      <c r="F114" s="226"/>
      <c r="G114" s="227"/>
      <c r="H114" s="20" t="s">
        <v>31</v>
      </c>
      <c r="I114" s="227"/>
      <c r="J114" s="227"/>
      <c r="K114" s="23" t="s">
        <v>32</v>
      </c>
      <c r="L114" s="89" t="str">
        <f t="shared" ref="L114" si="5">IF(OR(F114="",I114=""),"",MIN(MAX(ROUNDDOWN((I114-F114)*24*2,0)/2,0),$E$81))</f>
        <v/>
      </c>
      <c r="M114" s="90"/>
      <c r="N114" s="23" t="s">
        <v>33</v>
      </c>
      <c r="O114" s="218"/>
      <c r="P114" s="219"/>
      <c r="Q114" s="218"/>
      <c r="R114" s="219"/>
      <c r="S114" s="218"/>
      <c r="T114" s="219"/>
      <c r="U114" s="218"/>
      <c r="V114" s="219"/>
      <c r="W114" s="208"/>
      <c r="X114" s="209"/>
      <c r="Y114" s="209"/>
      <c r="Z114" s="209"/>
      <c r="AA114" s="209"/>
      <c r="AB114" s="209"/>
      <c r="AC114" s="210"/>
      <c r="AI114" s="12"/>
      <c r="AJ114" s="12"/>
      <c r="AK114" s="12"/>
      <c r="AL114" s="12"/>
      <c r="AM114" s="12"/>
      <c r="AN114" s="12"/>
      <c r="AO114" s="12"/>
      <c r="AP114" s="12"/>
      <c r="AQ114" s="12"/>
      <c r="AR114" s="12"/>
      <c r="AS114" s="12"/>
      <c r="AT114" s="12"/>
    </row>
    <row r="115" spans="1:46" s="32" customFormat="1" ht="26.25" customHeight="1" x14ac:dyDescent="0.55000000000000004">
      <c r="A115" s="126" t="s">
        <v>35</v>
      </c>
      <c r="B115" s="127"/>
      <c r="C115" s="127"/>
      <c r="D115" s="27">
        <f>COUNTIF(L84:M114,"&gt;0")</f>
        <v>0</v>
      </c>
      <c r="E115" s="224" t="s">
        <v>36</v>
      </c>
      <c r="F115" s="224"/>
      <c r="G115" s="224"/>
      <c r="H115" s="224"/>
      <c r="I115" s="27">
        <f>COUNTIF(D84:E114,"○")</f>
        <v>0</v>
      </c>
      <c r="J115" s="28" t="s">
        <v>16</v>
      </c>
      <c r="K115" s="126" t="s">
        <v>101</v>
      </c>
      <c r="L115" s="127"/>
      <c r="M115" s="127"/>
      <c r="N115" s="27" t="s">
        <v>99</v>
      </c>
      <c r="O115" s="27">
        <f>COUNTIF(Q84:R114,"○")</f>
        <v>0</v>
      </c>
      <c r="P115" s="27" t="s">
        <v>38</v>
      </c>
      <c r="Q115" s="225" t="s">
        <v>100</v>
      </c>
      <c r="R115" s="225"/>
      <c r="S115" s="27">
        <f>COUNTIF(S84:T114,"○")</f>
        <v>0</v>
      </c>
      <c r="T115" s="27" t="s">
        <v>38</v>
      </c>
      <c r="U115" s="27"/>
      <c r="V115" s="27"/>
      <c r="W115" s="28"/>
      <c r="X115" s="212" t="s">
        <v>37</v>
      </c>
      <c r="Y115" s="213"/>
      <c r="Z115" s="213"/>
      <c r="AA115" s="44"/>
      <c r="AB115" s="44"/>
      <c r="AC115" s="216" t="str">
        <f>IF(W82="３．要支援家庭のこども加算","●","×")</f>
        <v>×</v>
      </c>
      <c r="AI115" s="12"/>
      <c r="AJ115" s="12"/>
      <c r="AK115" s="12"/>
      <c r="AL115" s="12"/>
      <c r="AM115" s="12"/>
      <c r="AN115" s="12"/>
      <c r="AO115" s="12"/>
      <c r="AP115" s="12"/>
      <c r="AQ115" s="12"/>
      <c r="AR115" s="12"/>
      <c r="AS115" s="12"/>
      <c r="AT115" s="12"/>
    </row>
    <row r="116" spans="1:46" s="32" customFormat="1" ht="26.25" customHeight="1" x14ac:dyDescent="0.55000000000000004">
      <c r="A116" s="126" t="s">
        <v>91</v>
      </c>
      <c r="B116" s="127"/>
      <c r="C116" s="27">
        <f>COUNTIF(O84:P114,"○")</f>
        <v>0</v>
      </c>
      <c r="D116" s="105" t="s">
        <v>38</v>
      </c>
      <c r="E116" s="105"/>
      <c r="F116" s="103" t="s">
        <v>107</v>
      </c>
      <c r="G116" s="104"/>
      <c r="H116" s="104"/>
      <c r="I116" s="27">
        <f>COUNTIF(U84:V114,"○")</f>
        <v>0</v>
      </c>
      <c r="J116" s="28" t="s">
        <v>38</v>
      </c>
      <c r="K116" s="211" t="s">
        <v>60</v>
      </c>
      <c r="L116" s="113"/>
      <c r="M116" s="113"/>
      <c r="N116" s="42">
        <f>IF(SUM(L84:M114)&gt;E81, E81, SUM(L84:M114))</f>
        <v>0</v>
      </c>
      <c r="O116" s="111" t="s">
        <v>58</v>
      </c>
      <c r="P116" s="111"/>
      <c r="Q116" s="111"/>
      <c r="R116" s="111"/>
      <c r="S116" s="42">
        <f>SUMIFS(L84:M114,D84:E114,"○")</f>
        <v>0</v>
      </c>
      <c r="T116" s="42" t="s">
        <v>59</v>
      </c>
      <c r="U116" s="115"/>
      <c r="V116" s="115"/>
      <c r="W116" s="45"/>
      <c r="X116" s="214"/>
      <c r="Y116" s="215"/>
      <c r="Z116" s="215"/>
      <c r="AA116" s="49"/>
      <c r="AB116" s="49"/>
      <c r="AC116" s="217"/>
      <c r="AI116" s="12"/>
      <c r="AJ116" s="12"/>
      <c r="AK116" s="12"/>
      <c r="AL116" s="12"/>
      <c r="AM116" s="12"/>
      <c r="AN116" s="12"/>
      <c r="AO116" s="12"/>
      <c r="AP116" s="12"/>
      <c r="AQ116" s="12"/>
      <c r="AR116" s="12"/>
      <c r="AS116" s="12"/>
      <c r="AT116" s="12"/>
    </row>
    <row r="117" spans="1:46" s="32" customFormat="1" ht="26.25" customHeight="1" x14ac:dyDescent="0.55000000000000004">
      <c r="A117" s="29"/>
      <c r="B117" s="29"/>
      <c r="C117" s="29"/>
      <c r="F117" s="29"/>
      <c r="G117" s="29"/>
      <c r="H117" s="29"/>
      <c r="K117" s="51"/>
      <c r="L117" s="51"/>
      <c r="M117" s="51"/>
      <c r="O117" s="52"/>
      <c r="P117" s="52"/>
      <c r="Q117" s="52"/>
      <c r="R117" s="52"/>
      <c r="U117" s="53"/>
      <c r="V117" s="53"/>
      <c r="X117" s="29"/>
      <c r="Y117" s="29"/>
      <c r="Z117" s="29"/>
      <c r="AA117" s="29"/>
      <c r="AB117" s="29"/>
      <c r="AC117" s="29"/>
      <c r="AI117" s="12"/>
      <c r="AJ117" s="12"/>
      <c r="AK117" s="12"/>
      <c r="AL117" s="12"/>
      <c r="AM117" s="12"/>
      <c r="AN117" s="12"/>
      <c r="AO117" s="12"/>
      <c r="AP117" s="12"/>
      <c r="AQ117" s="12"/>
      <c r="AR117" s="12"/>
      <c r="AS117" s="12"/>
      <c r="AT117" s="12"/>
    </row>
    <row r="118" spans="1:46" ht="26.25" customHeight="1" x14ac:dyDescent="0.55000000000000004">
      <c r="A118" s="100" t="str">
        <f>"（別紙）中野区乳児等通園支援事業　利用状況報告書（"&amp;$N$2&amp;"年"&amp;$P$2&amp;"月分）"</f>
        <v>（別紙）中野区乳児等通園支援事業　利用状況報告書（2026年8月分）</v>
      </c>
      <c r="B118" s="100"/>
      <c r="C118" s="100"/>
      <c r="D118" s="100"/>
      <c r="E118" s="100"/>
      <c r="F118" s="100"/>
      <c r="G118" s="100"/>
      <c r="H118" s="100"/>
      <c r="I118" s="100"/>
      <c r="J118" s="100"/>
      <c r="K118" s="100"/>
      <c r="L118" s="100"/>
      <c r="M118" s="100"/>
      <c r="N118" s="100"/>
      <c r="O118" s="100"/>
      <c r="P118" s="100"/>
      <c r="Q118" s="100"/>
      <c r="R118" s="100"/>
      <c r="S118" s="100"/>
      <c r="T118" s="100"/>
      <c r="U118" s="100"/>
      <c r="V118" s="100"/>
      <c r="W118" s="100"/>
      <c r="X118" s="100"/>
      <c r="Y118" s="100"/>
      <c r="Z118" s="100"/>
      <c r="AA118" s="100"/>
      <c r="AB118" s="100"/>
      <c r="AC118" s="100"/>
    </row>
    <row r="119" spans="1:46" ht="26.25" customHeight="1" x14ac:dyDescent="0.55000000000000004">
      <c r="A119" s="101" t="s">
        <v>23</v>
      </c>
      <c r="B119" s="101"/>
      <c r="C119" s="101"/>
      <c r="D119" s="110"/>
      <c r="E119" s="110"/>
      <c r="F119" s="110"/>
      <c r="G119" s="110"/>
      <c r="H119" s="110"/>
      <c r="I119" s="110"/>
      <c r="J119" s="114" t="s">
        <v>43</v>
      </c>
      <c r="K119" s="114"/>
      <c r="L119" s="114"/>
      <c r="O119" s="29" t="s">
        <v>0</v>
      </c>
      <c r="P119" s="13"/>
      <c r="Q119" s="29" t="s">
        <v>3</v>
      </c>
      <c r="S119" s="29" t="s">
        <v>4</v>
      </c>
      <c r="T119" s="29" t="s">
        <v>19</v>
      </c>
      <c r="U119" s="32" t="s">
        <v>40</v>
      </c>
      <c r="V119" s="32"/>
      <c r="W119" s="110"/>
      <c r="X119" s="110"/>
      <c r="Y119" s="110"/>
      <c r="Z119" s="110"/>
      <c r="AA119" s="110"/>
      <c r="AB119" s="110"/>
      <c r="AC119" s="32" t="s">
        <v>19</v>
      </c>
    </row>
    <row r="120" spans="1:46" ht="26.25" customHeight="1" x14ac:dyDescent="0.55000000000000004">
      <c r="A120" s="101" t="s">
        <v>24</v>
      </c>
      <c r="B120" s="101"/>
      <c r="C120" s="101"/>
      <c r="D120" s="32" t="s">
        <v>87</v>
      </c>
      <c r="E120" s="32" cm="1">
        <f t="array" ref="E120">_xlfn.IFS(W119="０歳児クラス相当",$L$12,W119="１歳児クラス相当",$L$13,W119="２歳児クラス相当（３歳未満）",$L$14,W119="２歳児クラス相当（３歳誕生月）",$L$14,W119="",0)</f>
        <v>0</v>
      </c>
      <c r="F120" s="114" t="s">
        <v>11</v>
      </c>
      <c r="G120" s="114"/>
      <c r="H120" s="29"/>
      <c r="I120" s="32"/>
      <c r="J120" s="114"/>
      <c r="K120" s="114"/>
      <c r="L120" s="32"/>
      <c r="M120" s="114"/>
      <c r="N120" s="114"/>
      <c r="O120" s="32"/>
      <c r="P120" s="157" t="s">
        <v>62</v>
      </c>
      <c r="Q120" s="157"/>
      <c r="R120" s="157"/>
      <c r="S120" s="110"/>
      <c r="T120" s="110"/>
      <c r="U120" s="110"/>
      <c r="V120" s="157" t="s">
        <v>65</v>
      </c>
      <c r="W120" s="157"/>
      <c r="X120" s="110"/>
      <c r="Y120" s="110"/>
      <c r="Z120" s="110"/>
      <c r="AA120" s="110"/>
      <c r="AB120" s="110"/>
      <c r="AC120" s="32" t="s">
        <v>19</v>
      </c>
    </row>
    <row r="121" spans="1:46" ht="26.25" customHeight="1" x14ac:dyDescent="0.55000000000000004">
      <c r="A121" s="32"/>
      <c r="B121" s="114" t="s">
        <v>66</v>
      </c>
      <c r="C121" s="114"/>
      <c r="D121" s="114"/>
      <c r="E121" s="114" t="s">
        <v>94</v>
      </c>
      <c r="F121" s="114"/>
      <c r="G121" s="114"/>
      <c r="H121" s="114"/>
      <c r="I121" s="29" t="s">
        <v>19</v>
      </c>
      <c r="J121" s="113" t="s">
        <v>93</v>
      </c>
      <c r="K121" s="113"/>
      <c r="L121" s="113"/>
      <c r="M121" s="113"/>
      <c r="N121" s="113"/>
      <c r="O121" s="110"/>
      <c r="P121" s="110"/>
      <c r="Q121" s="110"/>
      <c r="R121" s="110"/>
      <c r="S121" s="110"/>
      <c r="T121" s="32"/>
      <c r="U121" s="111" t="s">
        <v>86</v>
      </c>
      <c r="V121" s="111"/>
      <c r="W121" s="228"/>
      <c r="X121" s="228"/>
      <c r="Y121" s="228"/>
      <c r="Z121" s="228"/>
      <c r="AA121" s="228"/>
      <c r="AB121" s="228"/>
    </row>
    <row r="122" spans="1:46" ht="26.25" customHeight="1" x14ac:dyDescent="0.55000000000000004">
      <c r="A122" s="123" t="s">
        <v>25</v>
      </c>
      <c r="B122" s="123"/>
      <c r="C122" s="14" t="s">
        <v>26</v>
      </c>
      <c r="D122" s="123" t="s">
        <v>90</v>
      </c>
      <c r="E122" s="123"/>
      <c r="F122" s="123" t="s">
        <v>27</v>
      </c>
      <c r="G122" s="123"/>
      <c r="H122" s="123"/>
      <c r="I122" s="123"/>
      <c r="J122" s="123"/>
      <c r="K122" s="123"/>
      <c r="L122" s="177" t="s">
        <v>28</v>
      </c>
      <c r="M122" s="177"/>
      <c r="N122" s="177"/>
      <c r="O122" s="123" t="s">
        <v>29</v>
      </c>
      <c r="P122" s="123"/>
      <c r="Q122" s="116" t="s">
        <v>98</v>
      </c>
      <c r="R122" s="116"/>
      <c r="S122" s="116" t="s">
        <v>45</v>
      </c>
      <c r="T122" s="116"/>
      <c r="U122" s="124" t="s">
        <v>55</v>
      </c>
      <c r="V122" s="125"/>
      <c r="W122" s="126" t="s">
        <v>30</v>
      </c>
      <c r="X122" s="127"/>
      <c r="Y122" s="127"/>
      <c r="Z122" s="127"/>
      <c r="AA122" s="127"/>
      <c r="AB122" s="127"/>
      <c r="AC122" s="128"/>
    </row>
    <row r="123" spans="1:46" ht="26.25" customHeight="1" x14ac:dyDescent="0.55000000000000004">
      <c r="A123" s="15">
        <v>1</v>
      </c>
      <c r="B123" s="21" t="s">
        <v>4</v>
      </c>
      <c r="C123" s="24" t="str">
        <f>TEXT(DATE($N$2,$P$2,A123),"aaa")</f>
        <v>土</v>
      </c>
      <c r="D123" s="106"/>
      <c r="E123" s="107"/>
      <c r="F123" s="108"/>
      <c r="G123" s="109"/>
      <c r="H123" s="16" t="s">
        <v>31</v>
      </c>
      <c r="I123" s="109"/>
      <c r="J123" s="109"/>
      <c r="K123" s="21" t="s">
        <v>32</v>
      </c>
      <c r="L123" s="89" t="str">
        <f>IF(OR(F123="",I123=""),"",MIN(MAX(ROUNDDOWN((I123-F123)*24*2,0)/2,0),$E$120))</f>
        <v/>
      </c>
      <c r="M123" s="90"/>
      <c r="N123" s="43" t="s">
        <v>33</v>
      </c>
      <c r="O123" s="106"/>
      <c r="P123" s="107"/>
      <c r="Q123" s="106"/>
      <c r="R123" s="107"/>
      <c r="S123" s="106"/>
      <c r="T123" s="107"/>
      <c r="U123" s="106"/>
      <c r="V123" s="107"/>
      <c r="W123" s="231"/>
      <c r="X123" s="232"/>
      <c r="Y123" s="232"/>
      <c r="Z123" s="232"/>
      <c r="AA123" s="232"/>
      <c r="AB123" s="232"/>
      <c r="AC123" s="233"/>
    </row>
    <row r="124" spans="1:46" ht="26.25" customHeight="1" x14ac:dyDescent="0.55000000000000004">
      <c r="A124" s="17">
        <v>2</v>
      </c>
      <c r="B124" s="22" t="s">
        <v>4</v>
      </c>
      <c r="C124" s="25" t="str">
        <f>TEXT(DATE($N$2,$P$2,A124),"aaa")</f>
        <v>日</v>
      </c>
      <c r="D124" s="85"/>
      <c r="E124" s="86"/>
      <c r="F124" s="205"/>
      <c r="G124" s="178"/>
      <c r="H124" s="18" t="s">
        <v>31</v>
      </c>
      <c r="I124" s="178"/>
      <c r="J124" s="178"/>
      <c r="K124" s="22" t="s">
        <v>32</v>
      </c>
      <c r="L124" s="89" t="str">
        <f>IF(OR(F124="",I124=""),"",MIN(MAX(ROUNDDOWN((I124-F124)*24*2,0)/2,0),$E$120))</f>
        <v/>
      </c>
      <c r="M124" s="90"/>
      <c r="N124" s="22" t="s">
        <v>33</v>
      </c>
      <c r="O124" s="85"/>
      <c r="P124" s="86"/>
      <c r="Q124" s="85"/>
      <c r="R124" s="86"/>
      <c r="S124" s="85"/>
      <c r="T124" s="86"/>
      <c r="U124" s="85"/>
      <c r="V124" s="86"/>
      <c r="W124" s="120"/>
      <c r="X124" s="121"/>
      <c r="Y124" s="121"/>
      <c r="Z124" s="121"/>
      <c r="AA124" s="121"/>
      <c r="AB124" s="121"/>
      <c r="AC124" s="122"/>
    </row>
    <row r="125" spans="1:46" ht="26.25" customHeight="1" x14ac:dyDescent="0.55000000000000004">
      <c r="A125" s="17">
        <v>3</v>
      </c>
      <c r="B125" s="22" t="s">
        <v>34</v>
      </c>
      <c r="C125" s="25" t="str">
        <f t="shared" ref="C125:C153" si="6">TEXT(DATE($N$2,$P$2,A125),"aaa")</f>
        <v>月</v>
      </c>
      <c r="D125" s="85"/>
      <c r="E125" s="86"/>
      <c r="F125" s="205"/>
      <c r="G125" s="178"/>
      <c r="H125" s="18" t="s">
        <v>31</v>
      </c>
      <c r="I125" s="178"/>
      <c r="J125" s="178"/>
      <c r="K125" s="22" t="s">
        <v>32</v>
      </c>
      <c r="L125" s="89" t="str">
        <f t="shared" ref="L125:L152" si="7">IF(OR(F125="",I125=""),"",MIN(MAX(ROUNDDOWN((I125-F125)*24*2,0)/2,0),$E$120))</f>
        <v/>
      </c>
      <c r="M125" s="90"/>
      <c r="N125" s="22" t="s">
        <v>33</v>
      </c>
      <c r="O125" s="85"/>
      <c r="P125" s="86"/>
      <c r="Q125" s="85"/>
      <c r="R125" s="86"/>
      <c r="S125" s="85"/>
      <c r="T125" s="86"/>
      <c r="U125" s="85"/>
      <c r="V125" s="86"/>
      <c r="W125" s="234"/>
      <c r="X125" s="235"/>
      <c r="Y125" s="235"/>
      <c r="Z125" s="235"/>
      <c r="AA125" s="235"/>
      <c r="AB125" s="235"/>
      <c r="AC125" s="236"/>
    </row>
    <row r="126" spans="1:46" ht="26.25" customHeight="1" x14ac:dyDescent="0.55000000000000004">
      <c r="A126" s="17">
        <v>4</v>
      </c>
      <c r="B126" s="22" t="s">
        <v>34</v>
      </c>
      <c r="C126" s="25" t="str">
        <f t="shared" si="6"/>
        <v>火</v>
      </c>
      <c r="D126" s="85"/>
      <c r="E126" s="86"/>
      <c r="F126" s="205"/>
      <c r="G126" s="178"/>
      <c r="H126" s="18" t="s">
        <v>31</v>
      </c>
      <c r="I126" s="178"/>
      <c r="J126" s="178"/>
      <c r="K126" s="22" t="s">
        <v>32</v>
      </c>
      <c r="L126" s="89" t="str">
        <f t="shared" si="7"/>
        <v/>
      </c>
      <c r="M126" s="90"/>
      <c r="N126" s="22" t="s">
        <v>33</v>
      </c>
      <c r="O126" s="85"/>
      <c r="P126" s="86"/>
      <c r="Q126" s="85"/>
      <c r="R126" s="86"/>
      <c r="S126" s="85"/>
      <c r="T126" s="86"/>
      <c r="U126" s="85"/>
      <c r="V126" s="86"/>
      <c r="W126" s="120"/>
      <c r="X126" s="121"/>
      <c r="Y126" s="121"/>
      <c r="Z126" s="121"/>
      <c r="AA126" s="121"/>
      <c r="AB126" s="121"/>
      <c r="AC126" s="122"/>
    </row>
    <row r="127" spans="1:46" ht="26.25" customHeight="1" x14ac:dyDescent="0.55000000000000004">
      <c r="A127" s="17">
        <v>5</v>
      </c>
      <c r="B127" s="22" t="s">
        <v>34</v>
      </c>
      <c r="C127" s="25" t="str">
        <f t="shared" si="6"/>
        <v>水</v>
      </c>
      <c r="D127" s="85"/>
      <c r="E127" s="86"/>
      <c r="F127" s="205"/>
      <c r="G127" s="178"/>
      <c r="H127" s="18" t="s">
        <v>31</v>
      </c>
      <c r="I127" s="178"/>
      <c r="J127" s="178"/>
      <c r="K127" s="22" t="s">
        <v>32</v>
      </c>
      <c r="L127" s="89" t="str">
        <f t="shared" si="7"/>
        <v/>
      </c>
      <c r="M127" s="90"/>
      <c r="N127" s="22" t="s">
        <v>33</v>
      </c>
      <c r="O127" s="85"/>
      <c r="P127" s="86"/>
      <c r="Q127" s="85"/>
      <c r="R127" s="86"/>
      <c r="S127" s="85"/>
      <c r="T127" s="86"/>
      <c r="U127" s="85"/>
      <c r="V127" s="86"/>
      <c r="W127" s="120"/>
      <c r="X127" s="121"/>
      <c r="Y127" s="121"/>
      <c r="Z127" s="121"/>
      <c r="AA127" s="121"/>
      <c r="AB127" s="121"/>
      <c r="AC127" s="122"/>
    </row>
    <row r="128" spans="1:46" ht="26.25" customHeight="1" x14ac:dyDescent="0.55000000000000004">
      <c r="A128" s="17">
        <v>6</v>
      </c>
      <c r="B128" s="22" t="s">
        <v>34</v>
      </c>
      <c r="C128" s="25" t="str">
        <f t="shared" si="6"/>
        <v>木</v>
      </c>
      <c r="D128" s="85"/>
      <c r="E128" s="86"/>
      <c r="F128" s="205"/>
      <c r="G128" s="178"/>
      <c r="H128" s="18" t="s">
        <v>31</v>
      </c>
      <c r="I128" s="178"/>
      <c r="J128" s="178"/>
      <c r="K128" s="22" t="s">
        <v>32</v>
      </c>
      <c r="L128" s="89" t="str">
        <f t="shared" si="7"/>
        <v/>
      </c>
      <c r="M128" s="90"/>
      <c r="N128" s="22" t="s">
        <v>33</v>
      </c>
      <c r="O128" s="85"/>
      <c r="P128" s="86"/>
      <c r="Q128" s="85"/>
      <c r="R128" s="86"/>
      <c r="S128" s="85"/>
      <c r="T128" s="86"/>
      <c r="U128" s="85"/>
      <c r="V128" s="86"/>
      <c r="W128" s="120"/>
      <c r="X128" s="121"/>
      <c r="Y128" s="121"/>
      <c r="Z128" s="121"/>
      <c r="AA128" s="121"/>
      <c r="AB128" s="121"/>
      <c r="AC128" s="122"/>
    </row>
    <row r="129" spans="1:29" ht="26.25" customHeight="1" x14ac:dyDescent="0.55000000000000004">
      <c r="A129" s="17">
        <v>7</v>
      </c>
      <c r="B129" s="22" t="s">
        <v>34</v>
      </c>
      <c r="C129" s="25" t="str">
        <f t="shared" si="6"/>
        <v>金</v>
      </c>
      <c r="D129" s="85"/>
      <c r="E129" s="86"/>
      <c r="F129" s="205"/>
      <c r="G129" s="178"/>
      <c r="H129" s="18" t="s">
        <v>31</v>
      </c>
      <c r="I129" s="178"/>
      <c r="J129" s="178"/>
      <c r="K129" s="22" t="s">
        <v>32</v>
      </c>
      <c r="L129" s="89" t="str">
        <f t="shared" si="7"/>
        <v/>
      </c>
      <c r="M129" s="90"/>
      <c r="N129" s="22" t="s">
        <v>33</v>
      </c>
      <c r="O129" s="85"/>
      <c r="P129" s="86"/>
      <c r="Q129" s="85"/>
      <c r="R129" s="86"/>
      <c r="S129" s="85"/>
      <c r="T129" s="86"/>
      <c r="U129" s="85"/>
      <c r="V129" s="86"/>
      <c r="W129" s="120"/>
      <c r="X129" s="121"/>
      <c r="Y129" s="121"/>
      <c r="Z129" s="121"/>
      <c r="AA129" s="121"/>
      <c r="AB129" s="121"/>
      <c r="AC129" s="122"/>
    </row>
    <row r="130" spans="1:29" ht="26.25" customHeight="1" x14ac:dyDescent="0.55000000000000004">
      <c r="A130" s="17">
        <v>8</v>
      </c>
      <c r="B130" s="22" t="s">
        <v>34</v>
      </c>
      <c r="C130" s="25" t="str">
        <f t="shared" si="6"/>
        <v>土</v>
      </c>
      <c r="D130" s="85"/>
      <c r="E130" s="86"/>
      <c r="F130" s="205"/>
      <c r="G130" s="178"/>
      <c r="H130" s="18" t="s">
        <v>31</v>
      </c>
      <c r="I130" s="178"/>
      <c r="J130" s="178"/>
      <c r="K130" s="22" t="s">
        <v>32</v>
      </c>
      <c r="L130" s="89" t="str">
        <f t="shared" si="7"/>
        <v/>
      </c>
      <c r="M130" s="90"/>
      <c r="N130" s="22" t="s">
        <v>33</v>
      </c>
      <c r="O130" s="85"/>
      <c r="P130" s="86"/>
      <c r="Q130" s="85"/>
      <c r="R130" s="86"/>
      <c r="S130" s="85"/>
      <c r="T130" s="86"/>
      <c r="U130" s="85"/>
      <c r="V130" s="86"/>
      <c r="W130" s="120"/>
      <c r="X130" s="121"/>
      <c r="Y130" s="121"/>
      <c r="Z130" s="121"/>
      <c r="AA130" s="121"/>
      <c r="AB130" s="121"/>
      <c r="AC130" s="122"/>
    </row>
    <row r="131" spans="1:29" ht="26.25" customHeight="1" x14ac:dyDescent="0.55000000000000004">
      <c r="A131" s="17">
        <v>9</v>
      </c>
      <c r="B131" s="22" t="s">
        <v>34</v>
      </c>
      <c r="C131" s="25" t="str">
        <f t="shared" si="6"/>
        <v>日</v>
      </c>
      <c r="D131" s="85"/>
      <c r="E131" s="86"/>
      <c r="F131" s="205"/>
      <c r="G131" s="178"/>
      <c r="H131" s="18" t="s">
        <v>31</v>
      </c>
      <c r="I131" s="178"/>
      <c r="J131" s="178"/>
      <c r="K131" s="22" t="s">
        <v>32</v>
      </c>
      <c r="L131" s="89" t="str">
        <f t="shared" si="7"/>
        <v/>
      </c>
      <c r="M131" s="90"/>
      <c r="N131" s="22" t="s">
        <v>33</v>
      </c>
      <c r="O131" s="85"/>
      <c r="P131" s="86"/>
      <c r="Q131" s="85"/>
      <c r="R131" s="86"/>
      <c r="S131" s="85"/>
      <c r="T131" s="86"/>
      <c r="U131" s="85"/>
      <c r="V131" s="86"/>
      <c r="W131" s="120"/>
      <c r="X131" s="121"/>
      <c r="Y131" s="121"/>
      <c r="Z131" s="121"/>
      <c r="AA131" s="121"/>
      <c r="AB131" s="121"/>
      <c r="AC131" s="122"/>
    </row>
    <row r="132" spans="1:29" ht="26.25" customHeight="1" x14ac:dyDescent="0.55000000000000004">
      <c r="A132" s="17">
        <v>10</v>
      </c>
      <c r="B132" s="22" t="s">
        <v>34</v>
      </c>
      <c r="C132" s="25" t="str">
        <f t="shared" si="6"/>
        <v>月</v>
      </c>
      <c r="D132" s="85"/>
      <c r="E132" s="86"/>
      <c r="F132" s="205"/>
      <c r="G132" s="178"/>
      <c r="H132" s="18" t="s">
        <v>31</v>
      </c>
      <c r="I132" s="178"/>
      <c r="J132" s="178"/>
      <c r="K132" s="22" t="s">
        <v>32</v>
      </c>
      <c r="L132" s="89" t="str">
        <f t="shared" si="7"/>
        <v/>
      </c>
      <c r="M132" s="90"/>
      <c r="N132" s="22" t="s">
        <v>33</v>
      </c>
      <c r="O132" s="85"/>
      <c r="P132" s="86"/>
      <c r="Q132" s="85"/>
      <c r="R132" s="86"/>
      <c r="S132" s="85"/>
      <c r="T132" s="86"/>
      <c r="U132" s="85"/>
      <c r="V132" s="86"/>
      <c r="W132" s="120"/>
      <c r="X132" s="121"/>
      <c r="Y132" s="121"/>
      <c r="Z132" s="121"/>
      <c r="AA132" s="121"/>
      <c r="AB132" s="121"/>
      <c r="AC132" s="122"/>
    </row>
    <row r="133" spans="1:29" ht="26.25" customHeight="1" x14ac:dyDescent="0.55000000000000004">
      <c r="A133" s="17">
        <v>11</v>
      </c>
      <c r="B133" s="22" t="s">
        <v>34</v>
      </c>
      <c r="C133" s="25" t="str">
        <f t="shared" si="6"/>
        <v>火</v>
      </c>
      <c r="D133" s="85"/>
      <c r="E133" s="86"/>
      <c r="F133" s="205"/>
      <c r="G133" s="178"/>
      <c r="H133" s="18" t="s">
        <v>31</v>
      </c>
      <c r="I133" s="178"/>
      <c r="J133" s="178"/>
      <c r="K133" s="22" t="s">
        <v>32</v>
      </c>
      <c r="L133" s="89" t="str">
        <f t="shared" si="7"/>
        <v/>
      </c>
      <c r="M133" s="90"/>
      <c r="N133" s="22" t="s">
        <v>33</v>
      </c>
      <c r="O133" s="85"/>
      <c r="P133" s="86"/>
      <c r="Q133" s="85"/>
      <c r="R133" s="86"/>
      <c r="S133" s="85"/>
      <c r="T133" s="86"/>
      <c r="U133" s="85"/>
      <c r="V133" s="86"/>
      <c r="W133" s="120"/>
      <c r="X133" s="121"/>
      <c r="Y133" s="121"/>
      <c r="Z133" s="121"/>
      <c r="AA133" s="121"/>
      <c r="AB133" s="121"/>
      <c r="AC133" s="122"/>
    </row>
    <row r="134" spans="1:29" ht="26.25" customHeight="1" x14ac:dyDescent="0.55000000000000004">
      <c r="A134" s="17">
        <v>12</v>
      </c>
      <c r="B134" s="22" t="s">
        <v>34</v>
      </c>
      <c r="C134" s="25" t="str">
        <f t="shared" si="6"/>
        <v>水</v>
      </c>
      <c r="D134" s="85"/>
      <c r="E134" s="86"/>
      <c r="F134" s="205"/>
      <c r="G134" s="178"/>
      <c r="H134" s="18" t="s">
        <v>31</v>
      </c>
      <c r="I134" s="178"/>
      <c r="J134" s="178"/>
      <c r="K134" s="22" t="s">
        <v>32</v>
      </c>
      <c r="L134" s="89" t="str">
        <f t="shared" si="7"/>
        <v/>
      </c>
      <c r="M134" s="90"/>
      <c r="N134" s="22" t="s">
        <v>33</v>
      </c>
      <c r="O134" s="85"/>
      <c r="P134" s="86"/>
      <c r="Q134" s="85"/>
      <c r="R134" s="86"/>
      <c r="S134" s="85"/>
      <c r="T134" s="86"/>
      <c r="U134" s="85"/>
      <c r="V134" s="86"/>
      <c r="W134" s="120"/>
      <c r="X134" s="121"/>
      <c r="Y134" s="121"/>
      <c r="Z134" s="121"/>
      <c r="AA134" s="121"/>
      <c r="AB134" s="121"/>
      <c r="AC134" s="122"/>
    </row>
    <row r="135" spans="1:29" ht="26.25" customHeight="1" x14ac:dyDescent="0.55000000000000004">
      <c r="A135" s="17">
        <v>13</v>
      </c>
      <c r="B135" s="22" t="s">
        <v>34</v>
      </c>
      <c r="C135" s="25" t="str">
        <f t="shared" si="6"/>
        <v>木</v>
      </c>
      <c r="D135" s="85"/>
      <c r="E135" s="86"/>
      <c r="F135" s="205"/>
      <c r="G135" s="178"/>
      <c r="H135" s="18" t="s">
        <v>31</v>
      </c>
      <c r="I135" s="178"/>
      <c r="J135" s="178"/>
      <c r="K135" s="22" t="s">
        <v>32</v>
      </c>
      <c r="L135" s="89" t="str">
        <f t="shared" si="7"/>
        <v/>
      </c>
      <c r="M135" s="90"/>
      <c r="N135" s="22" t="s">
        <v>33</v>
      </c>
      <c r="O135" s="85"/>
      <c r="P135" s="86"/>
      <c r="Q135" s="85"/>
      <c r="R135" s="86"/>
      <c r="S135" s="85"/>
      <c r="T135" s="86"/>
      <c r="U135" s="85"/>
      <c r="V135" s="86"/>
      <c r="W135" s="120"/>
      <c r="X135" s="121"/>
      <c r="Y135" s="121"/>
      <c r="Z135" s="121"/>
      <c r="AA135" s="121"/>
      <c r="AB135" s="121"/>
      <c r="AC135" s="122"/>
    </row>
    <row r="136" spans="1:29" ht="26.25" customHeight="1" x14ac:dyDescent="0.55000000000000004">
      <c r="A136" s="17">
        <v>14</v>
      </c>
      <c r="B136" s="22" t="s">
        <v>34</v>
      </c>
      <c r="C136" s="25" t="str">
        <f t="shared" si="6"/>
        <v>金</v>
      </c>
      <c r="D136" s="85"/>
      <c r="E136" s="86"/>
      <c r="F136" s="205"/>
      <c r="G136" s="178"/>
      <c r="H136" s="18" t="s">
        <v>31</v>
      </c>
      <c r="I136" s="178"/>
      <c r="J136" s="178"/>
      <c r="K136" s="22" t="s">
        <v>32</v>
      </c>
      <c r="L136" s="89" t="str">
        <f t="shared" si="7"/>
        <v/>
      </c>
      <c r="M136" s="90"/>
      <c r="N136" s="22" t="s">
        <v>33</v>
      </c>
      <c r="O136" s="85"/>
      <c r="P136" s="86"/>
      <c r="Q136" s="85"/>
      <c r="R136" s="86"/>
      <c r="S136" s="85"/>
      <c r="T136" s="86"/>
      <c r="U136" s="85"/>
      <c r="V136" s="86"/>
      <c r="W136" s="120"/>
      <c r="X136" s="121"/>
      <c r="Y136" s="121"/>
      <c r="Z136" s="121"/>
      <c r="AA136" s="121"/>
      <c r="AB136" s="121"/>
      <c r="AC136" s="122"/>
    </row>
    <row r="137" spans="1:29" ht="26.25" customHeight="1" x14ac:dyDescent="0.55000000000000004">
      <c r="A137" s="17">
        <v>15</v>
      </c>
      <c r="B137" s="22" t="s">
        <v>34</v>
      </c>
      <c r="C137" s="25" t="str">
        <f t="shared" si="6"/>
        <v>土</v>
      </c>
      <c r="D137" s="85"/>
      <c r="E137" s="86"/>
      <c r="F137" s="205"/>
      <c r="G137" s="178"/>
      <c r="H137" s="18" t="s">
        <v>31</v>
      </c>
      <c r="I137" s="178"/>
      <c r="J137" s="178"/>
      <c r="K137" s="22" t="s">
        <v>32</v>
      </c>
      <c r="L137" s="89" t="str">
        <f t="shared" si="7"/>
        <v/>
      </c>
      <c r="M137" s="90"/>
      <c r="N137" s="22" t="s">
        <v>33</v>
      </c>
      <c r="O137" s="85"/>
      <c r="P137" s="86"/>
      <c r="Q137" s="85"/>
      <c r="R137" s="86"/>
      <c r="S137" s="85"/>
      <c r="T137" s="86"/>
      <c r="U137" s="85"/>
      <c r="V137" s="86"/>
      <c r="W137" s="120"/>
      <c r="X137" s="121"/>
      <c r="Y137" s="121"/>
      <c r="Z137" s="121"/>
      <c r="AA137" s="121"/>
      <c r="AB137" s="121"/>
      <c r="AC137" s="122"/>
    </row>
    <row r="138" spans="1:29" ht="26.25" customHeight="1" x14ac:dyDescent="0.55000000000000004">
      <c r="A138" s="17">
        <v>16</v>
      </c>
      <c r="B138" s="22" t="s">
        <v>34</v>
      </c>
      <c r="C138" s="25" t="str">
        <f t="shared" si="6"/>
        <v>日</v>
      </c>
      <c r="D138" s="85"/>
      <c r="E138" s="86"/>
      <c r="F138" s="205"/>
      <c r="G138" s="178"/>
      <c r="H138" s="18" t="s">
        <v>31</v>
      </c>
      <c r="I138" s="178"/>
      <c r="J138" s="178"/>
      <c r="K138" s="22" t="s">
        <v>32</v>
      </c>
      <c r="L138" s="89" t="str">
        <f t="shared" si="7"/>
        <v/>
      </c>
      <c r="M138" s="90"/>
      <c r="N138" s="22" t="s">
        <v>33</v>
      </c>
      <c r="O138" s="85"/>
      <c r="P138" s="86"/>
      <c r="Q138" s="85"/>
      <c r="R138" s="86"/>
      <c r="S138" s="85"/>
      <c r="T138" s="86"/>
      <c r="U138" s="85"/>
      <c r="V138" s="86"/>
      <c r="W138" s="120"/>
      <c r="X138" s="121"/>
      <c r="Y138" s="121"/>
      <c r="Z138" s="121"/>
      <c r="AA138" s="121"/>
      <c r="AB138" s="121"/>
      <c r="AC138" s="122"/>
    </row>
    <row r="139" spans="1:29" ht="26.25" customHeight="1" x14ac:dyDescent="0.55000000000000004">
      <c r="A139" s="17">
        <v>17</v>
      </c>
      <c r="B139" s="22" t="s">
        <v>34</v>
      </c>
      <c r="C139" s="25" t="str">
        <f t="shared" si="6"/>
        <v>月</v>
      </c>
      <c r="D139" s="85"/>
      <c r="E139" s="86"/>
      <c r="F139" s="205"/>
      <c r="G139" s="178"/>
      <c r="H139" s="18" t="s">
        <v>31</v>
      </c>
      <c r="I139" s="178"/>
      <c r="J139" s="178"/>
      <c r="K139" s="22" t="s">
        <v>32</v>
      </c>
      <c r="L139" s="89" t="str">
        <f t="shared" si="7"/>
        <v/>
      </c>
      <c r="M139" s="90"/>
      <c r="N139" s="22" t="s">
        <v>33</v>
      </c>
      <c r="O139" s="85"/>
      <c r="P139" s="86"/>
      <c r="Q139" s="85"/>
      <c r="R139" s="86"/>
      <c r="S139" s="85"/>
      <c r="T139" s="86"/>
      <c r="U139" s="85"/>
      <c r="V139" s="86"/>
      <c r="W139" s="120"/>
      <c r="X139" s="121"/>
      <c r="Y139" s="121"/>
      <c r="Z139" s="121"/>
      <c r="AA139" s="121"/>
      <c r="AB139" s="121"/>
      <c r="AC139" s="122"/>
    </row>
    <row r="140" spans="1:29" ht="26.25" customHeight="1" x14ac:dyDescent="0.55000000000000004">
      <c r="A140" s="17">
        <v>18</v>
      </c>
      <c r="B140" s="22" t="s">
        <v>34</v>
      </c>
      <c r="C140" s="25" t="str">
        <f t="shared" si="6"/>
        <v>火</v>
      </c>
      <c r="D140" s="85"/>
      <c r="E140" s="86"/>
      <c r="F140" s="205"/>
      <c r="G140" s="178"/>
      <c r="H140" s="18" t="s">
        <v>31</v>
      </c>
      <c r="I140" s="178"/>
      <c r="J140" s="178"/>
      <c r="K140" s="22" t="s">
        <v>32</v>
      </c>
      <c r="L140" s="89" t="str">
        <f t="shared" si="7"/>
        <v/>
      </c>
      <c r="M140" s="90"/>
      <c r="N140" s="22" t="s">
        <v>33</v>
      </c>
      <c r="O140" s="85"/>
      <c r="P140" s="86"/>
      <c r="Q140" s="85"/>
      <c r="R140" s="86"/>
      <c r="S140" s="85"/>
      <c r="T140" s="86"/>
      <c r="U140" s="85"/>
      <c r="V140" s="86"/>
      <c r="W140" s="120"/>
      <c r="X140" s="121"/>
      <c r="Y140" s="121"/>
      <c r="Z140" s="121"/>
      <c r="AA140" s="121"/>
      <c r="AB140" s="121"/>
      <c r="AC140" s="122"/>
    </row>
    <row r="141" spans="1:29" ht="26.25" customHeight="1" x14ac:dyDescent="0.55000000000000004">
      <c r="A141" s="17">
        <v>19</v>
      </c>
      <c r="B141" s="22" t="s">
        <v>34</v>
      </c>
      <c r="C141" s="25" t="str">
        <f t="shared" si="6"/>
        <v>水</v>
      </c>
      <c r="D141" s="85"/>
      <c r="E141" s="86"/>
      <c r="F141" s="205"/>
      <c r="G141" s="178"/>
      <c r="H141" s="18" t="s">
        <v>31</v>
      </c>
      <c r="I141" s="178"/>
      <c r="J141" s="178"/>
      <c r="K141" s="22" t="s">
        <v>32</v>
      </c>
      <c r="L141" s="89" t="str">
        <f t="shared" si="7"/>
        <v/>
      </c>
      <c r="M141" s="90"/>
      <c r="N141" s="22" t="s">
        <v>33</v>
      </c>
      <c r="O141" s="85"/>
      <c r="P141" s="86"/>
      <c r="Q141" s="85"/>
      <c r="R141" s="86"/>
      <c r="S141" s="85"/>
      <c r="T141" s="86"/>
      <c r="U141" s="85"/>
      <c r="V141" s="86"/>
      <c r="W141" s="120"/>
      <c r="X141" s="121"/>
      <c r="Y141" s="121"/>
      <c r="Z141" s="121"/>
      <c r="AA141" s="121"/>
      <c r="AB141" s="121"/>
      <c r="AC141" s="122"/>
    </row>
    <row r="142" spans="1:29" ht="26.25" customHeight="1" x14ac:dyDescent="0.55000000000000004">
      <c r="A142" s="17">
        <v>20</v>
      </c>
      <c r="B142" s="22" t="s">
        <v>34</v>
      </c>
      <c r="C142" s="25" t="str">
        <f t="shared" si="6"/>
        <v>木</v>
      </c>
      <c r="D142" s="85"/>
      <c r="E142" s="86"/>
      <c r="F142" s="205"/>
      <c r="G142" s="178"/>
      <c r="H142" s="18" t="s">
        <v>31</v>
      </c>
      <c r="I142" s="178"/>
      <c r="J142" s="178"/>
      <c r="K142" s="22" t="s">
        <v>32</v>
      </c>
      <c r="L142" s="89" t="str">
        <f t="shared" si="7"/>
        <v/>
      </c>
      <c r="M142" s="90"/>
      <c r="N142" s="22" t="s">
        <v>33</v>
      </c>
      <c r="O142" s="85"/>
      <c r="P142" s="86"/>
      <c r="Q142" s="85"/>
      <c r="R142" s="86"/>
      <c r="S142" s="85"/>
      <c r="T142" s="86"/>
      <c r="U142" s="85"/>
      <c r="V142" s="86"/>
      <c r="W142" s="120"/>
      <c r="X142" s="121"/>
      <c r="Y142" s="121"/>
      <c r="Z142" s="121"/>
      <c r="AA142" s="121"/>
      <c r="AB142" s="121"/>
      <c r="AC142" s="122"/>
    </row>
    <row r="143" spans="1:29" ht="26.25" customHeight="1" x14ac:dyDescent="0.55000000000000004">
      <c r="A143" s="17">
        <v>21</v>
      </c>
      <c r="B143" s="22" t="s">
        <v>34</v>
      </c>
      <c r="C143" s="25" t="str">
        <f t="shared" si="6"/>
        <v>金</v>
      </c>
      <c r="D143" s="85"/>
      <c r="E143" s="86"/>
      <c r="F143" s="205"/>
      <c r="G143" s="178"/>
      <c r="H143" s="18" t="s">
        <v>31</v>
      </c>
      <c r="I143" s="178"/>
      <c r="J143" s="178"/>
      <c r="K143" s="22" t="s">
        <v>32</v>
      </c>
      <c r="L143" s="89" t="str">
        <f t="shared" si="7"/>
        <v/>
      </c>
      <c r="M143" s="90"/>
      <c r="N143" s="22" t="s">
        <v>33</v>
      </c>
      <c r="O143" s="85"/>
      <c r="P143" s="86"/>
      <c r="Q143" s="85"/>
      <c r="R143" s="86"/>
      <c r="S143" s="85"/>
      <c r="T143" s="86"/>
      <c r="U143" s="85"/>
      <c r="V143" s="86"/>
      <c r="W143" s="120"/>
      <c r="X143" s="121"/>
      <c r="Y143" s="121"/>
      <c r="Z143" s="121"/>
      <c r="AA143" s="121"/>
      <c r="AB143" s="121"/>
      <c r="AC143" s="122"/>
    </row>
    <row r="144" spans="1:29" ht="26.25" customHeight="1" x14ac:dyDescent="0.55000000000000004">
      <c r="A144" s="17">
        <v>22</v>
      </c>
      <c r="B144" s="22" t="s">
        <v>34</v>
      </c>
      <c r="C144" s="25" t="str">
        <f t="shared" si="6"/>
        <v>土</v>
      </c>
      <c r="D144" s="85"/>
      <c r="E144" s="86"/>
      <c r="F144" s="205"/>
      <c r="G144" s="178"/>
      <c r="H144" s="18" t="s">
        <v>31</v>
      </c>
      <c r="I144" s="178"/>
      <c r="J144" s="178"/>
      <c r="K144" s="22" t="s">
        <v>32</v>
      </c>
      <c r="L144" s="89" t="str">
        <f t="shared" si="7"/>
        <v/>
      </c>
      <c r="M144" s="90"/>
      <c r="N144" s="22" t="s">
        <v>33</v>
      </c>
      <c r="O144" s="85"/>
      <c r="P144" s="86"/>
      <c r="Q144" s="85"/>
      <c r="R144" s="86"/>
      <c r="S144" s="85"/>
      <c r="T144" s="86"/>
      <c r="U144" s="85"/>
      <c r="V144" s="86"/>
      <c r="W144" s="120"/>
      <c r="X144" s="121"/>
      <c r="Y144" s="121"/>
      <c r="Z144" s="121"/>
      <c r="AA144" s="121"/>
      <c r="AB144" s="121"/>
      <c r="AC144" s="122"/>
    </row>
    <row r="145" spans="1:29" ht="26.25" customHeight="1" x14ac:dyDescent="0.55000000000000004">
      <c r="A145" s="17">
        <v>23</v>
      </c>
      <c r="B145" s="22" t="s">
        <v>34</v>
      </c>
      <c r="C145" s="25" t="str">
        <f t="shared" si="6"/>
        <v>日</v>
      </c>
      <c r="D145" s="85"/>
      <c r="E145" s="86"/>
      <c r="F145" s="205"/>
      <c r="G145" s="178"/>
      <c r="H145" s="18" t="s">
        <v>31</v>
      </c>
      <c r="I145" s="178"/>
      <c r="J145" s="178"/>
      <c r="K145" s="22" t="s">
        <v>32</v>
      </c>
      <c r="L145" s="89" t="str">
        <f t="shared" si="7"/>
        <v/>
      </c>
      <c r="M145" s="90"/>
      <c r="N145" s="22" t="s">
        <v>33</v>
      </c>
      <c r="O145" s="85"/>
      <c r="P145" s="86"/>
      <c r="Q145" s="85"/>
      <c r="R145" s="86"/>
      <c r="S145" s="85"/>
      <c r="T145" s="86"/>
      <c r="U145" s="85"/>
      <c r="V145" s="86"/>
      <c r="W145" s="120"/>
      <c r="X145" s="121"/>
      <c r="Y145" s="121"/>
      <c r="Z145" s="121"/>
      <c r="AA145" s="121"/>
      <c r="AB145" s="121"/>
      <c r="AC145" s="122"/>
    </row>
    <row r="146" spans="1:29" ht="26.25" customHeight="1" x14ac:dyDescent="0.55000000000000004">
      <c r="A146" s="17">
        <v>24</v>
      </c>
      <c r="B146" s="22" t="s">
        <v>34</v>
      </c>
      <c r="C146" s="25" t="str">
        <f t="shared" si="6"/>
        <v>月</v>
      </c>
      <c r="D146" s="85"/>
      <c r="E146" s="86"/>
      <c r="F146" s="205"/>
      <c r="G146" s="178"/>
      <c r="H146" s="18" t="s">
        <v>31</v>
      </c>
      <c r="I146" s="178"/>
      <c r="J146" s="178"/>
      <c r="K146" s="22" t="s">
        <v>32</v>
      </c>
      <c r="L146" s="89" t="str">
        <f t="shared" si="7"/>
        <v/>
      </c>
      <c r="M146" s="90"/>
      <c r="N146" s="22" t="s">
        <v>33</v>
      </c>
      <c r="O146" s="85"/>
      <c r="P146" s="86"/>
      <c r="Q146" s="85"/>
      <c r="R146" s="86"/>
      <c r="S146" s="85"/>
      <c r="T146" s="86"/>
      <c r="U146" s="85"/>
      <c r="V146" s="86"/>
      <c r="W146" s="120"/>
      <c r="X146" s="121"/>
      <c r="Y146" s="121"/>
      <c r="Z146" s="121"/>
      <c r="AA146" s="121"/>
      <c r="AB146" s="121"/>
      <c r="AC146" s="122"/>
    </row>
    <row r="147" spans="1:29" ht="26.25" customHeight="1" x14ac:dyDescent="0.55000000000000004">
      <c r="A147" s="17">
        <v>25</v>
      </c>
      <c r="B147" s="22" t="s">
        <v>34</v>
      </c>
      <c r="C147" s="25" t="str">
        <f t="shared" si="6"/>
        <v>火</v>
      </c>
      <c r="D147" s="85"/>
      <c r="E147" s="86"/>
      <c r="F147" s="205"/>
      <c r="G147" s="178"/>
      <c r="H147" s="18" t="s">
        <v>31</v>
      </c>
      <c r="I147" s="178"/>
      <c r="J147" s="178"/>
      <c r="K147" s="22" t="s">
        <v>32</v>
      </c>
      <c r="L147" s="89" t="str">
        <f t="shared" si="7"/>
        <v/>
      </c>
      <c r="M147" s="90"/>
      <c r="N147" s="22" t="s">
        <v>33</v>
      </c>
      <c r="O147" s="85"/>
      <c r="P147" s="86"/>
      <c r="Q147" s="85"/>
      <c r="R147" s="86"/>
      <c r="S147" s="85"/>
      <c r="T147" s="86"/>
      <c r="U147" s="85"/>
      <c r="V147" s="86"/>
      <c r="W147" s="120"/>
      <c r="X147" s="121"/>
      <c r="Y147" s="121"/>
      <c r="Z147" s="121"/>
      <c r="AA147" s="121"/>
      <c r="AB147" s="121"/>
      <c r="AC147" s="122"/>
    </row>
    <row r="148" spans="1:29" ht="26.25" customHeight="1" x14ac:dyDescent="0.55000000000000004">
      <c r="A148" s="17">
        <v>26</v>
      </c>
      <c r="B148" s="22" t="s">
        <v>34</v>
      </c>
      <c r="C148" s="25" t="str">
        <f t="shared" si="6"/>
        <v>水</v>
      </c>
      <c r="D148" s="85"/>
      <c r="E148" s="86"/>
      <c r="F148" s="205"/>
      <c r="G148" s="178"/>
      <c r="H148" s="18" t="s">
        <v>31</v>
      </c>
      <c r="I148" s="178"/>
      <c r="J148" s="178"/>
      <c r="K148" s="22" t="s">
        <v>32</v>
      </c>
      <c r="L148" s="89" t="str">
        <f t="shared" si="7"/>
        <v/>
      </c>
      <c r="M148" s="90"/>
      <c r="N148" s="22" t="s">
        <v>33</v>
      </c>
      <c r="O148" s="85"/>
      <c r="P148" s="86"/>
      <c r="Q148" s="85"/>
      <c r="R148" s="86"/>
      <c r="S148" s="85"/>
      <c r="T148" s="86"/>
      <c r="U148" s="85"/>
      <c r="V148" s="86"/>
      <c r="W148" s="120"/>
      <c r="X148" s="121"/>
      <c r="Y148" s="121"/>
      <c r="Z148" s="121"/>
      <c r="AA148" s="121"/>
      <c r="AB148" s="121"/>
      <c r="AC148" s="122"/>
    </row>
    <row r="149" spans="1:29" ht="26.25" customHeight="1" x14ac:dyDescent="0.55000000000000004">
      <c r="A149" s="17">
        <v>27</v>
      </c>
      <c r="B149" s="22" t="s">
        <v>34</v>
      </c>
      <c r="C149" s="25" t="str">
        <f t="shared" si="6"/>
        <v>木</v>
      </c>
      <c r="D149" s="85"/>
      <c r="E149" s="86"/>
      <c r="F149" s="205"/>
      <c r="G149" s="178"/>
      <c r="H149" s="18" t="s">
        <v>31</v>
      </c>
      <c r="I149" s="178"/>
      <c r="J149" s="178"/>
      <c r="K149" s="22" t="s">
        <v>32</v>
      </c>
      <c r="L149" s="89" t="str">
        <f t="shared" si="7"/>
        <v/>
      </c>
      <c r="M149" s="90"/>
      <c r="N149" s="22" t="s">
        <v>33</v>
      </c>
      <c r="O149" s="85"/>
      <c r="P149" s="86"/>
      <c r="Q149" s="85"/>
      <c r="R149" s="86"/>
      <c r="S149" s="85"/>
      <c r="T149" s="86"/>
      <c r="U149" s="85"/>
      <c r="V149" s="86"/>
      <c r="W149" s="120"/>
      <c r="X149" s="121"/>
      <c r="Y149" s="121"/>
      <c r="Z149" s="121"/>
      <c r="AA149" s="121"/>
      <c r="AB149" s="121"/>
      <c r="AC149" s="122"/>
    </row>
    <row r="150" spans="1:29" ht="26.25" customHeight="1" x14ac:dyDescent="0.55000000000000004">
      <c r="A150" s="17">
        <v>28</v>
      </c>
      <c r="B150" s="22" t="s">
        <v>34</v>
      </c>
      <c r="C150" s="25" t="str">
        <f t="shared" si="6"/>
        <v>金</v>
      </c>
      <c r="D150" s="85"/>
      <c r="E150" s="86"/>
      <c r="F150" s="205"/>
      <c r="G150" s="178"/>
      <c r="H150" s="18" t="s">
        <v>31</v>
      </c>
      <c r="I150" s="178"/>
      <c r="J150" s="178"/>
      <c r="K150" s="22" t="s">
        <v>32</v>
      </c>
      <c r="L150" s="89" t="str">
        <f t="shared" si="7"/>
        <v/>
      </c>
      <c r="M150" s="90"/>
      <c r="N150" s="22" t="s">
        <v>33</v>
      </c>
      <c r="O150" s="85"/>
      <c r="P150" s="86"/>
      <c r="Q150" s="85"/>
      <c r="R150" s="86"/>
      <c r="S150" s="85"/>
      <c r="T150" s="86"/>
      <c r="U150" s="85"/>
      <c r="V150" s="86"/>
      <c r="W150" s="120"/>
      <c r="X150" s="121"/>
      <c r="Y150" s="121"/>
      <c r="Z150" s="121"/>
      <c r="AA150" s="121"/>
      <c r="AB150" s="121"/>
      <c r="AC150" s="122"/>
    </row>
    <row r="151" spans="1:29" ht="26.25" customHeight="1" x14ac:dyDescent="0.55000000000000004">
      <c r="A151" s="17">
        <v>29</v>
      </c>
      <c r="B151" s="22" t="s">
        <v>34</v>
      </c>
      <c r="C151" s="25" t="str">
        <f t="shared" si="6"/>
        <v>土</v>
      </c>
      <c r="D151" s="85"/>
      <c r="E151" s="86"/>
      <c r="F151" s="205"/>
      <c r="G151" s="178"/>
      <c r="H151" s="18" t="s">
        <v>31</v>
      </c>
      <c r="I151" s="178"/>
      <c r="J151" s="178"/>
      <c r="K151" s="22" t="s">
        <v>32</v>
      </c>
      <c r="L151" s="89" t="str">
        <f t="shared" si="7"/>
        <v/>
      </c>
      <c r="M151" s="90"/>
      <c r="N151" s="22" t="s">
        <v>33</v>
      </c>
      <c r="O151" s="85"/>
      <c r="P151" s="86"/>
      <c r="Q151" s="85"/>
      <c r="R151" s="86"/>
      <c r="S151" s="85"/>
      <c r="T151" s="86"/>
      <c r="U151" s="85"/>
      <c r="V151" s="86"/>
      <c r="W151" s="120"/>
      <c r="X151" s="121"/>
      <c r="Y151" s="121"/>
      <c r="Z151" s="121"/>
      <c r="AA151" s="121"/>
      <c r="AB151" s="121"/>
      <c r="AC151" s="122"/>
    </row>
    <row r="152" spans="1:29" ht="26.25" customHeight="1" x14ac:dyDescent="0.55000000000000004">
      <c r="A152" s="17">
        <v>30</v>
      </c>
      <c r="B152" s="22" t="s">
        <v>34</v>
      </c>
      <c r="C152" s="25" t="str">
        <f t="shared" si="6"/>
        <v>日</v>
      </c>
      <c r="D152" s="85"/>
      <c r="E152" s="86"/>
      <c r="F152" s="205"/>
      <c r="G152" s="178"/>
      <c r="H152" s="18" t="s">
        <v>31</v>
      </c>
      <c r="I152" s="178"/>
      <c r="J152" s="178"/>
      <c r="K152" s="22" t="s">
        <v>32</v>
      </c>
      <c r="L152" s="89" t="str">
        <f t="shared" si="7"/>
        <v/>
      </c>
      <c r="M152" s="90"/>
      <c r="N152" s="22" t="s">
        <v>33</v>
      </c>
      <c r="O152" s="85"/>
      <c r="P152" s="86"/>
      <c r="Q152" s="85"/>
      <c r="R152" s="86"/>
      <c r="S152" s="85"/>
      <c r="T152" s="86"/>
      <c r="U152" s="85"/>
      <c r="V152" s="86"/>
      <c r="W152" s="120"/>
      <c r="X152" s="121"/>
      <c r="Y152" s="121"/>
      <c r="Z152" s="121"/>
      <c r="AA152" s="121"/>
      <c r="AB152" s="121"/>
      <c r="AC152" s="122"/>
    </row>
    <row r="153" spans="1:29" ht="26.25" customHeight="1" x14ac:dyDescent="0.55000000000000004">
      <c r="A153" s="19">
        <v>31</v>
      </c>
      <c r="B153" s="23" t="s">
        <v>4</v>
      </c>
      <c r="C153" s="26" t="str">
        <f t="shared" si="6"/>
        <v>月</v>
      </c>
      <c r="D153" s="218"/>
      <c r="E153" s="219"/>
      <c r="F153" s="226"/>
      <c r="G153" s="227"/>
      <c r="H153" s="20" t="s">
        <v>31</v>
      </c>
      <c r="I153" s="227"/>
      <c r="J153" s="227"/>
      <c r="K153" s="23" t="s">
        <v>32</v>
      </c>
      <c r="L153" s="89" t="str">
        <f t="shared" ref="L153" si="8">IF(OR(F153="",I153=""),"",MIN(MAX(ROUNDDOWN((I153-F153)*24*2,0)/2,0),$E$120))</f>
        <v/>
      </c>
      <c r="M153" s="90"/>
      <c r="N153" s="23" t="s">
        <v>33</v>
      </c>
      <c r="O153" s="218"/>
      <c r="P153" s="219"/>
      <c r="Q153" s="218"/>
      <c r="R153" s="219"/>
      <c r="S153" s="218"/>
      <c r="T153" s="219"/>
      <c r="U153" s="218"/>
      <c r="V153" s="219"/>
      <c r="W153" s="208"/>
      <c r="X153" s="209"/>
      <c r="Y153" s="209"/>
      <c r="Z153" s="209"/>
      <c r="AA153" s="209"/>
      <c r="AB153" s="209"/>
      <c r="AC153" s="210"/>
    </row>
    <row r="154" spans="1:29" ht="26.25" customHeight="1" x14ac:dyDescent="0.55000000000000004">
      <c r="A154" s="126" t="s">
        <v>35</v>
      </c>
      <c r="B154" s="127"/>
      <c r="C154" s="127"/>
      <c r="D154" s="27">
        <f>COUNTIF(L123:M153,"&gt;0")</f>
        <v>0</v>
      </c>
      <c r="E154" s="224" t="s">
        <v>36</v>
      </c>
      <c r="F154" s="224"/>
      <c r="G154" s="224"/>
      <c r="H154" s="224"/>
      <c r="I154" s="27">
        <f>COUNTIF(D123:E153,"○")</f>
        <v>0</v>
      </c>
      <c r="J154" s="28" t="s">
        <v>16</v>
      </c>
      <c r="K154" s="126" t="s">
        <v>101</v>
      </c>
      <c r="L154" s="127"/>
      <c r="M154" s="127"/>
      <c r="N154" s="27" t="s">
        <v>99</v>
      </c>
      <c r="O154" s="27">
        <f>COUNTIF(Q123:R153,"○")</f>
        <v>0</v>
      </c>
      <c r="P154" s="27" t="s">
        <v>38</v>
      </c>
      <c r="Q154" s="225" t="s">
        <v>100</v>
      </c>
      <c r="R154" s="225"/>
      <c r="S154" s="27">
        <f>COUNTIF(S123:T153,"○")</f>
        <v>0</v>
      </c>
      <c r="T154" s="27" t="s">
        <v>38</v>
      </c>
      <c r="U154" s="27"/>
      <c r="V154" s="27"/>
      <c r="W154" s="28"/>
      <c r="X154" s="212" t="s">
        <v>37</v>
      </c>
      <c r="Y154" s="213"/>
      <c r="Z154" s="213"/>
      <c r="AA154" s="44"/>
      <c r="AB154" s="44"/>
      <c r="AC154" s="216" t="str">
        <f>IF(W121="３．要支援家庭のこども加算","●","×")</f>
        <v>×</v>
      </c>
    </row>
    <row r="155" spans="1:29" ht="26.25" customHeight="1" x14ac:dyDescent="0.55000000000000004">
      <c r="A155" s="126" t="s">
        <v>91</v>
      </c>
      <c r="B155" s="127"/>
      <c r="C155" s="27">
        <f>COUNTIF(O123:P153,"○")</f>
        <v>0</v>
      </c>
      <c r="D155" s="105" t="s">
        <v>38</v>
      </c>
      <c r="E155" s="105"/>
      <c r="F155" s="103" t="s">
        <v>107</v>
      </c>
      <c r="G155" s="104"/>
      <c r="H155" s="104"/>
      <c r="I155" s="27">
        <f>COUNTIF(U123:V153,"○")</f>
        <v>0</v>
      </c>
      <c r="J155" s="28" t="s">
        <v>38</v>
      </c>
      <c r="K155" s="211" t="s">
        <v>60</v>
      </c>
      <c r="L155" s="113"/>
      <c r="M155" s="113"/>
      <c r="N155" s="42">
        <f>IF(SUM(L123:M153)&gt;E120, E120, SUM(L123:M153))</f>
        <v>0</v>
      </c>
      <c r="O155" s="111" t="s">
        <v>58</v>
      </c>
      <c r="P155" s="111"/>
      <c r="Q155" s="111"/>
      <c r="R155" s="111"/>
      <c r="S155" s="42">
        <f>SUMIFS(L123:M153,D123:E153,"○")</f>
        <v>0</v>
      </c>
      <c r="T155" s="42" t="s">
        <v>59</v>
      </c>
      <c r="U155" s="115"/>
      <c r="V155" s="115"/>
      <c r="W155" s="45"/>
      <c r="X155" s="214"/>
      <c r="Y155" s="215"/>
      <c r="Z155" s="215"/>
      <c r="AA155" s="49"/>
      <c r="AB155" s="49"/>
      <c r="AC155" s="217"/>
    </row>
    <row r="156" spans="1:29" ht="26.25" customHeight="1" x14ac:dyDescent="0.55000000000000004">
      <c r="A156" s="29"/>
      <c r="B156" s="29"/>
      <c r="C156" s="29"/>
      <c r="D156" s="32"/>
      <c r="E156" s="32"/>
      <c r="F156" s="29"/>
      <c r="G156" s="29"/>
      <c r="H156" s="29"/>
      <c r="I156" s="32"/>
      <c r="J156" s="32"/>
      <c r="K156" s="51"/>
      <c r="L156" s="51"/>
      <c r="M156" s="51"/>
      <c r="N156" s="32"/>
      <c r="O156" s="52"/>
      <c r="P156" s="52"/>
      <c r="Q156" s="52"/>
      <c r="R156" s="52"/>
      <c r="S156" s="32"/>
      <c r="T156" s="32"/>
      <c r="U156" s="53"/>
      <c r="V156" s="53"/>
      <c r="W156" s="32"/>
      <c r="X156" s="29"/>
      <c r="Y156" s="29"/>
      <c r="Z156" s="29"/>
      <c r="AA156" s="29"/>
      <c r="AB156" s="29"/>
      <c r="AC156" s="29"/>
    </row>
    <row r="157" spans="1:29" ht="26.25" customHeight="1" x14ac:dyDescent="0.55000000000000004">
      <c r="A157" s="100" t="str">
        <f>"（別紙）中野区乳児等通園支援事業　利用状況報告書（"&amp;$N$2&amp;"年"&amp;$P$2&amp;"月分）"</f>
        <v>（別紙）中野区乳児等通園支援事業　利用状況報告書（2026年8月分）</v>
      </c>
      <c r="B157" s="100"/>
      <c r="C157" s="100"/>
      <c r="D157" s="100"/>
      <c r="E157" s="100"/>
      <c r="F157" s="100"/>
      <c r="G157" s="100"/>
      <c r="H157" s="100"/>
      <c r="I157" s="100"/>
      <c r="J157" s="100"/>
      <c r="K157" s="100"/>
      <c r="L157" s="100"/>
      <c r="M157" s="100"/>
      <c r="N157" s="100"/>
      <c r="O157" s="100"/>
      <c r="P157" s="100"/>
      <c r="Q157" s="100"/>
      <c r="R157" s="100"/>
      <c r="S157" s="100"/>
      <c r="T157" s="100"/>
      <c r="U157" s="100"/>
      <c r="V157" s="100"/>
      <c r="W157" s="100"/>
      <c r="X157" s="100"/>
      <c r="Y157" s="100"/>
      <c r="Z157" s="100"/>
      <c r="AA157" s="100"/>
      <c r="AB157" s="100"/>
      <c r="AC157" s="100"/>
    </row>
    <row r="158" spans="1:29" ht="26.25" customHeight="1" x14ac:dyDescent="0.55000000000000004">
      <c r="A158" s="101" t="s">
        <v>23</v>
      </c>
      <c r="B158" s="101"/>
      <c r="C158" s="101"/>
      <c r="D158" s="110"/>
      <c r="E158" s="110"/>
      <c r="F158" s="110"/>
      <c r="G158" s="110"/>
      <c r="H158" s="110"/>
      <c r="I158" s="110"/>
      <c r="J158" s="114" t="s">
        <v>43</v>
      </c>
      <c r="K158" s="114"/>
      <c r="L158" s="114"/>
      <c r="O158" s="29" t="s">
        <v>0</v>
      </c>
      <c r="P158" s="13"/>
      <c r="Q158" s="29" t="s">
        <v>3</v>
      </c>
      <c r="S158" s="29" t="s">
        <v>4</v>
      </c>
      <c r="T158" s="29" t="s">
        <v>19</v>
      </c>
      <c r="U158" s="32" t="s">
        <v>40</v>
      </c>
      <c r="V158" s="32"/>
      <c r="W158" s="110"/>
      <c r="X158" s="110"/>
      <c r="Y158" s="110"/>
      <c r="Z158" s="110"/>
      <c r="AA158" s="110"/>
      <c r="AB158" s="110"/>
      <c r="AC158" s="32" t="s">
        <v>19</v>
      </c>
    </row>
    <row r="159" spans="1:29" ht="26.25" customHeight="1" x14ac:dyDescent="0.55000000000000004">
      <c r="A159" s="101" t="s">
        <v>24</v>
      </c>
      <c r="B159" s="101"/>
      <c r="C159" s="101"/>
      <c r="D159" s="32" t="s">
        <v>87</v>
      </c>
      <c r="E159" s="32" cm="1">
        <f t="array" ref="E159">_xlfn.IFS(W158="０歳児クラス相当",$L$12,W158="１歳児クラス相当",$L$13,W158="２歳児クラス相当（３歳未満）",$L$14,W158="２歳児クラス相当（３歳誕生月）",$L$14,W158="",0)</f>
        <v>0</v>
      </c>
      <c r="F159" s="114" t="s">
        <v>11</v>
      </c>
      <c r="G159" s="114"/>
      <c r="H159" s="29"/>
      <c r="I159" s="32"/>
      <c r="J159" s="114"/>
      <c r="K159" s="114"/>
      <c r="L159" s="32"/>
      <c r="M159" s="114"/>
      <c r="N159" s="114"/>
      <c r="O159" s="32"/>
      <c r="P159" s="157" t="s">
        <v>62</v>
      </c>
      <c r="Q159" s="157"/>
      <c r="R159" s="157"/>
      <c r="S159" s="110"/>
      <c r="T159" s="110"/>
      <c r="U159" s="110"/>
      <c r="V159" s="157" t="s">
        <v>65</v>
      </c>
      <c r="W159" s="157"/>
      <c r="X159" s="110"/>
      <c r="Y159" s="110"/>
      <c r="Z159" s="110"/>
      <c r="AA159" s="110"/>
      <c r="AB159" s="110"/>
      <c r="AC159" s="32" t="s">
        <v>19</v>
      </c>
    </row>
    <row r="160" spans="1:29" ht="26.25" customHeight="1" x14ac:dyDescent="0.55000000000000004">
      <c r="A160" s="32"/>
      <c r="B160" s="114" t="s">
        <v>66</v>
      </c>
      <c r="C160" s="114"/>
      <c r="D160" s="114"/>
      <c r="E160" s="114" t="s">
        <v>94</v>
      </c>
      <c r="F160" s="114"/>
      <c r="G160" s="114"/>
      <c r="H160" s="114"/>
      <c r="I160" s="29" t="s">
        <v>19</v>
      </c>
      <c r="J160" s="113" t="s">
        <v>93</v>
      </c>
      <c r="K160" s="113"/>
      <c r="L160" s="113"/>
      <c r="M160" s="113"/>
      <c r="N160" s="113"/>
      <c r="O160" s="110"/>
      <c r="P160" s="110"/>
      <c r="Q160" s="110"/>
      <c r="R160" s="110"/>
      <c r="S160" s="110"/>
      <c r="T160" s="32"/>
      <c r="U160" s="111" t="s">
        <v>86</v>
      </c>
      <c r="V160" s="111"/>
      <c r="W160" s="228"/>
      <c r="X160" s="228"/>
      <c r="Y160" s="228"/>
      <c r="Z160" s="228"/>
      <c r="AA160" s="228"/>
      <c r="AB160" s="228"/>
    </row>
    <row r="161" spans="1:29" ht="26.25" customHeight="1" x14ac:dyDescent="0.55000000000000004">
      <c r="A161" s="123" t="s">
        <v>25</v>
      </c>
      <c r="B161" s="123"/>
      <c r="C161" s="14" t="s">
        <v>26</v>
      </c>
      <c r="D161" s="123" t="s">
        <v>90</v>
      </c>
      <c r="E161" s="123"/>
      <c r="F161" s="123" t="s">
        <v>27</v>
      </c>
      <c r="G161" s="123"/>
      <c r="H161" s="123"/>
      <c r="I161" s="123"/>
      <c r="J161" s="123"/>
      <c r="K161" s="123"/>
      <c r="L161" s="177" t="s">
        <v>28</v>
      </c>
      <c r="M161" s="177"/>
      <c r="N161" s="177"/>
      <c r="O161" s="123" t="s">
        <v>29</v>
      </c>
      <c r="P161" s="123"/>
      <c r="Q161" s="116" t="s">
        <v>98</v>
      </c>
      <c r="R161" s="116"/>
      <c r="S161" s="116" t="s">
        <v>45</v>
      </c>
      <c r="T161" s="116"/>
      <c r="U161" s="124" t="s">
        <v>55</v>
      </c>
      <c r="V161" s="125"/>
      <c r="W161" s="126" t="s">
        <v>30</v>
      </c>
      <c r="X161" s="127"/>
      <c r="Y161" s="127"/>
      <c r="Z161" s="127"/>
      <c r="AA161" s="127"/>
      <c r="AB161" s="127"/>
      <c r="AC161" s="128"/>
    </row>
    <row r="162" spans="1:29" ht="26.25" customHeight="1" x14ac:dyDescent="0.55000000000000004">
      <c r="A162" s="15">
        <v>1</v>
      </c>
      <c r="B162" s="21" t="s">
        <v>4</v>
      </c>
      <c r="C162" s="24" t="str">
        <f>TEXT(DATE($N$2,$P$2,A162),"aaa")</f>
        <v>土</v>
      </c>
      <c r="D162" s="106"/>
      <c r="E162" s="107"/>
      <c r="F162" s="108"/>
      <c r="G162" s="109"/>
      <c r="H162" s="16" t="s">
        <v>31</v>
      </c>
      <c r="I162" s="109"/>
      <c r="J162" s="109"/>
      <c r="K162" s="21" t="s">
        <v>32</v>
      </c>
      <c r="L162" s="89" t="str">
        <f>IF(OR(F162="",I162=""),"",MIN(MAX(ROUNDDOWN((I162-F162)*24*2,0)/2,0),$E$159))</f>
        <v/>
      </c>
      <c r="M162" s="90"/>
      <c r="N162" s="43" t="s">
        <v>33</v>
      </c>
      <c r="O162" s="106"/>
      <c r="P162" s="107"/>
      <c r="Q162" s="106"/>
      <c r="R162" s="107"/>
      <c r="S162" s="106"/>
      <c r="T162" s="107"/>
      <c r="U162" s="106"/>
      <c r="V162" s="107"/>
      <c r="W162" s="231"/>
      <c r="X162" s="232"/>
      <c r="Y162" s="232"/>
      <c r="Z162" s="232"/>
      <c r="AA162" s="232"/>
      <c r="AB162" s="232"/>
      <c r="AC162" s="233"/>
    </row>
    <row r="163" spans="1:29" ht="26.25" customHeight="1" x14ac:dyDescent="0.55000000000000004">
      <c r="A163" s="17">
        <v>2</v>
      </c>
      <c r="B163" s="22" t="s">
        <v>4</v>
      </c>
      <c r="C163" s="25" t="str">
        <f>TEXT(DATE($N$2,$P$2,A163),"aaa")</f>
        <v>日</v>
      </c>
      <c r="D163" s="85"/>
      <c r="E163" s="86"/>
      <c r="F163" s="205"/>
      <c r="G163" s="178"/>
      <c r="H163" s="18" t="s">
        <v>31</v>
      </c>
      <c r="I163" s="178"/>
      <c r="J163" s="178"/>
      <c r="K163" s="22" t="s">
        <v>32</v>
      </c>
      <c r="L163" s="89" t="str">
        <f>IF(OR(F163="",I163=""),"",MIN(MAX(ROUNDDOWN((I163-F163)*24*2,0)/2,0),$E$159))</f>
        <v/>
      </c>
      <c r="M163" s="90"/>
      <c r="N163" s="22" t="s">
        <v>33</v>
      </c>
      <c r="O163" s="85"/>
      <c r="P163" s="86"/>
      <c r="Q163" s="85"/>
      <c r="R163" s="86"/>
      <c r="S163" s="85"/>
      <c r="T163" s="86"/>
      <c r="U163" s="85"/>
      <c r="V163" s="86"/>
      <c r="W163" s="120"/>
      <c r="X163" s="121"/>
      <c r="Y163" s="121"/>
      <c r="Z163" s="121"/>
      <c r="AA163" s="121"/>
      <c r="AB163" s="121"/>
      <c r="AC163" s="122"/>
    </row>
    <row r="164" spans="1:29" ht="26.25" customHeight="1" x14ac:dyDescent="0.55000000000000004">
      <c r="A164" s="17">
        <v>3</v>
      </c>
      <c r="B164" s="22" t="s">
        <v>34</v>
      </c>
      <c r="C164" s="25" t="str">
        <f t="shared" ref="C164:C192" si="9">TEXT(DATE($N$2,$P$2,A164),"aaa")</f>
        <v>月</v>
      </c>
      <c r="D164" s="85"/>
      <c r="E164" s="86"/>
      <c r="F164" s="205"/>
      <c r="G164" s="178"/>
      <c r="H164" s="18" t="s">
        <v>31</v>
      </c>
      <c r="I164" s="178"/>
      <c r="J164" s="178"/>
      <c r="K164" s="22" t="s">
        <v>32</v>
      </c>
      <c r="L164" s="89" t="str">
        <f t="shared" ref="L164:L191" si="10">IF(OR(F164="",I164=""),"",MIN(MAX(ROUNDDOWN((I164-F164)*24*2,0)/2,0),$E$159))</f>
        <v/>
      </c>
      <c r="M164" s="90"/>
      <c r="N164" s="22" t="s">
        <v>33</v>
      </c>
      <c r="O164" s="85"/>
      <c r="P164" s="86"/>
      <c r="Q164" s="85"/>
      <c r="R164" s="86"/>
      <c r="S164" s="85"/>
      <c r="T164" s="86"/>
      <c r="U164" s="85"/>
      <c r="V164" s="86"/>
      <c r="W164" s="234"/>
      <c r="X164" s="235"/>
      <c r="Y164" s="235"/>
      <c r="Z164" s="235"/>
      <c r="AA164" s="235"/>
      <c r="AB164" s="235"/>
      <c r="AC164" s="236"/>
    </row>
    <row r="165" spans="1:29" ht="26.25" customHeight="1" x14ac:dyDescent="0.55000000000000004">
      <c r="A165" s="17">
        <v>4</v>
      </c>
      <c r="B165" s="22" t="s">
        <v>34</v>
      </c>
      <c r="C165" s="25" t="str">
        <f t="shared" si="9"/>
        <v>火</v>
      </c>
      <c r="D165" s="85"/>
      <c r="E165" s="86"/>
      <c r="F165" s="205"/>
      <c r="G165" s="178"/>
      <c r="H165" s="18" t="s">
        <v>31</v>
      </c>
      <c r="I165" s="178"/>
      <c r="J165" s="178"/>
      <c r="K165" s="22" t="s">
        <v>32</v>
      </c>
      <c r="L165" s="89" t="str">
        <f t="shared" si="10"/>
        <v/>
      </c>
      <c r="M165" s="90"/>
      <c r="N165" s="22" t="s">
        <v>33</v>
      </c>
      <c r="O165" s="85"/>
      <c r="P165" s="86"/>
      <c r="Q165" s="85"/>
      <c r="R165" s="86"/>
      <c r="S165" s="85"/>
      <c r="T165" s="86"/>
      <c r="U165" s="85"/>
      <c r="V165" s="86"/>
      <c r="W165" s="120"/>
      <c r="X165" s="121"/>
      <c r="Y165" s="121"/>
      <c r="Z165" s="121"/>
      <c r="AA165" s="121"/>
      <c r="AB165" s="121"/>
      <c r="AC165" s="122"/>
    </row>
    <row r="166" spans="1:29" ht="26.25" customHeight="1" x14ac:dyDescent="0.55000000000000004">
      <c r="A166" s="17">
        <v>5</v>
      </c>
      <c r="B166" s="22" t="s">
        <v>34</v>
      </c>
      <c r="C166" s="25" t="str">
        <f t="shared" si="9"/>
        <v>水</v>
      </c>
      <c r="D166" s="85"/>
      <c r="E166" s="86"/>
      <c r="F166" s="205"/>
      <c r="G166" s="178"/>
      <c r="H166" s="18" t="s">
        <v>31</v>
      </c>
      <c r="I166" s="178"/>
      <c r="J166" s="178"/>
      <c r="K166" s="22" t="s">
        <v>32</v>
      </c>
      <c r="L166" s="89" t="str">
        <f t="shared" si="10"/>
        <v/>
      </c>
      <c r="M166" s="90"/>
      <c r="N166" s="22" t="s">
        <v>33</v>
      </c>
      <c r="O166" s="85"/>
      <c r="P166" s="86"/>
      <c r="Q166" s="85"/>
      <c r="R166" s="86"/>
      <c r="S166" s="85"/>
      <c r="T166" s="86"/>
      <c r="U166" s="85"/>
      <c r="V166" s="86"/>
      <c r="W166" s="120"/>
      <c r="X166" s="121"/>
      <c r="Y166" s="121"/>
      <c r="Z166" s="121"/>
      <c r="AA166" s="121"/>
      <c r="AB166" s="121"/>
      <c r="AC166" s="122"/>
    </row>
    <row r="167" spans="1:29" ht="26.25" customHeight="1" x14ac:dyDescent="0.55000000000000004">
      <c r="A167" s="17">
        <v>6</v>
      </c>
      <c r="B167" s="22" t="s">
        <v>34</v>
      </c>
      <c r="C167" s="25" t="str">
        <f t="shared" si="9"/>
        <v>木</v>
      </c>
      <c r="D167" s="85"/>
      <c r="E167" s="86"/>
      <c r="F167" s="205"/>
      <c r="G167" s="178"/>
      <c r="H167" s="18" t="s">
        <v>31</v>
      </c>
      <c r="I167" s="178"/>
      <c r="J167" s="178"/>
      <c r="K167" s="22" t="s">
        <v>32</v>
      </c>
      <c r="L167" s="89" t="str">
        <f t="shared" si="10"/>
        <v/>
      </c>
      <c r="M167" s="90"/>
      <c r="N167" s="22" t="s">
        <v>33</v>
      </c>
      <c r="O167" s="85"/>
      <c r="P167" s="86"/>
      <c r="Q167" s="85"/>
      <c r="R167" s="86"/>
      <c r="S167" s="85"/>
      <c r="T167" s="86"/>
      <c r="U167" s="85"/>
      <c r="V167" s="86"/>
      <c r="W167" s="120"/>
      <c r="X167" s="121"/>
      <c r="Y167" s="121"/>
      <c r="Z167" s="121"/>
      <c r="AA167" s="121"/>
      <c r="AB167" s="121"/>
      <c r="AC167" s="122"/>
    </row>
    <row r="168" spans="1:29" ht="26.25" customHeight="1" x14ac:dyDescent="0.55000000000000004">
      <c r="A168" s="17">
        <v>7</v>
      </c>
      <c r="B168" s="22" t="s">
        <v>34</v>
      </c>
      <c r="C168" s="25" t="str">
        <f t="shared" si="9"/>
        <v>金</v>
      </c>
      <c r="D168" s="85"/>
      <c r="E168" s="86"/>
      <c r="F168" s="205"/>
      <c r="G168" s="178"/>
      <c r="H168" s="18" t="s">
        <v>31</v>
      </c>
      <c r="I168" s="178"/>
      <c r="J168" s="178"/>
      <c r="K168" s="22" t="s">
        <v>32</v>
      </c>
      <c r="L168" s="89" t="str">
        <f t="shared" si="10"/>
        <v/>
      </c>
      <c r="M168" s="90"/>
      <c r="N168" s="22" t="s">
        <v>33</v>
      </c>
      <c r="O168" s="85"/>
      <c r="P168" s="86"/>
      <c r="Q168" s="85"/>
      <c r="R168" s="86"/>
      <c r="S168" s="85"/>
      <c r="T168" s="86"/>
      <c r="U168" s="85"/>
      <c r="V168" s="86"/>
      <c r="W168" s="120"/>
      <c r="X168" s="121"/>
      <c r="Y168" s="121"/>
      <c r="Z168" s="121"/>
      <c r="AA168" s="121"/>
      <c r="AB168" s="121"/>
      <c r="AC168" s="122"/>
    </row>
    <row r="169" spans="1:29" ht="26.25" customHeight="1" x14ac:dyDescent="0.55000000000000004">
      <c r="A169" s="17">
        <v>8</v>
      </c>
      <c r="B169" s="22" t="s">
        <v>34</v>
      </c>
      <c r="C169" s="25" t="str">
        <f t="shared" si="9"/>
        <v>土</v>
      </c>
      <c r="D169" s="85"/>
      <c r="E169" s="86"/>
      <c r="F169" s="205"/>
      <c r="G169" s="178"/>
      <c r="H169" s="18" t="s">
        <v>31</v>
      </c>
      <c r="I169" s="178"/>
      <c r="J169" s="178"/>
      <c r="K169" s="22" t="s">
        <v>32</v>
      </c>
      <c r="L169" s="89" t="str">
        <f t="shared" si="10"/>
        <v/>
      </c>
      <c r="M169" s="90"/>
      <c r="N169" s="22" t="s">
        <v>33</v>
      </c>
      <c r="O169" s="85"/>
      <c r="P169" s="86"/>
      <c r="Q169" s="85"/>
      <c r="R169" s="86"/>
      <c r="S169" s="85"/>
      <c r="T169" s="86"/>
      <c r="U169" s="85"/>
      <c r="V169" s="86"/>
      <c r="W169" s="120"/>
      <c r="X169" s="121"/>
      <c r="Y169" s="121"/>
      <c r="Z169" s="121"/>
      <c r="AA169" s="121"/>
      <c r="AB169" s="121"/>
      <c r="AC169" s="122"/>
    </row>
    <row r="170" spans="1:29" ht="26.25" customHeight="1" x14ac:dyDescent="0.55000000000000004">
      <c r="A170" s="17">
        <v>9</v>
      </c>
      <c r="B170" s="22" t="s">
        <v>34</v>
      </c>
      <c r="C170" s="25" t="str">
        <f t="shared" si="9"/>
        <v>日</v>
      </c>
      <c r="D170" s="85"/>
      <c r="E170" s="86"/>
      <c r="F170" s="205"/>
      <c r="G170" s="178"/>
      <c r="H170" s="18" t="s">
        <v>31</v>
      </c>
      <c r="I170" s="178"/>
      <c r="J170" s="178"/>
      <c r="K170" s="22" t="s">
        <v>32</v>
      </c>
      <c r="L170" s="89" t="str">
        <f t="shared" si="10"/>
        <v/>
      </c>
      <c r="M170" s="90"/>
      <c r="N170" s="22" t="s">
        <v>33</v>
      </c>
      <c r="O170" s="85"/>
      <c r="P170" s="86"/>
      <c r="Q170" s="85"/>
      <c r="R170" s="86"/>
      <c r="S170" s="85"/>
      <c r="T170" s="86"/>
      <c r="U170" s="85"/>
      <c r="V170" s="86"/>
      <c r="W170" s="120"/>
      <c r="X170" s="121"/>
      <c r="Y170" s="121"/>
      <c r="Z170" s="121"/>
      <c r="AA170" s="121"/>
      <c r="AB170" s="121"/>
      <c r="AC170" s="122"/>
    </row>
    <row r="171" spans="1:29" ht="26.25" customHeight="1" x14ac:dyDescent="0.55000000000000004">
      <c r="A171" s="17">
        <v>10</v>
      </c>
      <c r="B171" s="22" t="s">
        <v>34</v>
      </c>
      <c r="C171" s="25" t="str">
        <f t="shared" si="9"/>
        <v>月</v>
      </c>
      <c r="D171" s="85"/>
      <c r="E171" s="86"/>
      <c r="F171" s="205"/>
      <c r="G171" s="178"/>
      <c r="H171" s="18" t="s">
        <v>31</v>
      </c>
      <c r="I171" s="178"/>
      <c r="J171" s="178"/>
      <c r="K171" s="22" t="s">
        <v>32</v>
      </c>
      <c r="L171" s="89" t="str">
        <f t="shared" si="10"/>
        <v/>
      </c>
      <c r="M171" s="90"/>
      <c r="N171" s="22" t="s">
        <v>33</v>
      </c>
      <c r="O171" s="85"/>
      <c r="P171" s="86"/>
      <c r="Q171" s="85"/>
      <c r="R171" s="86"/>
      <c r="S171" s="85"/>
      <c r="T171" s="86"/>
      <c r="U171" s="85"/>
      <c r="V171" s="86"/>
      <c r="W171" s="120"/>
      <c r="X171" s="121"/>
      <c r="Y171" s="121"/>
      <c r="Z171" s="121"/>
      <c r="AA171" s="121"/>
      <c r="AB171" s="121"/>
      <c r="AC171" s="122"/>
    </row>
    <row r="172" spans="1:29" ht="26.25" customHeight="1" x14ac:dyDescent="0.55000000000000004">
      <c r="A172" s="17">
        <v>11</v>
      </c>
      <c r="B172" s="22" t="s">
        <v>34</v>
      </c>
      <c r="C172" s="25" t="str">
        <f t="shared" si="9"/>
        <v>火</v>
      </c>
      <c r="D172" s="85"/>
      <c r="E172" s="86"/>
      <c r="F172" s="205"/>
      <c r="G172" s="178"/>
      <c r="H172" s="18" t="s">
        <v>31</v>
      </c>
      <c r="I172" s="178"/>
      <c r="J172" s="178"/>
      <c r="K172" s="22" t="s">
        <v>32</v>
      </c>
      <c r="L172" s="89" t="str">
        <f t="shared" si="10"/>
        <v/>
      </c>
      <c r="M172" s="90"/>
      <c r="N172" s="22" t="s">
        <v>33</v>
      </c>
      <c r="O172" s="85"/>
      <c r="P172" s="86"/>
      <c r="Q172" s="85"/>
      <c r="R172" s="86"/>
      <c r="S172" s="85"/>
      <c r="T172" s="86"/>
      <c r="U172" s="85"/>
      <c r="V172" s="86"/>
      <c r="W172" s="120"/>
      <c r="X172" s="121"/>
      <c r="Y172" s="121"/>
      <c r="Z172" s="121"/>
      <c r="AA172" s="121"/>
      <c r="AB172" s="121"/>
      <c r="AC172" s="122"/>
    </row>
    <row r="173" spans="1:29" ht="26.25" customHeight="1" x14ac:dyDescent="0.55000000000000004">
      <c r="A173" s="17">
        <v>12</v>
      </c>
      <c r="B173" s="22" t="s">
        <v>34</v>
      </c>
      <c r="C173" s="25" t="str">
        <f t="shared" si="9"/>
        <v>水</v>
      </c>
      <c r="D173" s="85"/>
      <c r="E173" s="86"/>
      <c r="F173" s="205"/>
      <c r="G173" s="178"/>
      <c r="H173" s="18" t="s">
        <v>31</v>
      </c>
      <c r="I173" s="178"/>
      <c r="J173" s="178"/>
      <c r="K173" s="22" t="s">
        <v>32</v>
      </c>
      <c r="L173" s="89" t="str">
        <f t="shared" si="10"/>
        <v/>
      </c>
      <c r="M173" s="90"/>
      <c r="N173" s="22" t="s">
        <v>33</v>
      </c>
      <c r="O173" s="85"/>
      <c r="P173" s="86"/>
      <c r="Q173" s="85"/>
      <c r="R173" s="86"/>
      <c r="S173" s="85"/>
      <c r="T173" s="86"/>
      <c r="U173" s="85"/>
      <c r="V173" s="86"/>
      <c r="W173" s="120"/>
      <c r="X173" s="121"/>
      <c r="Y173" s="121"/>
      <c r="Z173" s="121"/>
      <c r="AA173" s="121"/>
      <c r="AB173" s="121"/>
      <c r="AC173" s="122"/>
    </row>
    <row r="174" spans="1:29" ht="26.25" customHeight="1" x14ac:dyDescent="0.55000000000000004">
      <c r="A174" s="17">
        <v>13</v>
      </c>
      <c r="B174" s="22" t="s">
        <v>34</v>
      </c>
      <c r="C174" s="25" t="str">
        <f t="shared" si="9"/>
        <v>木</v>
      </c>
      <c r="D174" s="85"/>
      <c r="E174" s="86"/>
      <c r="F174" s="205"/>
      <c r="G174" s="178"/>
      <c r="H174" s="18" t="s">
        <v>31</v>
      </c>
      <c r="I174" s="178"/>
      <c r="J174" s="178"/>
      <c r="K174" s="22" t="s">
        <v>32</v>
      </c>
      <c r="L174" s="89" t="str">
        <f t="shared" si="10"/>
        <v/>
      </c>
      <c r="M174" s="90"/>
      <c r="N174" s="22" t="s">
        <v>33</v>
      </c>
      <c r="O174" s="85"/>
      <c r="P174" s="86"/>
      <c r="Q174" s="85"/>
      <c r="R174" s="86"/>
      <c r="S174" s="85"/>
      <c r="T174" s="86"/>
      <c r="U174" s="85"/>
      <c r="V174" s="86"/>
      <c r="W174" s="120"/>
      <c r="X174" s="121"/>
      <c r="Y174" s="121"/>
      <c r="Z174" s="121"/>
      <c r="AA174" s="121"/>
      <c r="AB174" s="121"/>
      <c r="AC174" s="122"/>
    </row>
    <row r="175" spans="1:29" ht="26.25" customHeight="1" x14ac:dyDescent="0.55000000000000004">
      <c r="A175" s="17">
        <v>14</v>
      </c>
      <c r="B175" s="22" t="s">
        <v>34</v>
      </c>
      <c r="C175" s="25" t="str">
        <f t="shared" si="9"/>
        <v>金</v>
      </c>
      <c r="D175" s="85"/>
      <c r="E175" s="86"/>
      <c r="F175" s="205"/>
      <c r="G175" s="178"/>
      <c r="H175" s="18" t="s">
        <v>31</v>
      </c>
      <c r="I175" s="178"/>
      <c r="J175" s="178"/>
      <c r="K175" s="22" t="s">
        <v>32</v>
      </c>
      <c r="L175" s="89" t="str">
        <f t="shared" si="10"/>
        <v/>
      </c>
      <c r="M175" s="90"/>
      <c r="N175" s="22" t="s">
        <v>33</v>
      </c>
      <c r="O175" s="85"/>
      <c r="P175" s="86"/>
      <c r="Q175" s="85"/>
      <c r="R175" s="86"/>
      <c r="S175" s="85"/>
      <c r="T175" s="86"/>
      <c r="U175" s="85"/>
      <c r="V175" s="86"/>
      <c r="W175" s="120"/>
      <c r="X175" s="121"/>
      <c r="Y175" s="121"/>
      <c r="Z175" s="121"/>
      <c r="AA175" s="121"/>
      <c r="AB175" s="121"/>
      <c r="AC175" s="122"/>
    </row>
    <row r="176" spans="1:29" ht="26.25" customHeight="1" x14ac:dyDescent="0.55000000000000004">
      <c r="A176" s="17">
        <v>15</v>
      </c>
      <c r="B176" s="22" t="s">
        <v>34</v>
      </c>
      <c r="C176" s="25" t="str">
        <f t="shared" si="9"/>
        <v>土</v>
      </c>
      <c r="D176" s="85"/>
      <c r="E176" s="86"/>
      <c r="F176" s="205"/>
      <c r="G176" s="178"/>
      <c r="H176" s="18" t="s">
        <v>31</v>
      </c>
      <c r="I176" s="178"/>
      <c r="J176" s="178"/>
      <c r="K176" s="22" t="s">
        <v>32</v>
      </c>
      <c r="L176" s="89" t="str">
        <f t="shared" si="10"/>
        <v/>
      </c>
      <c r="M176" s="90"/>
      <c r="N176" s="22" t="s">
        <v>33</v>
      </c>
      <c r="O176" s="85"/>
      <c r="P176" s="86"/>
      <c r="Q176" s="85"/>
      <c r="R176" s="86"/>
      <c r="S176" s="85"/>
      <c r="T176" s="86"/>
      <c r="U176" s="85"/>
      <c r="V176" s="86"/>
      <c r="W176" s="120"/>
      <c r="X176" s="121"/>
      <c r="Y176" s="121"/>
      <c r="Z176" s="121"/>
      <c r="AA176" s="121"/>
      <c r="AB176" s="121"/>
      <c r="AC176" s="122"/>
    </row>
    <row r="177" spans="1:29" ht="26.25" customHeight="1" x14ac:dyDescent="0.55000000000000004">
      <c r="A177" s="17">
        <v>16</v>
      </c>
      <c r="B177" s="22" t="s">
        <v>34</v>
      </c>
      <c r="C177" s="25" t="str">
        <f t="shared" si="9"/>
        <v>日</v>
      </c>
      <c r="D177" s="85"/>
      <c r="E177" s="86"/>
      <c r="F177" s="205"/>
      <c r="G177" s="178"/>
      <c r="H177" s="18" t="s">
        <v>31</v>
      </c>
      <c r="I177" s="178"/>
      <c r="J177" s="178"/>
      <c r="K177" s="22" t="s">
        <v>32</v>
      </c>
      <c r="L177" s="89" t="str">
        <f t="shared" si="10"/>
        <v/>
      </c>
      <c r="M177" s="90"/>
      <c r="N177" s="22" t="s">
        <v>33</v>
      </c>
      <c r="O177" s="85"/>
      <c r="P177" s="86"/>
      <c r="Q177" s="85"/>
      <c r="R177" s="86"/>
      <c r="S177" s="85"/>
      <c r="T177" s="86"/>
      <c r="U177" s="85"/>
      <c r="V177" s="86"/>
      <c r="W177" s="120"/>
      <c r="X177" s="121"/>
      <c r="Y177" s="121"/>
      <c r="Z177" s="121"/>
      <c r="AA177" s="121"/>
      <c r="AB177" s="121"/>
      <c r="AC177" s="122"/>
    </row>
    <row r="178" spans="1:29" ht="26.25" customHeight="1" x14ac:dyDescent="0.55000000000000004">
      <c r="A178" s="17">
        <v>17</v>
      </c>
      <c r="B178" s="22" t="s">
        <v>34</v>
      </c>
      <c r="C178" s="25" t="str">
        <f t="shared" si="9"/>
        <v>月</v>
      </c>
      <c r="D178" s="85"/>
      <c r="E178" s="86"/>
      <c r="F178" s="205"/>
      <c r="G178" s="178"/>
      <c r="H178" s="18" t="s">
        <v>31</v>
      </c>
      <c r="I178" s="178"/>
      <c r="J178" s="178"/>
      <c r="K178" s="22" t="s">
        <v>32</v>
      </c>
      <c r="L178" s="89" t="str">
        <f t="shared" si="10"/>
        <v/>
      </c>
      <c r="M178" s="90"/>
      <c r="N178" s="22" t="s">
        <v>33</v>
      </c>
      <c r="O178" s="85"/>
      <c r="P178" s="86"/>
      <c r="Q178" s="85"/>
      <c r="R178" s="86"/>
      <c r="S178" s="85"/>
      <c r="T178" s="86"/>
      <c r="U178" s="85"/>
      <c r="V178" s="86"/>
      <c r="W178" s="120"/>
      <c r="X178" s="121"/>
      <c r="Y178" s="121"/>
      <c r="Z178" s="121"/>
      <c r="AA178" s="121"/>
      <c r="AB178" s="121"/>
      <c r="AC178" s="122"/>
    </row>
    <row r="179" spans="1:29" ht="26.25" customHeight="1" x14ac:dyDescent="0.55000000000000004">
      <c r="A179" s="17">
        <v>18</v>
      </c>
      <c r="B179" s="22" t="s">
        <v>34</v>
      </c>
      <c r="C179" s="25" t="str">
        <f t="shared" si="9"/>
        <v>火</v>
      </c>
      <c r="D179" s="85"/>
      <c r="E179" s="86"/>
      <c r="F179" s="205"/>
      <c r="G179" s="178"/>
      <c r="H179" s="18" t="s">
        <v>31</v>
      </c>
      <c r="I179" s="178"/>
      <c r="J179" s="178"/>
      <c r="K179" s="22" t="s">
        <v>32</v>
      </c>
      <c r="L179" s="89" t="str">
        <f t="shared" si="10"/>
        <v/>
      </c>
      <c r="M179" s="90"/>
      <c r="N179" s="22" t="s">
        <v>33</v>
      </c>
      <c r="O179" s="85"/>
      <c r="P179" s="86"/>
      <c r="Q179" s="85"/>
      <c r="R179" s="86"/>
      <c r="S179" s="85"/>
      <c r="T179" s="86"/>
      <c r="U179" s="85"/>
      <c r="V179" s="86"/>
      <c r="W179" s="120"/>
      <c r="X179" s="121"/>
      <c r="Y179" s="121"/>
      <c r="Z179" s="121"/>
      <c r="AA179" s="121"/>
      <c r="AB179" s="121"/>
      <c r="AC179" s="122"/>
    </row>
    <row r="180" spans="1:29" ht="26.25" customHeight="1" x14ac:dyDescent="0.55000000000000004">
      <c r="A180" s="17">
        <v>19</v>
      </c>
      <c r="B180" s="22" t="s">
        <v>34</v>
      </c>
      <c r="C180" s="25" t="str">
        <f t="shared" si="9"/>
        <v>水</v>
      </c>
      <c r="D180" s="85"/>
      <c r="E180" s="86"/>
      <c r="F180" s="205"/>
      <c r="G180" s="178"/>
      <c r="H180" s="18" t="s">
        <v>31</v>
      </c>
      <c r="I180" s="178"/>
      <c r="J180" s="178"/>
      <c r="K180" s="22" t="s">
        <v>32</v>
      </c>
      <c r="L180" s="89" t="str">
        <f t="shared" si="10"/>
        <v/>
      </c>
      <c r="M180" s="90"/>
      <c r="N180" s="22" t="s">
        <v>33</v>
      </c>
      <c r="O180" s="85"/>
      <c r="P180" s="86"/>
      <c r="Q180" s="85"/>
      <c r="R180" s="86"/>
      <c r="S180" s="85"/>
      <c r="T180" s="86"/>
      <c r="U180" s="85"/>
      <c r="V180" s="86"/>
      <c r="W180" s="120"/>
      <c r="X180" s="121"/>
      <c r="Y180" s="121"/>
      <c r="Z180" s="121"/>
      <c r="AA180" s="121"/>
      <c r="AB180" s="121"/>
      <c r="AC180" s="122"/>
    </row>
    <row r="181" spans="1:29" ht="26.25" customHeight="1" x14ac:dyDescent="0.55000000000000004">
      <c r="A181" s="17">
        <v>20</v>
      </c>
      <c r="B181" s="22" t="s">
        <v>34</v>
      </c>
      <c r="C181" s="25" t="str">
        <f t="shared" si="9"/>
        <v>木</v>
      </c>
      <c r="D181" s="85"/>
      <c r="E181" s="86"/>
      <c r="F181" s="205"/>
      <c r="G181" s="178"/>
      <c r="H181" s="18" t="s">
        <v>31</v>
      </c>
      <c r="I181" s="178"/>
      <c r="J181" s="178"/>
      <c r="K181" s="22" t="s">
        <v>32</v>
      </c>
      <c r="L181" s="89" t="str">
        <f t="shared" si="10"/>
        <v/>
      </c>
      <c r="M181" s="90"/>
      <c r="N181" s="22" t="s">
        <v>33</v>
      </c>
      <c r="O181" s="85"/>
      <c r="P181" s="86"/>
      <c r="Q181" s="85"/>
      <c r="R181" s="86"/>
      <c r="S181" s="85"/>
      <c r="T181" s="86"/>
      <c r="U181" s="85"/>
      <c r="V181" s="86"/>
      <c r="W181" s="120"/>
      <c r="X181" s="121"/>
      <c r="Y181" s="121"/>
      <c r="Z181" s="121"/>
      <c r="AA181" s="121"/>
      <c r="AB181" s="121"/>
      <c r="AC181" s="122"/>
    </row>
    <row r="182" spans="1:29" ht="26.25" customHeight="1" x14ac:dyDescent="0.55000000000000004">
      <c r="A182" s="17">
        <v>21</v>
      </c>
      <c r="B182" s="22" t="s">
        <v>34</v>
      </c>
      <c r="C182" s="25" t="str">
        <f t="shared" si="9"/>
        <v>金</v>
      </c>
      <c r="D182" s="85"/>
      <c r="E182" s="86"/>
      <c r="F182" s="205"/>
      <c r="G182" s="178"/>
      <c r="H182" s="18" t="s">
        <v>31</v>
      </c>
      <c r="I182" s="178"/>
      <c r="J182" s="178"/>
      <c r="K182" s="22" t="s">
        <v>32</v>
      </c>
      <c r="L182" s="89" t="str">
        <f t="shared" si="10"/>
        <v/>
      </c>
      <c r="M182" s="90"/>
      <c r="N182" s="22" t="s">
        <v>33</v>
      </c>
      <c r="O182" s="85"/>
      <c r="P182" s="86"/>
      <c r="Q182" s="85"/>
      <c r="R182" s="86"/>
      <c r="S182" s="85"/>
      <c r="T182" s="86"/>
      <c r="U182" s="85"/>
      <c r="V182" s="86"/>
      <c r="W182" s="120"/>
      <c r="X182" s="121"/>
      <c r="Y182" s="121"/>
      <c r="Z182" s="121"/>
      <c r="AA182" s="121"/>
      <c r="AB182" s="121"/>
      <c r="AC182" s="122"/>
    </row>
    <row r="183" spans="1:29" ht="26.25" customHeight="1" x14ac:dyDescent="0.55000000000000004">
      <c r="A183" s="17">
        <v>22</v>
      </c>
      <c r="B183" s="22" t="s">
        <v>34</v>
      </c>
      <c r="C183" s="25" t="str">
        <f t="shared" si="9"/>
        <v>土</v>
      </c>
      <c r="D183" s="85"/>
      <c r="E183" s="86"/>
      <c r="F183" s="205"/>
      <c r="G183" s="178"/>
      <c r="H183" s="18" t="s">
        <v>31</v>
      </c>
      <c r="I183" s="178"/>
      <c r="J183" s="178"/>
      <c r="K183" s="22" t="s">
        <v>32</v>
      </c>
      <c r="L183" s="89" t="str">
        <f t="shared" si="10"/>
        <v/>
      </c>
      <c r="M183" s="90"/>
      <c r="N183" s="22" t="s">
        <v>33</v>
      </c>
      <c r="O183" s="85"/>
      <c r="P183" s="86"/>
      <c r="Q183" s="85"/>
      <c r="R183" s="86"/>
      <c r="S183" s="85"/>
      <c r="T183" s="86"/>
      <c r="U183" s="85"/>
      <c r="V183" s="86"/>
      <c r="W183" s="120"/>
      <c r="X183" s="121"/>
      <c r="Y183" s="121"/>
      <c r="Z183" s="121"/>
      <c r="AA183" s="121"/>
      <c r="AB183" s="121"/>
      <c r="AC183" s="122"/>
    </row>
    <row r="184" spans="1:29" ht="26.25" customHeight="1" x14ac:dyDescent="0.55000000000000004">
      <c r="A184" s="17">
        <v>23</v>
      </c>
      <c r="B184" s="22" t="s">
        <v>34</v>
      </c>
      <c r="C184" s="25" t="str">
        <f t="shared" si="9"/>
        <v>日</v>
      </c>
      <c r="D184" s="85"/>
      <c r="E184" s="86"/>
      <c r="F184" s="205"/>
      <c r="G184" s="178"/>
      <c r="H184" s="18" t="s">
        <v>31</v>
      </c>
      <c r="I184" s="178"/>
      <c r="J184" s="178"/>
      <c r="K184" s="22" t="s">
        <v>32</v>
      </c>
      <c r="L184" s="89" t="str">
        <f t="shared" si="10"/>
        <v/>
      </c>
      <c r="M184" s="90"/>
      <c r="N184" s="22" t="s">
        <v>33</v>
      </c>
      <c r="O184" s="85"/>
      <c r="P184" s="86"/>
      <c r="Q184" s="85"/>
      <c r="R184" s="86"/>
      <c r="S184" s="85"/>
      <c r="T184" s="86"/>
      <c r="U184" s="85"/>
      <c r="V184" s="86"/>
      <c r="W184" s="120"/>
      <c r="X184" s="121"/>
      <c r="Y184" s="121"/>
      <c r="Z184" s="121"/>
      <c r="AA184" s="121"/>
      <c r="AB184" s="121"/>
      <c r="AC184" s="122"/>
    </row>
    <row r="185" spans="1:29" ht="26.25" customHeight="1" x14ac:dyDescent="0.55000000000000004">
      <c r="A185" s="17">
        <v>24</v>
      </c>
      <c r="B185" s="22" t="s">
        <v>34</v>
      </c>
      <c r="C185" s="25" t="str">
        <f t="shared" si="9"/>
        <v>月</v>
      </c>
      <c r="D185" s="85"/>
      <c r="E185" s="86"/>
      <c r="F185" s="205"/>
      <c r="G185" s="178"/>
      <c r="H185" s="18" t="s">
        <v>31</v>
      </c>
      <c r="I185" s="178"/>
      <c r="J185" s="178"/>
      <c r="K185" s="22" t="s">
        <v>32</v>
      </c>
      <c r="L185" s="89" t="str">
        <f t="shared" si="10"/>
        <v/>
      </c>
      <c r="M185" s="90"/>
      <c r="N185" s="22" t="s">
        <v>33</v>
      </c>
      <c r="O185" s="85"/>
      <c r="P185" s="86"/>
      <c r="Q185" s="85"/>
      <c r="R185" s="86"/>
      <c r="S185" s="85"/>
      <c r="T185" s="86"/>
      <c r="U185" s="85"/>
      <c r="V185" s="86"/>
      <c r="W185" s="120"/>
      <c r="X185" s="121"/>
      <c r="Y185" s="121"/>
      <c r="Z185" s="121"/>
      <c r="AA185" s="121"/>
      <c r="AB185" s="121"/>
      <c r="AC185" s="122"/>
    </row>
    <row r="186" spans="1:29" ht="26.25" customHeight="1" x14ac:dyDescent="0.55000000000000004">
      <c r="A186" s="17">
        <v>25</v>
      </c>
      <c r="B186" s="22" t="s">
        <v>34</v>
      </c>
      <c r="C186" s="25" t="str">
        <f t="shared" si="9"/>
        <v>火</v>
      </c>
      <c r="D186" s="85"/>
      <c r="E186" s="86"/>
      <c r="F186" s="205"/>
      <c r="G186" s="178"/>
      <c r="H186" s="18" t="s">
        <v>31</v>
      </c>
      <c r="I186" s="178"/>
      <c r="J186" s="178"/>
      <c r="K186" s="22" t="s">
        <v>32</v>
      </c>
      <c r="L186" s="89" t="str">
        <f t="shared" si="10"/>
        <v/>
      </c>
      <c r="M186" s="90"/>
      <c r="N186" s="22" t="s">
        <v>33</v>
      </c>
      <c r="O186" s="85"/>
      <c r="P186" s="86"/>
      <c r="Q186" s="85"/>
      <c r="R186" s="86"/>
      <c r="S186" s="85"/>
      <c r="T186" s="86"/>
      <c r="U186" s="85"/>
      <c r="V186" s="86"/>
      <c r="W186" s="120"/>
      <c r="X186" s="121"/>
      <c r="Y186" s="121"/>
      <c r="Z186" s="121"/>
      <c r="AA186" s="121"/>
      <c r="AB186" s="121"/>
      <c r="AC186" s="122"/>
    </row>
    <row r="187" spans="1:29" ht="26.25" customHeight="1" x14ac:dyDescent="0.55000000000000004">
      <c r="A187" s="17">
        <v>26</v>
      </c>
      <c r="B187" s="22" t="s">
        <v>34</v>
      </c>
      <c r="C187" s="25" t="str">
        <f t="shared" si="9"/>
        <v>水</v>
      </c>
      <c r="D187" s="85"/>
      <c r="E187" s="86"/>
      <c r="F187" s="205"/>
      <c r="G187" s="178"/>
      <c r="H187" s="18" t="s">
        <v>31</v>
      </c>
      <c r="I187" s="178"/>
      <c r="J187" s="178"/>
      <c r="K187" s="22" t="s">
        <v>32</v>
      </c>
      <c r="L187" s="89" t="str">
        <f t="shared" si="10"/>
        <v/>
      </c>
      <c r="M187" s="90"/>
      <c r="N187" s="22" t="s">
        <v>33</v>
      </c>
      <c r="O187" s="85"/>
      <c r="P187" s="86"/>
      <c r="Q187" s="85"/>
      <c r="R187" s="86"/>
      <c r="S187" s="85"/>
      <c r="T187" s="86"/>
      <c r="U187" s="85"/>
      <c r="V187" s="86"/>
      <c r="W187" s="120"/>
      <c r="X187" s="121"/>
      <c r="Y187" s="121"/>
      <c r="Z187" s="121"/>
      <c r="AA187" s="121"/>
      <c r="AB187" s="121"/>
      <c r="AC187" s="122"/>
    </row>
    <row r="188" spans="1:29" ht="26.25" customHeight="1" x14ac:dyDescent="0.55000000000000004">
      <c r="A188" s="17">
        <v>27</v>
      </c>
      <c r="B188" s="22" t="s">
        <v>34</v>
      </c>
      <c r="C188" s="25" t="str">
        <f t="shared" si="9"/>
        <v>木</v>
      </c>
      <c r="D188" s="85"/>
      <c r="E188" s="86"/>
      <c r="F188" s="205"/>
      <c r="G188" s="178"/>
      <c r="H188" s="18" t="s">
        <v>31</v>
      </c>
      <c r="I188" s="178"/>
      <c r="J188" s="178"/>
      <c r="K188" s="22" t="s">
        <v>32</v>
      </c>
      <c r="L188" s="89" t="str">
        <f t="shared" si="10"/>
        <v/>
      </c>
      <c r="M188" s="90"/>
      <c r="N188" s="22" t="s">
        <v>33</v>
      </c>
      <c r="O188" s="85"/>
      <c r="P188" s="86"/>
      <c r="Q188" s="85"/>
      <c r="R188" s="86"/>
      <c r="S188" s="85"/>
      <c r="T188" s="86"/>
      <c r="U188" s="85"/>
      <c r="V188" s="86"/>
      <c r="W188" s="120"/>
      <c r="X188" s="121"/>
      <c r="Y188" s="121"/>
      <c r="Z188" s="121"/>
      <c r="AA188" s="121"/>
      <c r="AB188" s="121"/>
      <c r="AC188" s="122"/>
    </row>
    <row r="189" spans="1:29" ht="26.25" customHeight="1" x14ac:dyDescent="0.55000000000000004">
      <c r="A189" s="17">
        <v>28</v>
      </c>
      <c r="B189" s="22" t="s">
        <v>34</v>
      </c>
      <c r="C189" s="25" t="str">
        <f t="shared" si="9"/>
        <v>金</v>
      </c>
      <c r="D189" s="85"/>
      <c r="E189" s="86"/>
      <c r="F189" s="205"/>
      <c r="G189" s="178"/>
      <c r="H189" s="18" t="s">
        <v>31</v>
      </c>
      <c r="I189" s="178"/>
      <c r="J189" s="178"/>
      <c r="K189" s="22" t="s">
        <v>32</v>
      </c>
      <c r="L189" s="89" t="str">
        <f t="shared" si="10"/>
        <v/>
      </c>
      <c r="M189" s="90"/>
      <c r="N189" s="22" t="s">
        <v>33</v>
      </c>
      <c r="O189" s="85"/>
      <c r="P189" s="86"/>
      <c r="Q189" s="85"/>
      <c r="R189" s="86"/>
      <c r="S189" s="85"/>
      <c r="T189" s="86"/>
      <c r="U189" s="85"/>
      <c r="V189" s="86"/>
      <c r="W189" s="120"/>
      <c r="X189" s="121"/>
      <c r="Y189" s="121"/>
      <c r="Z189" s="121"/>
      <c r="AA189" s="121"/>
      <c r="AB189" s="121"/>
      <c r="AC189" s="122"/>
    </row>
    <row r="190" spans="1:29" ht="26.25" customHeight="1" x14ac:dyDescent="0.55000000000000004">
      <c r="A190" s="17">
        <v>29</v>
      </c>
      <c r="B190" s="22" t="s">
        <v>34</v>
      </c>
      <c r="C190" s="25" t="str">
        <f t="shared" si="9"/>
        <v>土</v>
      </c>
      <c r="D190" s="85"/>
      <c r="E190" s="86"/>
      <c r="F190" s="205"/>
      <c r="G190" s="178"/>
      <c r="H190" s="18" t="s">
        <v>31</v>
      </c>
      <c r="I190" s="178"/>
      <c r="J190" s="178"/>
      <c r="K190" s="22" t="s">
        <v>32</v>
      </c>
      <c r="L190" s="89" t="str">
        <f t="shared" si="10"/>
        <v/>
      </c>
      <c r="M190" s="90"/>
      <c r="N190" s="22" t="s">
        <v>33</v>
      </c>
      <c r="O190" s="85"/>
      <c r="P190" s="86"/>
      <c r="Q190" s="85"/>
      <c r="R190" s="86"/>
      <c r="S190" s="85"/>
      <c r="T190" s="86"/>
      <c r="U190" s="85"/>
      <c r="V190" s="86"/>
      <c r="W190" s="120"/>
      <c r="X190" s="121"/>
      <c r="Y190" s="121"/>
      <c r="Z190" s="121"/>
      <c r="AA190" s="121"/>
      <c r="AB190" s="121"/>
      <c r="AC190" s="122"/>
    </row>
    <row r="191" spans="1:29" ht="26.25" customHeight="1" x14ac:dyDescent="0.55000000000000004">
      <c r="A191" s="17">
        <v>30</v>
      </c>
      <c r="B191" s="22" t="s">
        <v>34</v>
      </c>
      <c r="C191" s="25" t="str">
        <f t="shared" si="9"/>
        <v>日</v>
      </c>
      <c r="D191" s="85"/>
      <c r="E191" s="86"/>
      <c r="F191" s="205"/>
      <c r="G191" s="178"/>
      <c r="H191" s="18" t="s">
        <v>31</v>
      </c>
      <c r="I191" s="178"/>
      <c r="J191" s="178"/>
      <c r="K191" s="22" t="s">
        <v>32</v>
      </c>
      <c r="L191" s="89" t="str">
        <f t="shared" si="10"/>
        <v/>
      </c>
      <c r="M191" s="90"/>
      <c r="N191" s="22" t="s">
        <v>33</v>
      </c>
      <c r="O191" s="85"/>
      <c r="P191" s="86"/>
      <c r="Q191" s="85"/>
      <c r="R191" s="86"/>
      <c r="S191" s="85"/>
      <c r="T191" s="86"/>
      <c r="U191" s="85"/>
      <c r="V191" s="86"/>
      <c r="W191" s="120"/>
      <c r="X191" s="121"/>
      <c r="Y191" s="121"/>
      <c r="Z191" s="121"/>
      <c r="AA191" s="121"/>
      <c r="AB191" s="121"/>
      <c r="AC191" s="122"/>
    </row>
    <row r="192" spans="1:29" ht="26.25" customHeight="1" x14ac:dyDescent="0.55000000000000004">
      <c r="A192" s="19">
        <v>31</v>
      </c>
      <c r="B192" s="23" t="s">
        <v>4</v>
      </c>
      <c r="C192" s="26" t="str">
        <f t="shared" si="9"/>
        <v>月</v>
      </c>
      <c r="D192" s="218"/>
      <c r="E192" s="219"/>
      <c r="F192" s="226"/>
      <c r="G192" s="227"/>
      <c r="H192" s="20" t="s">
        <v>31</v>
      </c>
      <c r="I192" s="227"/>
      <c r="J192" s="227"/>
      <c r="K192" s="23" t="s">
        <v>32</v>
      </c>
      <c r="L192" s="89" t="str">
        <f t="shared" ref="L192" si="11">IF(OR(F192="",I192=""),"",MIN(MAX(ROUNDDOWN((I192-F192)*24*2,0)/2,0),$E$159))</f>
        <v/>
      </c>
      <c r="M192" s="90"/>
      <c r="N192" s="23" t="s">
        <v>33</v>
      </c>
      <c r="O192" s="218"/>
      <c r="P192" s="219"/>
      <c r="Q192" s="218"/>
      <c r="R192" s="219"/>
      <c r="S192" s="218"/>
      <c r="T192" s="219"/>
      <c r="U192" s="218"/>
      <c r="V192" s="219"/>
      <c r="W192" s="208"/>
      <c r="X192" s="209"/>
      <c r="Y192" s="209"/>
      <c r="Z192" s="209"/>
      <c r="AA192" s="209"/>
      <c r="AB192" s="209"/>
      <c r="AC192" s="210"/>
    </row>
    <row r="193" spans="1:29" ht="26.25" customHeight="1" x14ac:dyDescent="0.55000000000000004">
      <c r="A193" s="126" t="s">
        <v>35</v>
      </c>
      <c r="B193" s="127"/>
      <c r="C193" s="127"/>
      <c r="D193" s="27">
        <f>COUNTIF(L162:M192,"&gt;0")</f>
        <v>0</v>
      </c>
      <c r="E193" s="224" t="s">
        <v>36</v>
      </c>
      <c r="F193" s="224"/>
      <c r="G193" s="224"/>
      <c r="H193" s="224"/>
      <c r="I193" s="27">
        <f>COUNTIF(D162:E192,"○")</f>
        <v>0</v>
      </c>
      <c r="J193" s="28" t="s">
        <v>16</v>
      </c>
      <c r="K193" s="126" t="s">
        <v>101</v>
      </c>
      <c r="L193" s="127"/>
      <c r="M193" s="127"/>
      <c r="N193" s="27" t="s">
        <v>99</v>
      </c>
      <c r="O193" s="27">
        <f>COUNTIF(Q162:R192,"○")</f>
        <v>0</v>
      </c>
      <c r="P193" s="27" t="s">
        <v>38</v>
      </c>
      <c r="Q193" s="225" t="s">
        <v>100</v>
      </c>
      <c r="R193" s="225"/>
      <c r="S193" s="27">
        <f>COUNTIF(S162:T192,"○")</f>
        <v>0</v>
      </c>
      <c r="T193" s="27" t="s">
        <v>38</v>
      </c>
      <c r="U193" s="27"/>
      <c r="V193" s="27"/>
      <c r="W193" s="28"/>
      <c r="X193" s="212" t="s">
        <v>37</v>
      </c>
      <c r="Y193" s="213"/>
      <c r="Z193" s="213"/>
      <c r="AA193" s="44"/>
      <c r="AB193" s="44"/>
      <c r="AC193" s="216" t="str">
        <f>IF(W160="３．要支援家庭のこども加算","●","×")</f>
        <v>×</v>
      </c>
    </row>
    <row r="194" spans="1:29" ht="26.25" customHeight="1" x14ac:dyDescent="0.55000000000000004">
      <c r="A194" s="126" t="s">
        <v>91</v>
      </c>
      <c r="B194" s="127"/>
      <c r="C194" s="27">
        <f>COUNTIF(O162:P192,"○")</f>
        <v>0</v>
      </c>
      <c r="D194" s="105" t="s">
        <v>38</v>
      </c>
      <c r="E194" s="105"/>
      <c r="F194" s="103" t="s">
        <v>107</v>
      </c>
      <c r="G194" s="104"/>
      <c r="H194" s="104"/>
      <c r="I194" s="27">
        <f>COUNTIF(U162:V192,"○")</f>
        <v>0</v>
      </c>
      <c r="J194" s="28" t="s">
        <v>38</v>
      </c>
      <c r="K194" s="211" t="s">
        <v>60</v>
      </c>
      <c r="L194" s="113"/>
      <c r="M194" s="113"/>
      <c r="N194" s="42">
        <f>IF(SUM(L162:M192)&gt;E159, E159, SUM(L162:M192))</f>
        <v>0</v>
      </c>
      <c r="O194" s="111" t="s">
        <v>58</v>
      </c>
      <c r="P194" s="111"/>
      <c r="Q194" s="111"/>
      <c r="R194" s="111"/>
      <c r="S194" s="42">
        <f>SUMIFS(L162:M192,D162:E192,"○")</f>
        <v>0</v>
      </c>
      <c r="T194" s="42" t="s">
        <v>59</v>
      </c>
      <c r="U194" s="115"/>
      <c r="V194" s="115"/>
      <c r="W194" s="45"/>
      <c r="X194" s="214"/>
      <c r="Y194" s="215"/>
      <c r="Z194" s="215"/>
      <c r="AA194" s="49"/>
      <c r="AB194" s="49"/>
      <c r="AC194" s="217"/>
    </row>
    <row r="195" spans="1:29" ht="26.25" customHeight="1" x14ac:dyDescent="0.55000000000000004">
      <c r="A195" s="29"/>
      <c r="B195" s="29"/>
      <c r="C195" s="29"/>
      <c r="D195" s="32"/>
      <c r="E195" s="32"/>
      <c r="F195" s="29"/>
      <c r="G195" s="29"/>
      <c r="H195" s="29"/>
      <c r="I195" s="32"/>
      <c r="J195" s="32"/>
      <c r="K195" s="51"/>
      <c r="L195" s="51"/>
      <c r="M195" s="51"/>
      <c r="N195" s="32"/>
      <c r="O195" s="52"/>
      <c r="P195" s="52"/>
      <c r="Q195" s="52"/>
      <c r="R195" s="52"/>
      <c r="S195" s="32"/>
      <c r="T195" s="32"/>
      <c r="U195" s="53"/>
      <c r="V195" s="53"/>
      <c r="W195" s="32"/>
      <c r="X195" s="29"/>
      <c r="Y195" s="29"/>
      <c r="Z195" s="29"/>
      <c r="AA195" s="29"/>
      <c r="AB195" s="29"/>
      <c r="AC195" s="29"/>
    </row>
    <row r="196" spans="1:29" ht="26.25" customHeight="1" x14ac:dyDescent="0.55000000000000004">
      <c r="A196" s="100" t="str">
        <f>"（別紙）中野区乳児等通園支援事業　利用状況報告書（"&amp;$N$2&amp;"年"&amp;$P$2&amp;"月分）"</f>
        <v>（別紙）中野区乳児等通園支援事業　利用状況報告書（2026年8月分）</v>
      </c>
      <c r="B196" s="100"/>
      <c r="C196" s="100"/>
      <c r="D196" s="100"/>
      <c r="E196" s="100"/>
      <c r="F196" s="100"/>
      <c r="G196" s="100"/>
      <c r="H196" s="100"/>
      <c r="I196" s="100"/>
      <c r="J196" s="100"/>
      <c r="K196" s="100"/>
      <c r="L196" s="100"/>
      <c r="M196" s="100"/>
      <c r="N196" s="100"/>
      <c r="O196" s="100"/>
      <c r="P196" s="100"/>
      <c r="Q196" s="100"/>
      <c r="R196" s="100"/>
      <c r="S196" s="100"/>
      <c r="T196" s="100"/>
      <c r="U196" s="100"/>
      <c r="V196" s="100"/>
      <c r="W196" s="100"/>
      <c r="X196" s="100"/>
      <c r="Y196" s="100"/>
      <c r="Z196" s="100"/>
      <c r="AA196" s="100"/>
      <c r="AB196" s="100"/>
      <c r="AC196" s="100"/>
    </row>
    <row r="197" spans="1:29" ht="26.25" customHeight="1" x14ac:dyDescent="0.55000000000000004">
      <c r="A197" s="101" t="s">
        <v>23</v>
      </c>
      <c r="B197" s="101"/>
      <c r="C197" s="101"/>
      <c r="D197" s="110"/>
      <c r="E197" s="110"/>
      <c r="F197" s="110"/>
      <c r="G197" s="110"/>
      <c r="H197" s="110"/>
      <c r="I197" s="110"/>
      <c r="J197" s="114" t="s">
        <v>43</v>
      </c>
      <c r="K197" s="114"/>
      <c r="L197" s="114"/>
      <c r="O197" s="29" t="s">
        <v>0</v>
      </c>
      <c r="P197" s="13"/>
      <c r="Q197" s="29" t="s">
        <v>3</v>
      </c>
      <c r="S197" s="29" t="s">
        <v>4</v>
      </c>
      <c r="T197" s="29" t="s">
        <v>19</v>
      </c>
      <c r="U197" s="32" t="s">
        <v>40</v>
      </c>
      <c r="V197" s="32"/>
      <c r="W197" s="110"/>
      <c r="X197" s="110"/>
      <c r="Y197" s="110"/>
      <c r="Z197" s="110"/>
      <c r="AA197" s="110"/>
      <c r="AB197" s="110"/>
      <c r="AC197" s="32" t="s">
        <v>19</v>
      </c>
    </row>
    <row r="198" spans="1:29" ht="26.25" customHeight="1" x14ac:dyDescent="0.55000000000000004">
      <c r="A198" s="101" t="s">
        <v>24</v>
      </c>
      <c r="B198" s="101"/>
      <c r="C198" s="101"/>
      <c r="D198" s="32" t="s">
        <v>87</v>
      </c>
      <c r="E198" s="32" cm="1">
        <f t="array" ref="E198">_xlfn.IFS(W197="０歳児クラス相当",$L$12,W197="１歳児クラス相当",$L$13,W197="２歳児クラス相当（３歳未満）",$L$14,W197="２歳児クラス相当（３歳誕生月）",$L$14,W197="",0)</f>
        <v>0</v>
      </c>
      <c r="F198" s="114" t="s">
        <v>11</v>
      </c>
      <c r="G198" s="114"/>
      <c r="H198" s="29"/>
      <c r="I198" s="32"/>
      <c r="J198" s="114"/>
      <c r="K198" s="114"/>
      <c r="L198" s="32"/>
      <c r="M198" s="114"/>
      <c r="N198" s="114"/>
      <c r="O198" s="32"/>
      <c r="P198" s="157" t="s">
        <v>62</v>
      </c>
      <c r="Q198" s="157"/>
      <c r="R198" s="157"/>
      <c r="S198" s="110"/>
      <c r="T198" s="110"/>
      <c r="U198" s="110"/>
      <c r="V198" s="157" t="s">
        <v>65</v>
      </c>
      <c r="W198" s="157"/>
      <c r="X198" s="110"/>
      <c r="Y198" s="110"/>
      <c r="Z198" s="110"/>
      <c r="AA198" s="110"/>
      <c r="AB198" s="110"/>
      <c r="AC198" s="32" t="s">
        <v>19</v>
      </c>
    </row>
    <row r="199" spans="1:29" ht="26.25" customHeight="1" x14ac:dyDescent="0.55000000000000004">
      <c r="A199" s="32"/>
      <c r="B199" s="114" t="s">
        <v>66</v>
      </c>
      <c r="C199" s="114"/>
      <c r="D199" s="114"/>
      <c r="E199" s="114" t="s">
        <v>94</v>
      </c>
      <c r="F199" s="114"/>
      <c r="G199" s="114"/>
      <c r="H199" s="114"/>
      <c r="I199" s="29" t="s">
        <v>19</v>
      </c>
      <c r="J199" s="113" t="s">
        <v>93</v>
      </c>
      <c r="K199" s="113"/>
      <c r="L199" s="113"/>
      <c r="M199" s="113"/>
      <c r="N199" s="113"/>
      <c r="O199" s="110"/>
      <c r="P199" s="110"/>
      <c r="Q199" s="110"/>
      <c r="R199" s="110"/>
      <c r="S199" s="110"/>
      <c r="T199" s="32"/>
      <c r="U199" s="111" t="s">
        <v>86</v>
      </c>
      <c r="V199" s="111"/>
      <c r="W199" s="228"/>
      <c r="X199" s="228"/>
      <c r="Y199" s="228"/>
      <c r="Z199" s="228"/>
      <c r="AA199" s="228"/>
      <c r="AB199" s="228"/>
    </row>
    <row r="200" spans="1:29" ht="26.25" customHeight="1" x14ac:dyDescent="0.55000000000000004">
      <c r="A200" s="123" t="s">
        <v>25</v>
      </c>
      <c r="B200" s="123"/>
      <c r="C200" s="14" t="s">
        <v>26</v>
      </c>
      <c r="D200" s="123" t="s">
        <v>90</v>
      </c>
      <c r="E200" s="123"/>
      <c r="F200" s="123" t="s">
        <v>27</v>
      </c>
      <c r="G200" s="123"/>
      <c r="H200" s="123"/>
      <c r="I200" s="123"/>
      <c r="J200" s="123"/>
      <c r="K200" s="123"/>
      <c r="L200" s="177" t="s">
        <v>28</v>
      </c>
      <c r="M200" s="177"/>
      <c r="N200" s="177"/>
      <c r="O200" s="123" t="s">
        <v>29</v>
      </c>
      <c r="P200" s="123"/>
      <c r="Q200" s="116" t="s">
        <v>98</v>
      </c>
      <c r="R200" s="116"/>
      <c r="S200" s="116" t="s">
        <v>45</v>
      </c>
      <c r="T200" s="116"/>
      <c r="U200" s="124" t="s">
        <v>55</v>
      </c>
      <c r="V200" s="125"/>
      <c r="W200" s="126" t="s">
        <v>30</v>
      </c>
      <c r="X200" s="127"/>
      <c r="Y200" s="127"/>
      <c r="Z200" s="127"/>
      <c r="AA200" s="127"/>
      <c r="AB200" s="127"/>
      <c r="AC200" s="128"/>
    </row>
    <row r="201" spans="1:29" ht="26.25" customHeight="1" x14ac:dyDescent="0.55000000000000004">
      <c r="A201" s="15">
        <v>1</v>
      </c>
      <c r="B201" s="21" t="s">
        <v>4</v>
      </c>
      <c r="C201" s="24" t="str">
        <f>TEXT(DATE($N$2,$P$2,A201),"aaa")</f>
        <v>土</v>
      </c>
      <c r="D201" s="106"/>
      <c r="E201" s="107"/>
      <c r="F201" s="108"/>
      <c r="G201" s="109"/>
      <c r="H201" s="16" t="s">
        <v>31</v>
      </c>
      <c r="I201" s="109"/>
      <c r="J201" s="109"/>
      <c r="K201" s="21" t="s">
        <v>32</v>
      </c>
      <c r="L201" s="89" t="str">
        <f>IF(OR(F201="",I201=""),"",MIN(MAX(ROUNDDOWN((I201-F201)*24*2,0)/2,0),$E$198))</f>
        <v/>
      </c>
      <c r="M201" s="90"/>
      <c r="N201" s="43" t="s">
        <v>33</v>
      </c>
      <c r="O201" s="106"/>
      <c r="P201" s="107"/>
      <c r="Q201" s="106"/>
      <c r="R201" s="107"/>
      <c r="S201" s="106"/>
      <c r="T201" s="107"/>
      <c r="U201" s="106"/>
      <c r="V201" s="107"/>
      <c r="W201" s="231"/>
      <c r="X201" s="232"/>
      <c r="Y201" s="232"/>
      <c r="Z201" s="232"/>
      <c r="AA201" s="232"/>
      <c r="AB201" s="232"/>
      <c r="AC201" s="233"/>
    </row>
    <row r="202" spans="1:29" ht="26.25" customHeight="1" x14ac:dyDescent="0.55000000000000004">
      <c r="A202" s="17">
        <v>2</v>
      </c>
      <c r="B202" s="22" t="s">
        <v>4</v>
      </c>
      <c r="C202" s="25" t="str">
        <f>TEXT(DATE($N$2,$P$2,A202),"aaa")</f>
        <v>日</v>
      </c>
      <c r="D202" s="85"/>
      <c r="E202" s="86"/>
      <c r="F202" s="205"/>
      <c r="G202" s="178"/>
      <c r="H202" s="18" t="s">
        <v>31</v>
      </c>
      <c r="I202" s="178"/>
      <c r="J202" s="178"/>
      <c r="K202" s="22" t="s">
        <v>32</v>
      </c>
      <c r="L202" s="89" t="str">
        <f>IF(OR(F202="",I202=""),"",MIN(MAX(ROUNDDOWN((I202-F202)*24*2,0)/2,0),$E$198))</f>
        <v/>
      </c>
      <c r="M202" s="90"/>
      <c r="N202" s="22" t="s">
        <v>33</v>
      </c>
      <c r="O202" s="85"/>
      <c r="P202" s="86"/>
      <c r="Q202" s="85"/>
      <c r="R202" s="86"/>
      <c r="S202" s="85"/>
      <c r="T202" s="86"/>
      <c r="U202" s="85"/>
      <c r="V202" s="86"/>
      <c r="W202" s="120"/>
      <c r="X202" s="121"/>
      <c r="Y202" s="121"/>
      <c r="Z202" s="121"/>
      <c r="AA202" s="121"/>
      <c r="AB202" s="121"/>
      <c r="AC202" s="122"/>
    </row>
    <row r="203" spans="1:29" ht="26.25" customHeight="1" x14ac:dyDescent="0.55000000000000004">
      <c r="A203" s="17">
        <v>3</v>
      </c>
      <c r="B203" s="22" t="s">
        <v>34</v>
      </c>
      <c r="C203" s="25" t="str">
        <f t="shared" ref="C203:C231" si="12">TEXT(DATE($N$2,$P$2,A203),"aaa")</f>
        <v>月</v>
      </c>
      <c r="D203" s="85"/>
      <c r="E203" s="86"/>
      <c r="F203" s="205"/>
      <c r="G203" s="178"/>
      <c r="H203" s="18" t="s">
        <v>31</v>
      </c>
      <c r="I203" s="178"/>
      <c r="J203" s="178"/>
      <c r="K203" s="22" t="s">
        <v>32</v>
      </c>
      <c r="L203" s="89" t="str">
        <f t="shared" ref="L203:L230" si="13">IF(OR(F203="",I203=""),"",MIN(MAX(ROUNDDOWN((I203-F203)*24*2,0)/2,0),$E$198))</f>
        <v/>
      </c>
      <c r="M203" s="90"/>
      <c r="N203" s="22" t="s">
        <v>33</v>
      </c>
      <c r="O203" s="85"/>
      <c r="P203" s="86"/>
      <c r="Q203" s="85"/>
      <c r="R203" s="86"/>
      <c r="S203" s="85"/>
      <c r="T203" s="86"/>
      <c r="U203" s="85"/>
      <c r="V203" s="86"/>
      <c r="W203" s="234"/>
      <c r="X203" s="235"/>
      <c r="Y203" s="235"/>
      <c r="Z203" s="235"/>
      <c r="AA203" s="235"/>
      <c r="AB203" s="235"/>
      <c r="AC203" s="236"/>
    </row>
    <row r="204" spans="1:29" ht="26.25" customHeight="1" x14ac:dyDescent="0.55000000000000004">
      <c r="A204" s="17">
        <v>4</v>
      </c>
      <c r="B204" s="22" t="s">
        <v>34</v>
      </c>
      <c r="C204" s="25" t="str">
        <f t="shared" si="12"/>
        <v>火</v>
      </c>
      <c r="D204" s="85"/>
      <c r="E204" s="86"/>
      <c r="F204" s="205"/>
      <c r="G204" s="178"/>
      <c r="H204" s="18" t="s">
        <v>31</v>
      </c>
      <c r="I204" s="178"/>
      <c r="J204" s="178"/>
      <c r="K204" s="22" t="s">
        <v>32</v>
      </c>
      <c r="L204" s="89" t="str">
        <f t="shared" si="13"/>
        <v/>
      </c>
      <c r="M204" s="90"/>
      <c r="N204" s="22" t="s">
        <v>33</v>
      </c>
      <c r="O204" s="85"/>
      <c r="P204" s="86"/>
      <c r="Q204" s="85"/>
      <c r="R204" s="86"/>
      <c r="S204" s="85"/>
      <c r="T204" s="86"/>
      <c r="U204" s="85"/>
      <c r="V204" s="86"/>
      <c r="W204" s="120"/>
      <c r="X204" s="121"/>
      <c r="Y204" s="121"/>
      <c r="Z204" s="121"/>
      <c r="AA204" s="121"/>
      <c r="AB204" s="121"/>
      <c r="AC204" s="122"/>
    </row>
    <row r="205" spans="1:29" ht="26.25" customHeight="1" x14ac:dyDescent="0.55000000000000004">
      <c r="A205" s="17">
        <v>5</v>
      </c>
      <c r="B205" s="22" t="s">
        <v>34</v>
      </c>
      <c r="C205" s="25" t="str">
        <f t="shared" si="12"/>
        <v>水</v>
      </c>
      <c r="D205" s="85"/>
      <c r="E205" s="86"/>
      <c r="F205" s="205"/>
      <c r="G205" s="178"/>
      <c r="H205" s="18" t="s">
        <v>31</v>
      </c>
      <c r="I205" s="178"/>
      <c r="J205" s="178"/>
      <c r="K205" s="22" t="s">
        <v>32</v>
      </c>
      <c r="L205" s="89" t="str">
        <f t="shared" si="13"/>
        <v/>
      </c>
      <c r="M205" s="90"/>
      <c r="N205" s="22" t="s">
        <v>33</v>
      </c>
      <c r="O205" s="85"/>
      <c r="P205" s="86"/>
      <c r="Q205" s="85"/>
      <c r="R205" s="86"/>
      <c r="S205" s="85"/>
      <c r="T205" s="86"/>
      <c r="U205" s="85"/>
      <c r="V205" s="86"/>
      <c r="W205" s="120"/>
      <c r="X205" s="121"/>
      <c r="Y205" s="121"/>
      <c r="Z205" s="121"/>
      <c r="AA205" s="121"/>
      <c r="AB205" s="121"/>
      <c r="AC205" s="122"/>
    </row>
    <row r="206" spans="1:29" ht="26.25" customHeight="1" x14ac:dyDescent="0.55000000000000004">
      <c r="A206" s="17">
        <v>6</v>
      </c>
      <c r="B206" s="22" t="s">
        <v>34</v>
      </c>
      <c r="C206" s="25" t="str">
        <f t="shared" si="12"/>
        <v>木</v>
      </c>
      <c r="D206" s="85"/>
      <c r="E206" s="86"/>
      <c r="F206" s="205"/>
      <c r="G206" s="178"/>
      <c r="H206" s="18" t="s">
        <v>31</v>
      </c>
      <c r="I206" s="178"/>
      <c r="J206" s="178"/>
      <c r="K206" s="22" t="s">
        <v>32</v>
      </c>
      <c r="L206" s="89" t="str">
        <f t="shared" si="13"/>
        <v/>
      </c>
      <c r="M206" s="90"/>
      <c r="N206" s="22" t="s">
        <v>33</v>
      </c>
      <c r="O206" s="85"/>
      <c r="P206" s="86"/>
      <c r="Q206" s="85"/>
      <c r="R206" s="86"/>
      <c r="S206" s="85"/>
      <c r="T206" s="86"/>
      <c r="U206" s="85"/>
      <c r="V206" s="86"/>
      <c r="W206" s="120"/>
      <c r="X206" s="121"/>
      <c r="Y206" s="121"/>
      <c r="Z206" s="121"/>
      <c r="AA206" s="121"/>
      <c r="AB206" s="121"/>
      <c r="AC206" s="122"/>
    </row>
    <row r="207" spans="1:29" ht="26.25" customHeight="1" x14ac:dyDescent="0.55000000000000004">
      <c r="A207" s="17">
        <v>7</v>
      </c>
      <c r="B207" s="22" t="s">
        <v>34</v>
      </c>
      <c r="C207" s="25" t="str">
        <f t="shared" si="12"/>
        <v>金</v>
      </c>
      <c r="D207" s="85"/>
      <c r="E207" s="86"/>
      <c r="F207" s="205"/>
      <c r="G207" s="178"/>
      <c r="H207" s="18" t="s">
        <v>31</v>
      </c>
      <c r="I207" s="178"/>
      <c r="J207" s="178"/>
      <c r="K207" s="22" t="s">
        <v>32</v>
      </c>
      <c r="L207" s="89" t="str">
        <f t="shared" si="13"/>
        <v/>
      </c>
      <c r="M207" s="90"/>
      <c r="N207" s="22" t="s">
        <v>33</v>
      </c>
      <c r="O207" s="85"/>
      <c r="P207" s="86"/>
      <c r="Q207" s="85"/>
      <c r="R207" s="86"/>
      <c r="S207" s="85"/>
      <c r="T207" s="86"/>
      <c r="U207" s="85"/>
      <c r="V207" s="86"/>
      <c r="W207" s="120"/>
      <c r="X207" s="121"/>
      <c r="Y207" s="121"/>
      <c r="Z207" s="121"/>
      <c r="AA207" s="121"/>
      <c r="AB207" s="121"/>
      <c r="AC207" s="122"/>
    </row>
    <row r="208" spans="1:29" ht="26.25" customHeight="1" x14ac:dyDescent="0.55000000000000004">
      <c r="A208" s="17">
        <v>8</v>
      </c>
      <c r="B208" s="22" t="s">
        <v>34</v>
      </c>
      <c r="C208" s="25" t="str">
        <f t="shared" si="12"/>
        <v>土</v>
      </c>
      <c r="D208" s="85"/>
      <c r="E208" s="86"/>
      <c r="F208" s="205"/>
      <c r="G208" s="178"/>
      <c r="H208" s="18" t="s">
        <v>31</v>
      </c>
      <c r="I208" s="178"/>
      <c r="J208" s="178"/>
      <c r="K208" s="22" t="s">
        <v>32</v>
      </c>
      <c r="L208" s="89" t="str">
        <f t="shared" si="13"/>
        <v/>
      </c>
      <c r="M208" s="90"/>
      <c r="N208" s="22" t="s">
        <v>33</v>
      </c>
      <c r="O208" s="85"/>
      <c r="P208" s="86"/>
      <c r="Q208" s="85"/>
      <c r="R208" s="86"/>
      <c r="S208" s="85"/>
      <c r="T208" s="86"/>
      <c r="U208" s="85"/>
      <c r="V208" s="86"/>
      <c r="W208" s="120"/>
      <c r="X208" s="121"/>
      <c r="Y208" s="121"/>
      <c r="Z208" s="121"/>
      <c r="AA208" s="121"/>
      <c r="AB208" s="121"/>
      <c r="AC208" s="122"/>
    </row>
    <row r="209" spans="1:29" ht="26.25" customHeight="1" x14ac:dyDescent="0.55000000000000004">
      <c r="A209" s="17">
        <v>9</v>
      </c>
      <c r="B209" s="22" t="s">
        <v>34</v>
      </c>
      <c r="C209" s="25" t="str">
        <f t="shared" si="12"/>
        <v>日</v>
      </c>
      <c r="D209" s="85"/>
      <c r="E209" s="86"/>
      <c r="F209" s="205"/>
      <c r="G209" s="178"/>
      <c r="H209" s="18" t="s">
        <v>31</v>
      </c>
      <c r="I209" s="178"/>
      <c r="J209" s="178"/>
      <c r="K209" s="22" t="s">
        <v>32</v>
      </c>
      <c r="L209" s="89" t="str">
        <f t="shared" si="13"/>
        <v/>
      </c>
      <c r="M209" s="90"/>
      <c r="N209" s="22" t="s">
        <v>33</v>
      </c>
      <c r="O209" s="85"/>
      <c r="P209" s="86"/>
      <c r="Q209" s="85"/>
      <c r="R209" s="86"/>
      <c r="S209" s="85"/>
      <c r="T209" s="86"/>
      <c r="U209" s="85"/>
      <c r="V209" s="86"/>
      <c r="W209" s="120"/>
      <c r="X209" s="121"/>
      <c r="Y209" s="121"/>
      <c r="Z209" s="121"/>
      <c r="AA209" s="121"/>
      <c r="AB209" s="121"/>
      <c r="AC209" s="122"/>
    </row>
    <row r="210" spans="1:29" ht="26.25" customHeight="1" x14ac:dyDescent="0.55000000000000004">
      <c r="A210" s="17">
        <v>10</v>
      </c>
      <c r="B210" s="22" t="s">
        <v>34</v>
      </c>
      <c r="C210" s="25" t="str">
        <f t="shared" si="12"/>
        <v>月</v>
      </c>
      <c r="D210" s="85"/>
      <c r="E210" s="86"/>
      <c r="F210" s="205"/>
      <c r="G210" s="178"/>
      <c r="H210" s="18" t="s">
        <v>31</v>
      </c>
      <c r="I210" s="178"/>
      <c r="J210" s="178"/>
      <c r="K210" s="22" t="s">
        <v>32</v>
      </c>
      <c r="L210" s="89" t="str">
        <f t="shared" si="13"/>
        <v/>
      </c>
      <c r="M210" s="90"/>
      <c r="N210" s="22" t="s">
        <v>33</v>
      </c>
      <c r="O210" s="85"/>
      <c r="P210" s="86"/>
      <c r="Q210" s="85"/>
      <c r="R210" s="86"/>
      <c r="S210" s="85"/>
      <c r="T210" s="86"/>
      <c r="U210" s="85"/>
      <c r="V210" s="86"/>
      <c r="W210" s="120"/>
      <c r="X210" s="121"/>
      <c r="Y210" s="121"/>
      <c r="Z210" s="121"/>
      <c r="AA210" s="121"/>
      <c r="AB210" s="121"/>
      <c r="AC210" s="122"/>
    </row>
    <row r="211" spans="1:29" ht="26.25" customHeight="1" x14ac:dyDescent="0.55000000000000004">
      <c r="A211" s="17">
        <v>11</v>
      </c>
      <c r="B211" s="22" t="s">
        <v>34</v>
      </c>
      <c r="C211" s="25" t="str">
        <f t="shared" si="12"/>
        <v>火</v>
      </c>
      <c r="D211" s="85"/>
      <c r="E211" s="86"/>
      <c r="F211" s="205"/>
      <c r="G211" s="178"/>
      <c r="H211" s="18" t="s">
        <v>31</v>
      </c>
      <c r="I211" s="178"/>
      <c r="J211" s="178"/>
      <c r="K211" s="22" t="s">
        <v>32</v>
      </c>
      <c r="L211" s="89" t="str">
        <f t="shared" si="13"/>
        <v/>
      </c>
      <c r="M211" s="90"/>
      <c r="N211" s="22" t="s">
        <v>33</v>
      </c>
      <c r="O211" s="85"/>
      <c r="P211" s="86"/>
      <c r="Q211" s="85"/>
      <c r="R211" s="86"/>
      <c r="S211" s="85"/>
      <c r="T211" s="86"/>
      <c r="U211" s="85"/>
      <c r="V211" s="86"/>
      <c r="W211" s="120"/>
      <c r="X211" s="121"/>
      <c r="Y211" s="121"/>
      <c r="Z211" s="121"/>
      <c r="AA211" s="121"/>
      <c r="AB211" s="121"/>
      <c r="AC211" s="122"/>
    </row>
    <row r="212" spans="1:29" ht="26.25" customHeight="1" x14ac:dyDescent="0.55000000000000004">
      <c r="A212" s="17">
        <v>12</v>
      </c>
      <c r="B212" s="22" t="s">
        <v>34</v>
      </c>
      <c r="C212" s="25" t="str">
        <f t="shared" si="12"/>
        <v>水</v>
      </c>
      <c r="D212" s="85"/>
      <c r="E212" s="86"/>
      <c r="F212" s="205"/>
      <c r="G212" s="178"/>
      <c r="H212" s="18" t="s">
        <v>31</v>
      </c>
      <c r="I212" s="178"/>
      <c r="J212" s="178"/>
      <c r="K212" s="22" t="s">
        <v>32</v>
      </c>
      <c r="L212" s="89" t="str">
        <f t="shared" si="13"/>
        <v/>
      </c>
      <c r="M212" s="90"/>
      <c r="N212" s="22" t="s">
        <v>33</v>
      </c>
      <c r="O212" s="85"/>
      <c r="P212" s="86"/>
      <c r="Q212" s="85"/>
      <c r="R212" s="86"/>
      <c r="S212" s="85"/>
      <c r="T212" s="86"/>
      <c r="U212" s="85"/>
      <c r="V212" s="86"/>
      <c r="W212" s="120"/>
      <c r="X212" s="121"/>
      <c r="Y212" s="121"/>
      <c r="Z212" s="121"/>
      <c r="AA212" s="121"/>
      <c r="AB212" s="121"/>
      <c r="AC212" s="122"/>
    </row>
    <row r="213" spans="1:29" ht="26.25" customHeight="1" x14ac:dyDescent="0.55000000000000004">
      <c r="A213" s="17">
        <v>13</v>
      </c>
      <c r="B213" s="22" t="s">
        <v>34</v>
      </c>
      <c r="C213" s="25" t="str">
        <f t="shared" si="12"/>
        <v>木</v>
      </c>
      <c r="D213" s="85"/>
      <c r="E213" s="86"/>
      <c r="F213" s="205"/>
      <c r="G213" s="178"/>
      <c r="H213" s="18" t="s">
        <v>31</v>
      </c>
      <c r="I213" s="178"/>
      <c r="J213" s="178"/>
      <c r="K213" s="22" t="s">
        <v>32</v>
      </c>
      <c r="L213" s="89" t="str">
        <f t="shared" si="13"/>
        <v/>
      </c>
      <c r="M213" s="90"/>
      <c r="N213" s="22" t="s">
        <v>33</v>
      </c>
      <c r="O213" s="85"/>
      <c r="P213" s="86"/>
      <c r="Q213" s="85"/>
      <c r="R213" s="86"/>
      <c r="S213" s="85"/>
      <c r="T213" s="86"/>
      <c r="U213" s="85"/>
      <c r="V213" s="86"/>
      <c r="W213" s="120"/>
      <c r="X213" s="121"/>
      <c r="Y213" s="121"/>
      <c r="Z213" s="121"/>
      <c r="AA213" s="121"/>
      <c r="AB213" s="121"/>
      <c r="AC213" s="122"/>
    </row>
    <row r="214" spans="1:29" ht="26.25" customHeight="1" x14ac:dyDescent="0.55000000000000004">
      <c r="A214" s="17">
        <v>14</v>
      </c>
      <c r="B214" s="22" t="s">
        <v>34</v>
      </c>
      <c r="C214" s="25" t="str">
        <f t="shared" si="12"/>
        <v>金</v>
      </c>
      <c r="D214" s="85"/>
      <c r="E214" s="86"/>
      <c r="F214" s="205"/>
      <c r="G214" s="178"/>
      <c r="H214" s="18" t="s">
        <v>31</v>
      </c>
      <c r="I214" s="178"/>
      <c r="J214" s="178"/>
      <c r="K214" s="22" t="s">
        <v>32</v>
      </c>
      <c r="L214" s="89" t="str">
        <f t="shared" si="13"/>
        <v/>
      </c>
      <c r="M214" s="90"/>
      <c r="N214" s="22" t="s">
        <v>33</v>
      </c>
      <c r="O214" s="85"/>
      <c r="P214" s="86"/>
      <c r="Q214" s="85"/>
      <c r="R214" s="86"/>
      <c r="S214" s="85"/>
      <c r="T214" s="86"/>
      <c r="U214" s="85"/>
      <c r="V214" s="86"/>
      <c r="W214" s="120"/>
      <c r="X214" s="121"/>
      <c r="Y214" s="121"/>
      <c r="Z214" s="121"/>
      <c r="AA214" s="121"/>
      <c r="AB214" s="121"/>
      <c r="AC214" s="122"/>
    </row>
    <row r="215" spans="1:29" ht="26.25" customHeight="1" x14ac:dyDescent="0.55000000000000004">
      <c r="A215" s="17">
        <v>15</v>
      </c>
      <c r="B215" s="22" t="s">
        <v>34</v>
      </c>
      <c r="C215" s="25" t="str">
        <f t="shared" si="12"/>
        <v>土</v>
      </c>
      <c r="D215" s="85"/>
      <c r="E215" s="86"/>
      <c r="F215" s="205"/>
      <c r="G215" s="178"/>
      <c r="H215" s="18" t="s">
        <v>31</v>
      </c>
      <c r="I215" s="178"/>
      <c r="J215" s="178"/>
      <c r="K215" s="22" t="s">
        <v>32</v>
      </c>
      <c r="L215" s="89" t="str">
        <f t="shared" si="13"/>
        <v/>
      </c>
      <c r="M215" s="90"/>
      <c r="N215" s="22" t="s">
        <v>33</v>
      </c>
      <c r="O215" s="85"/>
      <c r="P215" s="86"/>
      <c r="Q215" s="85"/>
      <c r="R215" s="86"/>
      <c r="S215" s="85"/>
      <c r="T215" s="86"/>
      <c r="U215" s="85"/>
      <c r="V215" s="86"/>
      <c r="W215" s="120"/>
      <c r="X215" s="121"/>
      <c r="Y215" s="121"/>
      <c r="Z215" s="121"/>
      <c r="AA215" s="121"/>
      <c r="AB215" s="121"/>
      <c r="AC215" s="122"/>
    </row>
    <row r="216" spans="1:29" ht="26.25" customHeight="1" x14ac:dyDescent="0.55000000000000004">
      <c r="A216" s="17">
        <v>16</v>
      </c>
      <c r="B216" s="22" t="s">
        <v>34</v>
      </c>
      <c r="C216" s="25" t="str">
        <f t="shared" si="12"/>
        <v>日</v>
      </c>
      <c r="D216" s="85"/>
      <c r="E216" s="86"/>
      <c r="F216" s="205"/>
      <c r="G216" s="178"/>
      <c r="H216" s="18" t="s">
        <v>31</v>
      </c>
      <c r="I216" s="178"/>
      <c r="J216" s="178"/>
      <c r="K216" s="22" t="s">
        <v>32</v>
      </c>
      <c r="L216" s="89" t="str">
        <f t="shared" si="13"/>
        <v/>
      </c>
      <c r="M216" s="90"/>
      <c r="N216" s="22" t="s">
        <v>33</v>
      </c>
      <c r="O216" s="85"/>
      <c r="P216" s="86"/>
      <c r="Q216" s="85"/>
      <c r="R216" s="86"/>
      <c r="S216" s="85"/>
      <c r="T216" s="86"/>
      <c r="U216" s="85"/>
      <c r="V216" s="86"/>
      <c r="W216" s="120"/>
      <c r="X216" s="121"/>
      <c r="Y216" s="121"/>
      <c r="Z216" s="121"/>
      <c r="AA216" s="121"/>
      <c r="AB216" s="121"/>
      <c r="AC216" s="122"/>
    </row>
    <row r="217" spans="1:29" ht="26.25" customHeight="1" x14ac:dyDescent="0.55000000000000004">
      <c r="A217" s="17">
        <v>17</v>
      </c>
      <c r="B217" s="22" t="s">
        <v>34</v>
      </c>
      <c r="C217" s="25" t="str">
        <f t="shared" si="12"/>
        <v>月</v>
      </c>
      <c r="D217" s="85"/>
      <c r="E217" s="86"/>
      <c r="F217" s="205"/>
      <c r="G217" s="178"/>
      <c r="H217" s="18" t="s">
        <v>31</v>
      </c>
      <c r="I217" s="178"/>
      <c r="J217" s="178"/>
      <c r="K217" s="22" t="s">
        <v>32</v>
      </c>
      <c r="L217" s="89" t="str">
        <f t="shared" si="13"/>
        <v/>
      </c>
      <c r="M217" s="90"/>
      <c r="N217" s="22" t="s">
        <v>33</v>
      </c>
      <c r="O217" s="85"/>
      <c r="P217" s="86"/>
      <c r="Q217" s="85"/>
      <c r="R217" s="86"/>
      <c r="S217" s="85"/>
      <c r="T217" s="86"/>
      <c r="U217" s="85"/>
      <c r="V217" s="86"/>
      <c r="W217" s="120"/>
      <c r="X217" s="121"/>
      <c r="Y217" s="121"/>
      <c r="Z217" s="121"/>
      <c r="AA217" s="121"/>
      <c r="AB217" s="121"/>
      <c r="AC217" s="122"/>
    </row>
    <row r="218" spans="1:29" ht="26.25" customHeight="1" x14ac:dyDescent="0.55000000000000004">
      <c r="A218" s="17">
        <v>18</v>
      </c>
      <c r="B218" s="22" t="s">
        <v>34</v>
      </c>
      <c r="C218" s="25" t="str">
        <f t="shared" si="12"/>
        <v>火</v>
      </c>
      <c r="D218" s="85"/>
      <c r="E218" s="86"/>
      <c r="F218" s="205"/>
      <c r="G218" s="178"/>
      <c r="H218" s="18" t="s">
        <v>31</v>
      </c>
      <c r="I218" s="178"/>
      <c r="J218" s="178"/>
      <c r="K218" s="22" t="s">
        <v>32</v>
      </c>
      <c r="L218" s="89" t="str">
        <f t="shared" si="13"/>
        <v/>
      </c>
      <c r="M218" s="90"/>
      <c r="N218" s="22" t="s">
        <v>33</v>
      </c>
      <c r="O218" s="85"/>
      <c r="P218" s="86"/>
      <c r="Q218" s="85"/>
      <c r="R218" s="86"/>
      <c r="S218" s="85"/>
      <c r="T218" s="86"/>
      <c r="U218" s="85"/>
      <c r="V218" s="86"/>
      <c r="W218" s="120"/>
      <c r="X218" s="121"/>
      <c r="Y218" s="121"/>
      <c r="Z218" s="121"/>
      <c r="AA218" s="121"/>
      <c r="AB218" s="121"/>
      <c r="AC218" s="122"/>
    </row>
    <row r="219" spans="1:29" ht="26.25" customHeight="1" x14ac:dyDescent="0.55000000000000004">
      <c r="A219" s="17">
        <v>19</v>
      </c>
      <c r="B219" s="22" t="s">
        <v>34</v>
      </c>
      <c r="C219" s="25" t="str">
        <f t="shared" si="12"/>
        <v>水</v>
      </c>
      <c r="D219" s="85"/>
      <c r="E219" s="86"/>
      <c r="F219" s="205"/>
      <c r="G219" s="178"/>
      <c r="H219" s="18" t="s">
        <v>31</v>
      </c>
      <c r="I219" s="178"/>
      <c r="J219" s="178"/>
      <c r="K219" s="22" t="s">
        <v>32</v>
      </c>
      <c r="L219" s="89" t="str">
        <f t="shared" si="13"/>
        <v/>
      </c>
      <c r="M219" s="90"/>
      <c r="N219" s="22" t="s">
        <v>33</v>
      </c>
      <c r="O219" s="85"/>
      <c r="P219" s="86"/>
      <c r="Q219" s="85"/>
      <c r="R219" s="86"/>
      <c r="S219" s="85"/>
      <c r="T219" s="86"/>
      <c r="U219" s="85"/>
      <c r="V219" s="86"/>
      <c r="W219" s="120"/>
      <c r="X219" s="121"/>
      <c r="Y219" s="121"/>
      <c r="Z219" s="121"/>
      <c r="AA219" s="121"/>
      <c r="AB219" s="121"/>
      <c r="AC219" s="122"/>
    </row>
    <row r="220" spans="1:29" ht="26.25" customHeight="1" x14ac:dyDescent="0.55000000000000004">
      <c r="A220" s="17">
        <v>20</v>
      </c>
      <c r="B220" s="22" t="s">
        <v>34</v>
      </c>
      <c r="C220" s="25" t="str">
        <f t="shared" si="12"/>
        <v>木</v>
      </c>
      <c r="D220" s="85"/>
      <c r="E220" s="86"/>
      <c r="F220" s="205"/>
      <c r="G220" s="178"/>
      <c r="H220" s="18" t="s">
        <v>31</v>
      </c>
      <c r="I220" s="178"/>
      <c r="J220" s="178"/>
      <c r="K220" s="22" t="s">
        <v>32</v>
      </c>
      <c r="L220" s="89" t="str">
        <f t="shared" si="13"/>
        <v/>
      </c>
      <c r="M220" s="90"/>
      <c r="N220" s="22" t="s">
        <v>33</v>
      </c>
      <c r="O220" s="85"/>
      <c r="P220" s="86"/>
      <c r="Q220" s="85"/>
      <c r="R220" s="86"/>
      <c r="S220" s="85"/>
      <c r="T220" s="86"/>
      <c r="U220" s="85"/>
      <c r="V220" s="86"/>
      <c r="W220" s="120"/>
      <c r="X220" s="121"/>
      <c r="Y220" s="121"/>
      <c r="Z220" s="121"/>
      <c r="AA220" s="121"/>
      <c r="AB220" s="121"/>
      <c r="AC220" s="122"/>
    </row>
    <row r="221" spans="1:29" ht="26.25" customHeight="1" x14ac:dyDescent="0.55000000000000004">
      <c r="A221" s="17">
        <v>21</v>
      </c>
      <c r="B221" s="22" t="s">
        <v>34</v>
      </c>
      <c r="C221" s="25" t="str">
        <f t="shared" si="12"/>
        <v>金</v>
      </c>
      <c r="D221" s="85"/>
      <c r="E221" s="86"/>
      <c r="F221" s="205"/>
      <c r="G221" s="178"/>
      <c r="H221" s="18" t="s">
        <v>31</v>
      </c>
      <c r="I221" s="178"/>
      <c r="J221" s="178"/>
      <c r="K221" s="22" t="s">
        <v>32</v>
      </c>
      <c r="L221" s="89" t="str">
        <f t="shared" si="13"/>
        <v/>
      </c>
      <c r="M221" s="90"/>
      <c r="N221" s="22" t="s">
        <v>33</v>
      </c>
      <c r="O221" s="85"/>
      <c r="P221" s="86"/>
      <c r="Q221" s="85"/>
      <c r="R221" s="86"/>
      <c r="S221" s="85"/>
      <c r="T221" s="86"/>
      <c r="U221" s="85"/>
      <c r="V221" s="86"/>
      <c r="W221" s="120"/>
      <c r="X221" s="121"/>
      <c r="Y221" s="121"/>
      <c r="Z221" s="121"/>
      <c r="AA221" s="121"/>
      <c r="AB221" s="121"/>
      <c r="AC221" s="122"/>
    </row>
    <row r="222" spans="1:29" ht="26.25" customHeight="1" x14ac:dyDescent="0.55000000000000004">
      <c r="A222" s="17">
        <v>22</v>
      </c>
      <c r="B222" s="22" t="s">
        <v>34</v>
      </c>
      <c r="C222" s="25" t="str">
        <f t="shared" si="12"/>
        <v>土</v>
      </c>
      <c r="D222" s="85"/>
      <c r="E222" s="86"/>
      <c r="F222" s="205"/>
      <c r="G222" s="178"/>
      <c r="H222" s="18" t="s">
        <v>31</v>
      </c>
      <c r="I222" s="178"/>
      <c r="J222" s="178"/>
      <c r="K222" s="22" t="s">
        <v>32</v>
      </c>
      <c r="L222" s="89" t="str">
        <f t="shared" si="13"/>
        <v/>
      </c>
      <c r="M222" s="90"/>
      <c r="N222" s="22" t="s">
        <v>33</v>
      </c>
      <c r="O222" s="85"/>
      <c r="P222" s="86"/>
      <c r="Q222" s="85"/>
      <c r="R222" s="86"/>
      <c r="S222" s="85"/>
      <c r="T222" s="86"/>
      <c r="U222" s="85"/>
      <c r="V222" s="86"/>
      <c r="W222" s="120"/>
      <c r="X222" s="121"/>
      <c r="Y222" s="121"/>
      <c r="Z222" s="121"/>
      <c r="AA222" s="121"/>
      <c r="AB222" s="121"/>
      <c r="AC222" s="122"/>
    </row>
    <row r="223" spans="1:29" ht="26.25" customHeight="1" x14ac:dyDescent="0.55000000000000004">
      <c r="A223" s="17">
        <v>23</v>
      </c>
      <c r="B223" s="22" t="s">
        <v>34</v>
      </c>
      <c r="C223" s="25" t="str">
        <f t="shared" si="12"/>
        <v>日</v>
      </c>
      <c r="D223" s="85"/>
      <c r="E223" s="86"/>
      <c r="F223" s="205"/>
      <c r="G223" s="178"/>
      <c r="H223" s="18" t="s">
        <v>31</v>
      </c>
      <c r="I223" s="178"/>
      <c r="J223" s="178"/>
      <c r="K223" s="22" t="s">
        <v>32</v>
      </c>
      <c r="L223" s="89" t="str">
        <f t="shared" si="13"/>
        <v/>
      </c>
      <c r="M223" s="90"/>
      <c r="N223" s="22" t="s">
        <v>33</v>
      </c>
      <c r="O223" s="85"/>
      <c r="P223" s="86"/>
      <c r="Q223" s="85"/>
      <c r="R223" s="86"/>
      <c r="S223" s="85"/>
      <c r="T223" s="86"/>
      <c r="U223" s="85"/>
      <c r="V223" s="86"/>
      <c r="W223" s="120"/>
      <c r="X223" s="121"/>
      <c r="Y223" s="121"/>
      <c r="Z223" s="121"/>
      <c r="AA223" s="121"/>
      <c r="AB223" s="121"/>
      <c r="AC223" s="122"/>
    </row>
    <row r="224" spans="1:29" ht="26.25" customHeight="1" x14ac:dyDescent="0.55000000000000004">
      <c r="A224" s="17">
        <v>24</v>
      </c>
      <c r="B224" s="22" t="s">
        <v>34</v>
      </c>
      <c r="C224" s="25" t="str">
        <f t="shared" si="12"/>
        <v>月</v>
      </c>
      <c r="D224" s="85"/>
      <c r="E224" s="86"/>
      <c r="F224" s="205"/>
      <c r="G224" s="178"/>
      <c r="H224" s="18" t="s">
        <v>31</v>
      </c>
      <c r="I224" s="178"/>
      <c r="J224" s="178"/>
      <c r="K224" s="22" t="s">
        <v>32</v>
      </c>
      <c r="L224" s="89" t="str">
        <f t="shared" si="13"/>
        <v/>
      </c>
      <c r="M224" s="90"/>
      <c r="N224" s="22" t="s">
        <v>33</v>
      </c>
      <c r="O224" s="85"/>
      <c r="P224" s="86"/>
      <c r="Q224" s="85"/>
      <c r="R224" s="86"/>
      <c r="S224" s="85"/>
      <c r="T224" s="86"/>
      <c r="U224" s="85"/>
      <c r="V224" s="86"/>
      <c r="W224" s="120"/>
      <c r="X224" s="121"/>
      <c r="Y224" s="121"/>
      <c r="Z224" s="121"/>
      <c r="AA224" s="121"/>
      <c r="AB224" s="121"/>
      <c r="AC224" s="122"/>
    </row>
    <row r="225" spans="1:29" ht="26.25" customHeight="1" x14ac:dyDescent="0.55000000000000004">
      <c r="A225" s="17">
        <v>25</v>
      </c>
      <c r="B225" s="22" t="s">
        <v>34</v>
      </c>
      <c r="C225" s="25" t="str">
        <f t="shared" si="12"/>
        <v>火</v>
      </c>
      <c r="D225" s="85"/>
      <c r="E225" s="86"/>
      <c r="F225" s="205"/>
      <c r="G225" s="178"/>
      <c r="H225" s="18" t="s">
        <v>31</v>
      </c>
      <c r="I225" s="178"/>
      <c r="J225" s="178"/>
      <c r="K225" s="22" t="s">
        <v>32</v>
      </c>
      <c r="L225" s="89" t="str">
        <f t="shared" si="13"/>
        <v/>
      </c>
      <c r="M225" s="90"/>
      <c r="N225" s="22" t="s">
        <v>33</v>
      </c>
      <c r="O225" s="85"/>
      <c r="P225" s="86"/>
      <c r="Q225" s="85"/>
      <c r="R225" s="86"/>
      <c r="S225" s="85"/>
      <c r="T225" s="86"/>
      <c r="U225" s="85"/>
      <c r="V225" s="86"/>
      <c r="W225" s="120"/>
      <c r="X225" s="121"/>
      <c r="Y225" s="121"/>
      <c r="Z225" s="121"/>
      <c r="AA225" s="121"/>
      <c r="AB225" s="121"/>
      <c r="AC225" s="122"/>
    </row>
    <row r="226" spans="1:29" ht="26.25" customHeight="1" x14ac:dyDescent="0.55000000000000004">
      <c r="A226" s="17">
        <v>26</v>
      </c>
      <c r="B226" s="22" t="s">
        <v>34</v>
      </c>
      <c r="C226" s="25" t="str">
        <f t="shared" si="12"/>
        <v>水</v>
      </c>
      <c r="D226" s="85"/>
      <c r="E226" s="86"/>
      <c r="F226" s="205"/>
      <c r="G226" s="178"/>
      <c r="H226" s="18" t="s">
        <v>31</v>
      </c>
      <c r="I226" s="178"/>
      <c r="J226" s="178"/>
      <c r="K226" s="22" t="s">
        <v>32</v>
      </c>
      <c r="L226" s="89" t="str">
        <f t="shared" si="13"/>
        <v/>
      </c>
      <c r="M226" s="90"/>
      <c r="N226" s="22" t="s">
        <v>33</v>
      </c>
      <c r="O226" s="85"/>
      <c r="P226" s="86"/>
      <c r="Q226" s="85"/>
      <c r="R226" s="86"/>
      <c r="S226" s="85"/>
      <c r="T226" s="86"/>
      <c r="U226" s="85"/>
      <c r="V226" s="86"/>
      <c r="W226" s="120"/>
      <c r="X226" s="121"/>
      <c r="Y226" s="121"/>
      <c r="Z226" s="121"/>
      <c r="AA226" s="121"/>
      <c r="AB226" s="121"/>
      <c r="AC226" s="122"/>
    </row>
    <row r="227" spans="1:29" ht="26.25" customHeight="1" x14ac:dyDescent="0.55000000000000004">
      <c r="A227" s="17">
        <v>27</v>
      </c>
      <c r="B227" s="22" t="s">
        <v>34</v>
      </c>
      <c r="C227" s="25" t="str">
        <f t="shared" si="12"/>
        <v>木</v>
      </c>
      <c r="D227" s="85"/>
      <c r="E227" s="86"/>
      <c r="F227" s="205"/>
      <c r="G227" s="178"/>
      <c r="H227" s="18" t="s">
        <v>31</v>
      </c>
      <c r="I227" s="178"/>
      <c r="J227" s="178"/>
      <c r="K227" s="22" t="s">
        <v>32</v>
      </c>
      <c r="L227" s="89" t="str">
        <f t="shared" si="13"/>
        <v/>
      </c>
      <c r="M227" s="90"/>
      <c r="N227" s="22" t="s">
        <v>33</v>
      </c>
      <c r="O227" s="85"/>
      <c r="P227" s="86"/>
      <c r="Q227" s="85"/>
      <c r="R227" s="86"/>
      <c r="S227" s="85"/>
      <c r="T227" s="86"/>
      <c r="U227" s="85"/>
      <c r="V227" s="86"/>
      <c r="W227" s="120"/>
      <c r="X227" s="121"/>
      <c r="Y227" s="121"/>
      <c r="Z227" s="121"/>
      <c r="AA227" s="121"/>
      <c r="AB227" s="121"/>
      <c r="AC227" s="122"/>
    </row>
    <row r="228" spans="1:29" ht="26.25" customHeight="1" x14ac:dyDescent="0.55000000000000004">
      <c r="A228" s="17">
        <v>28</v>
      </c>
      <c r="B228" s="22" t="s">
        <v>34</v>
      </c>
      <c r="C228" s="25" t="str">
        <f t="shared" si="12"/>
        <v>金</v>
      </c>
      <c r="D228" s="85"/>
      <c r="E228" s="86"/>
      <c r="F228" s="205"/>
      <c r="G228" s="178"/>
      <c r="H228" s="18" t="s">
        <v>31</v>
      </c>
      <c r="I228" s="178"/>
      <c r="J228" s="178"/>
      <c r="K228" s="22" t="s">
        <v>32</v>
      </c>
      <c r="L228" s="89" t="str">
        <f t="shared" si="13"/>
        <v/>
      </c>
      <c r="M228" s="90"/>
      <c r="N228" s="22" t="s">
        <v>33</v>
      </c>
      <c r="O228" s="85"/>
      <c r="P228" s="86"/>
      <c r="Q228" s="85"/>
      <c r="R228" s="86"/>
      <c r="S228" s="85"/>
      <c r="T228" s="86"/>
      <c r="U228" s="85"/>
      <c r="V228" s="86"/>
      <c r="W228" s="120"/>
      <c r="X228" s="121"/>
      <c r="Y228" s="121"/>
      <c r="Z228" s="121"/>
      <c r="AA228" s="121"/>
      <c r="AB228" s="121"/>
      <c r="AC228" s="122"/>
    </row>
    <row r="229" spans="1:29" ht="26.25" customHeight="1" x14ac:dyDescent="0.55000000000000004">
      <c r="A229" s="17">
        <v>29</v>
      </c>
      <c r="B229" s="22" t="s">
        <v>34</v>
      </c>
      <c r="C229" s="25" t="str">
        <f t="shared" si="12"/>
        <v>土</v>
      </c>
      <c r="D229" s="85"/>
      <c r="E229" s="86"/>
      <c r="F229" s="205"/>
      <c r="G229" s="178"/>
      <c r="H229" s="18" t="s">
        <v>31</v>
      </c>
      <c r="I229" s="178"/>
      <c r="J229" s="178"/>
      <c r="K229" s="22" t="s">
        <v>32</v>
      </c>
      <c r="L229" s="89" t="str">
        <f t="shared" si="13"/>
        <v/>
      </c>
      <c r="M229" s="90"/>
      <c r="N229" s="22" t="s">
        <v>33</v>
      </c>
      <c r="O229" s="85"/>
      <c r="P229" s="86"/>
      <c r="Q229" s="85"/>
      <c r="R229" s="86"/>
      <c r="S229" s="85"/>
      <c r="T229" s="86"/>
      <c r="U229" s="85"/>
      <c r="V229" s="86"/>
      <c r="W229" s="120"/>
      <c r="X229" s="121"/>
      <c r="Y229" s="121"/>
      <c r="Z229" s="121"/>
      <c r="AA229" s="121"/>
      <c r="AB229" s="121"/>
      <c r="AC229" s="122"/>
    </row>
    <row r="230" spans="1:29" ht="26.25" customHeight="1" x14ac:dyDescent="0.55000000000000004">
      <c r="A230" s="17">
        <v>30</v>
      </c>
      <c r="B230" s="22" t="s">
        <v>34</v>
      </c>
      <c r="C230" s="25" t="str">
        <f t="shared" si="12"/>
        <v>日</v>
      </c>
      <c r="D230" s="85"/>
      <c r="E230" s="86"/>
      <c r="F230" s="205"/>
      <c r="G230" s="178"/>
      <c r="H230" s="18" t="s">
        <v>31</v>
      </c>
      <c r="I230" s="178"/>
      <c r="J230" s="178"/>
      <c r="K230" s="22" t="s">
        <v>32</v>
      </c>
      <c r="L230" s="89" t="str">
        <f t="shared" si="13"/>
        <v/>
      </c>
      <c r="M230" s="90"/>
      <c r="N230" s="22" t="s">
        <v>33</v>
      </c>
      <c r="O230" s="85"/>
      <c r="P230" s="86"/>
      <c r="Q230" s="85"/>
      <c r="R230" s="86"/>
      <c r="S230" s="85"/>
      <c r="T230" s="86"/>
      <c r="U230" s="85"/>
      <c r="V230" s="86"/>
      <c r="W230" s="120"/>
      <c r="X230" s="121"/>
      <c r="Y230" s="121"/>
      <c r="Z230" s="121"/>
      <c r="AA230" s="121"/>
      <c r="AB230" s="121"/>
      <c r="AC230" s="122"/>
    </row>
    <row r="231" spans="1:29" ht="26.25" customHeight="1" x14ac:dyDescent="0.55000000000000004">
      <c r="A231" s="19">
        <v>31</v>
      </c>
      <c r="B231" s="23" t="s">
        <v>4</v>
      </c>
      <c r="C231" s="26" t="str">
        <f t="shared" si="12"/>
        <v>月</v>
      </c>
      <c r="D231" s="218"/>
      <c r="E231" s="219"/>
      <c r="F231" s="226"/>
      <c r="G231" s="227"/>
      <c r="H231" s="20" t="s">
        <v>31</v>
      </c>
      <c r="I231" s="227"/>
      <c r="J231" s="227"/>
      <c r="K231" s="23" t="s">
        <v>32</v>
      </c>
      <c r="L231" s="89" t="str">
        <f t="shared" ref="L231" si="14">IF(OR(F231="",I231=""),"",MIN(MAX(ROUNDDOWN((I231-F231)*24*2,0)/2,0),$E$198))</f>
        <v/>
      </c>
      <c r="M231" s="90"/>
      <c r="N231" s="23" t="s">
        <v>33</v>
      </c>
      <c r="O231" s="218"/>
      <c r="P231" s="219"/>
      <c r="Q231" s="218"/>
      <c r="R231" s="219"/>
      <c r="S231" s="218"/>
      <c r="T231" s="219"/>
      <c r="U231" s="218"/>
      <c r="V231" s="219"/>
      <c r="W231" s="208"/>
      <c r="X231" s="209"/>
      <c r="Y231" s="209"/>
      <c r="Z231" s="209"/>
      <c r="AA231" s="209"/>
      <c r="AB231" s="209"/>
      <c r="AC231" s="210"/>
    </row>
    <row r="232" spans="1:29" ht="26.25" customHeight="1" x14ac:dyDescent="0.55000000000000004">
      <c r="A232" s="126" t="s">
        <v>35</v>
      </c>
      <c r="B232" s="127"/>
      <c r="C232" s="127"/>
      <c r="D232" s="27">
        <f>COUNTIF(L201:M231,"&gt;0")</f>
        <v>0</v>
      </c>
      <c r="E232" s="224" t="s">
        <v>36</v>
      </c>
      <c r="F232" s="224"/>
      <c r="G232" s="224"/>
      <c r="H232" s="224"/>
      <c r="I232" s="27">
        <f>COUNTIF(D201:E231,"○")</f>
        <v>0</v>
      </c>
      <c r="J232" s="28" t="s">
        <v>16</v>
      </c>
      <c r="K232" s="126" t="s">
        <v>101</v>
      </c>
      <c r="L232" s="127"/>
      <c r="M232" s="127"/>
      <c r="N232" s="27" t="s">
        <v>99</v>
      </c>
      <c r="O232" s="27">
        <f>COUNTIF(Q201:R231,"○")</f>
        <v>0</v>
      </c>
      <c r="P232" s="27" t="s">
        <v>38</v>
      </c>
      <c r="Q232" s="225" t="s">
        <v>100</v>
      </c>
      <c r="R232" s="225"/>
      <c r="S232" s="27">
        <f>COUNTIF(S201:T231,"○")</f>
        <v>0</v>
      </c>
      <c r="T232" s="27" t="s">
        <v>38</v>
      </c>
      <c r="U232" s="27"/>
      <c r="V232" s="27"/>
      <c r="W232" s="28"/>
      <c r="X232" s="212" t="s">
        <v>37</v>
      </c>
      <c r="Y232" s="213"/>
      <c r="Z232" s="213"/>
      <c r="AA232" s="44"/>
      <c r="AB232" s="44"/>
      <c r="AC232" s="216" t="str">
        <f>IF(W199="３．要支援家庭のこども加算","●","×")</f>
        <v>×</v>
      </c>
    </row>
    <row r="233" spans="1:29" ht="26.25" customHeight="1" x14ac:dyDescent="0.55000000000000004">
      <c r="A233" s="126" t="s">
        <v>91</v>
      </c>
      <c r="B233" s="127"/>
      <c r="C233" s="27">
        <f>COUNTIF(O201:P231,"○")</f>
        <v>0</v>
      </c>
      <c r="D233" s="105" t="s">
        <v>38</v>
      </c>
      <c r="E233" s="105"/>
      <c r="F233" s="103" t="s">
        <v>107</v>
      </c>
      <c r="G233" s="104"/>
      <c r="H233" s="104"/>
      <c r="I233" s="27">
        <f>COUNTIF(U201:V231,"○")</f>
        <v>0</v>
      </c>
      <c r="J233" s="28" t="s">
        <v>38</v>
      </c>
      <c r="K233" s="211" t="s">
        <v>60</v>
      </c>
      <c r="L233" s="113"/>
      <c r="M233" s="113"/>
      <c r="N233" s="42">
        <f>IF(SUM(L201:M231)&gt;E198, E198, SUM(L201:M231))</f>
        <v>0</v>
      </c>
      <c r="O233" s="111" t="s">
        <v>58</v>
      </c>
      <c r="P233" s="111"/>
      <c r="Q233" s="111"/>
      <c r="R233" s="111"/>
      <c r="S233" s="42">
        <f>SUMIFS(L201:M231,D201:E231,"○")</f>
        <v>0</v>
      </c>
      <c r="T233" s="42" t="s">
        <v>59</v>
      </c>
      <c r="U233" s="115"/>
      <c r="V233" s="115"/>
      <c r="W233" s="45"/>
      <c r="X233" s="214"/>
      <c r="Y233" s="215"/>
      <c r="Z233" s="215"/>
      <c r="AA233" s="49"/>
      <c r="AB233" s="49"/>
      <c r="AC233" s="217"/>
    </row>
    <row r="234" spans="1:29" ht="26.25" customHeight="1" x14ac:dyDescent="0.55000000000000004">
      <c r="A234" s="29"/>
      <c r="B234" s="29"/>
      <c r="C234" s="29"/>
      <c r="D234" s="32"/>
      <c r="E234" s="32"/>
      <c r="F234" s="29"/>
      <c r="G234" s="29"/>
      <c r="H234" s="29"/>
      <c r="I234" s="32"/>
      <c r="J234" s="32"/>
      <c r="K234" s="51"/>
      <c r="L234" s="51"/>
      <c r="M234" s="51"/>
      <c r="N234" s="32"/>
      <c r="O234" s="52"/>
      <c r="P234" s="52"/>
      <c r="Q234" s="52"/>
      <c r="R234" s="52"/>
      <c r="S234" s="32"/>
      <c r="T234" s="32"/>
      <c r="U234" s="53"/>
      <c r="V234" s="53"/>
      <c r="W234" s="32"/>
      <c r="X234" s="29"/>
      <c r="Y234" s="29"/>
      <c r="Z234" s="29"/>
      <c r="AA234" s="29"/>
      <c r="AB234" s="29"/>
      <c r="AC234" s="29"/>
    </row>
    <row r="235" spans="1:29" ht="26.25" customHeight="1" x14ac:dyDescent="0.55000000000000004">
      <c r="A235" s="100" t="str">
        <f>"（別紙）中野区乳児等通園支援事業　利用状況報告書（"&amp;$N$2&amp;"年"&amp;$P$2&amp;"月分）"</f>
        <v>（別紙）中野区乳児等通園支援事業　利用状況報告書（2026年8月分）</v>
      </c>
      <c r="B235" s="100"/>
      <c r="C235" s="100"/>
      <c r="D235" s="100"/>
      <c r="E235" s="100"/>
      <c r="F235" s="100"/>
      <c r="G235" s="100"/>
      <c r="H235" s="100"/>
      <c r="I235" s="100"/>
      <c r="J235" s="100"/>
      <c r="K235" s="100"/>
      <c r="L235" s="100"/>
      <c r="M235" s="100"/>
      <c r="N235" s="100"/>
      <c r="O235" s="100"/>
      <c r="P235" s="100"/>
      <c r="Q235" s="100"/>
      <c r="R235" s="100"/>
      <c r="S235" s="100"/>
      <c r="T235" s="100"/>
      <c r="U235" s="100"/>
      <c r="V235" s="100"/>
      <c r="W235" s="100"/>
      <c r="X235" s="100"/>
      <c r="Y235" s="100"/>
      <c r="Z235" s="100"/>
      <c r="AA235" s="100"/>
      <c r="AB235" s="100"/>
      <c r="AC235" s="100"/>
    </row>
    <row r="236" spans="1:29" ht="26.25" customHeight="1" x14ac:dyDescent="0.55000000000000004">
      <c r="A236" s="101" t="s">
        <v>23</v>
      </c>
      <c r="B236" s="101"/>
      <c r="C236" s="101"/>
      <c r="D236" s="110"/>
      <c r="E236" s="110"/>
      <c r="F236" s="110"/>
      <c r="G236" s="110"/>
      <c r="H236" s="110"/>
      <c r="I236" s="110"/>
      <c r="J236" s="114" t="s">
        <v>43</v>
      </c>
      <c r="K236" s="114"/>
      <c r="L236" s="114"/>
      <c r="O236" s="29" t="s">
        <v>0</v>
      </c>
      <c r="P236" s="13"/>
      <c r="Q236" s="29" t="s">
        <v>3</v>
      </c>
      <c r="S236" s="29" t="s">
        <v>4</v>
      </c>
      <c r="T236" s="29" t="s">
        <v>19</v>
      </c>
      <c r="U236" s="32" t="s">
        <v>40</v>
      </c>
      <c r="V236" s="32"/>
      <c r="W236" s="110"/>
      <c r="X236" s="110"/>
      <c r="Y236" s="110"/>
      <c r="Z236" s="110"/>
      <c r="AA236" s="110"/>
      <c r="AB236" s="110"/>
      <c r="AC236" s="32" t="s">
        <v>19</v>
      </c>
    </row>
    <row r="237" spans="1:29" ht="26.25" customHeight="1" x14ac:dyDescent="0.55000000000000004">
      <c r="A237" s="101" t="s">
        <v>24</v>
      </c>
      <c r="B237" s="101"/>
      <c r="C237" s="101"/>
      <c r="D237" s="32" t="s">
        <v>87</v>
      </c>
      <c r="E237" s="32" cm="1">
        <f t="array" ref="E237">_xlfn.IFS(W236="０歳児クラス相当",$L$12,W236="１歳児クラス相当",$L$13,W236="２歳児クラス相当（３歳未満）",$L$14,W236="２歳児クラス相当（３歳誕生月）",$L$14,W236="",0)</f>
        <v>0</v>
      </c>
      <c r="F237" s="114" t="s">
        <v>11</v>
      </c>
      <c r="G237" s="114"/>
      <c r="H237" s="29"/>
      <c r="I237" s="32"/>
      <c r="J237" s="114"/>
      <c r="K237" s="114"/>
      <c r="L237" s="32"/>
      <c r="M237" s="114"/>
      <c r="N237" s="114"/>
      <c r="O237" s="32"/>
      <c r="P237" s="157" t="s">
        <v>62</v>
      </c>
      <c r="Q237" s="157"/>
      <c r="R237" s="157"/>
      <c r="S237" s="110"/>
      <c r="T237" s="110"/>
      <c r="U237" s="110"/>
      <c r="V237" s="157" t="s">
        <v>65</v>
      </c>
      <c r="W237" s="157"/>
      <c r="X237" s="110"/>
      <c r="Y237" s="110"/>
      <c r="Z237" s="110"/>
      <c r="AA237" s="110"/>
      <c r="AB237" s="110"/>
      <c r="AC237" s="32" t="s">
        <v>19</v>
      </c>
    </row>
    <row r="238" spans="1:29" ht="26.25" customHeight="1" x14ac:dyDescent="0.55000000000000004">
      <c r="A238" s="32"/>
      <c r="B238" s="114" t="s">
        <v>66</v>
      </c>
      <c r="C238" s="114"/>
      <c r="D238" s="114"/>
      <c r="E238" s="114" t="s">
        <v>94</v>
      </c>
      <c r="F238" s="114"/>
      <c r="G238" s="114"/>
      <c r="H238" s="114"/>
      <c r="I238" s="29" t="s">
        <v>19</v>
      </c>
      <c r="J238" s="113" t="s">
        <v>93</v>
      </c>
      <c r="K238" s="113"/>
      <c r="L238" s="113"/>
      <c r="M238" s="113"/>
      <c r="N238" s="113"/>
      <c r="O238" s="110"/>
      <c r="P238" s="110"/>
      <c r="Q238" s="110"/>
      <c r="R238" s="110"/>
      <c r="S238" s="110"/>
      <c r="T238" s="32"/>
      <c r="U238" s="111" t="s">
        <v>86</v>
      </c>
      <c r="V238" s="111"/>
      <c r="W238" s="228"/>
      <c r="X238" s="228"/>
      <c r="Y238" s="228"/>
      <c r="Z238" s="228"/>
      <c r="AA238" s="228"/>
      <c r="AB238" s="228"/>
    </row>
    <row r="239" spans="1:29" ht="26.25" customHeight="1" x14ac:dyDescent="0.55000000000000004">
      <c r="A239" s="123" t="s">
        <v>25</v>
      </c>
      <c r="B239" s="123"/>
      <c r="C239" s="14" t="s">
        <v>26</v>
      </c>
      <c r="D239" s="123" t="s">
        <v>90</v>
      </c>
      <c r="E239" s="123"/>
      <c r="F239" s="123" t="s">
        <v>27</v>
      </c>
      <c r="G239" s="123"/>
      <c r="H239" s="123"/>
      <c r="I239" s="123"/>
      <c r="J239" s="123"/>
      <c r="K239" s="123"/>
      <c r="L239" s="177" t="s">
        <v>28</v>
      </c>
      <c r="M239" s="177"/>
      <c r="N239" s="177"/>
      <c r="O239" s="123" t="s">
        <v>29</v>
      </c>
      <c r="P239" s="123"/>
      <c r="Q239" s="116" t="s">
        <v>98</v>
      </c>
      <c r="R239" s="116"/>
      <c r="S239" s="116" t="s">
        <v>45</v>
      </c>
      <c r="T239" s="116"/>
      <c r="U239" s="124" t="s">
        <v>55</v>
      </c>
      <c r="V239" s="125"/>
      <c r="W239" s="126" t="s">
        <v>30</v>
      </c>
      <c r="X239" s="127"/>
      <c r="Y239" s="127"/>
      <c r="Z239" s="127"/>
      <c r="AA239" s="127"/>
      <c r="AB239" s="127"/>
      <c r="AC239" s="128"/>
    </row>
    <row r="240" spans="1:29" ht="26.25" customHeight="1" x14ac:dyDescent="0.55000000000000004">
      <c r="A240" s="15">
        <v>1</v>
      </c>
      <c r="B240" s="21" t="s">
        <v>4</v>
      </c>
      <c r="C240" s="24" t="str">
        <f>TEXT(DATE($N$2,$P$2,A240),"aaa")</f>
        <v>土</v>
      </c>
      <c r="D240" s="106"/>
      <c r="E240" s="107"/>
      <c r="F240" s="108"/>
      <c r="G240" s="109"/>
      <c r="H240" s="16" t="s">
        <v>31</v>
      </c>
      <c r="I240" s="109"/>
      <c r="J240" s="109"/>
      <c r="K240" s="21" t="s">
        <v>32</v>
      </c>
      <c r="L240" s="89" t="str">
        <f>IF(OR(F240="",I240=""),"",MIN(MAX(ROUNDDOWN((I240-F240)*24*2,0)/2,0),$E$237))</f>
        <v/>
      </c>
      <c r="M240" s="90"/>
      <c r="N240" s="43" t="s">
        <v>33</v>
      </c>
      <c r="O240" s="106"/>
      <c r="P240" s="107"/>
      <c r="Q240" s="106"/>
      <c r="R240" s="107"/>
      <c r="S240" s="106"/>
      <c r="T240" s="107"/>
      <c r="U240" s="106"/>
      <c r="V240" s="107"/>
      <c r="W240" s="231"/>
      <c r="X240" s="232"/>
      <c r="Y240" s="232"/>
      <c r="Z240" s="232"/>
      <c r="AA240" s="232"/>
      <c r="AB240" s="232"/>
      <c r="AC240" s="233"/>
    </row>
    <row r="241" spans="1:29" ht="26.25" customHeight="1" x14ac:dyDescent="0.55000000000000004">
      <c r="A241" s="17">
        <v>2</v>
      </c>
      <c r="B241" s="22" t="s">
        <v>4</v>
      </c>
      <c r="C241" s="25" t="str">
        <f>TEXT(DATE($N$2,$P$2,A241),"aaa")</f>
        <v>日</v>
      </c>
      <c r="D241" s="85"/>
      <c r="E241" s="86"/>
      <c r="F241" s="205"/>
      <c r="G241" s="178"/>
      <c r="H241" s="18" t="s">
        <v>31</v>
      </c>
      <c r="I241" s="178"/>
      <c r="J241" s="178"/>
      <c r="K241" s="22" t="s">
        <v>32</v>
      </c>
      <c r="L241" s="89" t="str">
        <f>IF(OR(F241="",I241=""),"",MIN(MAX(ROUNDDOWN((I241-F241)*24*2,0)/2,0),$E$237))</f>
        <v/>
      </c>
      <c r="M241" s="90"/>
      <c r="N241" s="22" t="s">
        <v>33</v>
      </c>
      <c r="O241" s="85"/>
      <c r="P241" s="86"/>
      <c r="Q241" s="85"/>
      <c r="R241" s="86"/>
      <c r="S241" s="85"/>
      <c r="T241" s="86"/>
      <c r="U241" s="85"/>
      <c r="V241" s="86"/>
      <c r="W241" s="120"/>
      <c r="X241" s="121"/>
      <c r="Y241" s="121"/>
      <c r="Z241" s="121"/>
      <c r="AA241" s="121"/>
      <c r="AB241" s="121"/>
      <c r="AC241" s="122"/>
    </row>
    <row r="242" spans="1:29" ht="26.25" customHeight="1" x14ac:dyDescent="0.55000000000000004">
      <c r="A242" s="17">
        <v>3</v>
      </c>
      <c r="B242" s="22" t="s">
        <v>34</v>
      </c>
      <c r="C242" s="25" t="str">
        <f t="shared" ref="C242:C270" si="15">TEXT(DATE($N$2,$P$2,A242),"aaa")</f>
        <v>月</v>
      </c>
      <c r="D242" s="85"/>
      <c r="E242" s="86"/>
      <c r="F242" s="205"/>
      <c r="G242" s="178"/>
      <c r="H242" s="18" t="s">
        <v>31</v>
      </c>
      <c r="I242" s="178"/>
      <c r="J242" s="178"/>
      <c r="K242" s="22" t="s">
        <v>32</v>
      </c>
      <c r="L242" s="89" t="str">
        <f t="shared" ref="L242:L269" si="16">IF(OR(F242="",I242=""),"",MIN(MAX(ROUNDDOWN((I242-F242)*24*2,0)/2,0),$E$237))</f>
        <v/>
      </c>
      <c r="M242" s="90"/>
      <c r="N242" s="22" t="s">
        <v>33</v>
      </c>
      <c r="O242" s="85"/>
      <c r="P242" s="86"/>
      <c r="Q242" s="85"/>
      <c r="R242" s="86"/>
      <c r="S242" s="85"/>
      <c r="T242" s="86"/>
      <c r="U242" s="85"/>
      <c r="V242" s="86"/>
      <c r="W242" s="234"/>
      <c r="X242" s="235"/>
      <c r="Y242" s="235"/>
      <c r="Z242" s="235"/>
      <c r="AA242" s="235"/>
      <c r="AB242" s="235"/>
      <c r="AC242" s="236"/>
    </row>
    <row r="243" spans="1:29" ht="26.25" customHeight="1" x14ac:dyDescent="0.55000000000000004">
      <c r="A243" s="17">
        <v>4</v>
      </c>
      <c r="B243" s="22" t="s">
        <v>34</v>
      </c>
      <c r="C243" s="25" t="str">
        <f t="shared" si="15"/>
        <v>火</v>
      </c>
      <c r="D243" s="85"/>
      <c r="E243" s="86"/>
      <c r="F243" s="205"/>
      <c r="G243" s="178"/>
      <c r="H243" s="18" t="s">
        <v>31</v>
      </c>
      <c r="I243" s="178"/>
      <c r="J243" s="178"/>
      <c r="K243" s="22" t="s">
        <v>32</v>
      </c>
      <c r="L243" s="89" t="str">
        <f t="shared" si="16"/>
        <v/>
      </c>
      <c r="M243" s="90"/>
      <c r="N243" s="22" t="s">
        <v>33</v>
      </c>
      <c r="O243" s="85"/>
      <c r="P243" s="86"/>
      <c r="Q243" s="85"/>
      <c r="R243" s="86"/>
      <c r="S243" s="85"/>
      <c r="T243" s="86"/>
      <c r="U243" s="85"/>
      <c r="V243" s="86"/>
      <c r="W243" s="120"/>
      <c r="X243" s="121"/>
      <c r="Y243" s="121"/>
      <c r="Z243" s="121"/>
      <c r="AA243" s="121"/>
      <c r="AB243" s="121"/>
      <c r="AC243" s="122"/>
    </row>
    <row r="244" spans="1:29" ht="26.25" customHeight="1" x14ac:dyDescent="0.55000000000000004">
      <c r="A244" s="17">
        <v>5</v>
      </c>
      <c r="B244" s="22" t="s">
        <v>34</v>
      </c>
      <c r="C244" s="25" t="str">
        <f t="shared" si="15"/>
        <v>水</v>
      </c>
      <c r="D244" s="85"/>
      <c r="E244" s="86"/>
      <c r="F244" s="205"/>
      <c r="G244" s="178"/>
      <c r="H244" s="18" t="s">
        <v>31</v>
      </c>
      <c r="I244" s="178"/>
      <c r="J244" s="178"/>
      <c r="K244" s="22" t="s">
        <v>32</v>
      </c>
      <c r="L244" s="89" t="str">
        <f t="shared" si="16"/>
        <v/>
      </c>
      <c r="M244" s="90"/>
      <c r="N244" s="22" t="s">
        <v>33</v>
      </c>
      <c r="O244" s="85"/>
      <c r="P244" s="86"/>
      <c r="Q244" s="85"/>
      <c r="R244" s="86"/>
      <c r="S244" s="85"/>
      <c r="T244" s="86"/>
      <c r="U244" s="85"/>
      <c r="V244" s="86"/>
      <c r="W244" s="120"/>
      <c r="X244" s="121"/>
      <c r="Y244" s="121"/>
      <c r="Z244" s="121"/>
      <c r="AA244" s="121"/>
      <c r="AB244" s="121"/>
      <c r="AC244" s="122"/>
    </row>
    <row r="245" spans="1:29" ht="26.25" customHeight="1" x14ac:dyDescent="0.55000000000000004">
      <c r="A245" s="17">
        <v>6</v>
      </c>
      <c r="B245" s="22" t="s">
        <v>34</v>
      </c>
      <c r="C245" s="25" t="str">
        <f t="shared" si="15"/>
        <v>木</v>
      </c>
      <c r="D245" s="85"/>
      <c r="E245" s="86"/>
      <c r="F245" s="205"/>
      <c r="G245" s="178"/>
      <c r="H245" s="18" t="s">
        <v>31</v>
      </c>
      <c r="I245" s="178"/>
      <c r="J245" s="178"/>
      <c r="K245" s="22" t="s">
        <v>32</v>
      </c>
      <c r="L245" s="89" t="str">
        <f t="shared" si="16"/>
        <v/>
      </c>
      <c r="M245" s="90"/>
      <c r="N245" s="22" t="s">
        <v>33</v>
      </c>
      <c r="O245" s="85"/>
      <c r="P245" s="86"/>
      <c r="Q245" s="85"/>
      <c r="R245" s="86"/>
      <c r="S245" s="85"/>
      <c r="T245" s="86"/>
      <c r="U245" s="85"/>
      <c r="V245" s="86"/>
      <c r="W245" s="120"/>
      <c r="X245" s="121"/>
      <c r="Y245" s="121"/>
      <c r="Z245" s="121"/>
      <c r="AA245" s="121"/>
      <c r="AB245" s="121"/>
      <c r="AC245" s="122"/>
    </row>
    <row r="246" spans="1:29" ht="26.25" customHeight="1" x14ac:dyDescent="0.55000000000000004">
      <c r="A246" s="17">
        <v>7</v>
      </c>
      <c r="B246" s="22" t="s">
        <v>34</v>
      </c>
      <c r="C246" s="25" t="str">
        <f t="shared" si="15"/>
        <v>金</v>
      </c>
      <c r="D246" s="85"/>
      <c r="E246" s="86"/>
      <c r="F246" s="205"/>
      <c r="G246" s="178"/>
      <c r="H246" s="18" t="s">
        <v>31</v>
      </c>
      <c r="I246" s="178"/>
      <c r="J246" s="178"/>
      <c r="K246" s="22" t="s">
        <v>32</v>
      </c>
      <c r="L246" s="89" t="str">
        <f t="shared" si="16"/>
        <v/>
      </c>
      <c r="M246" s="90"/>
      <c r="N246" s="22" t="s">
        <v>33</v>
      </c>
      <c r="O246" s="85"/>
      <c r="P246" s="86"/>
      <c r="Q246" s="85"/>
      <c r="R246" s="86"/>
      <c r="S246" s="85"/>
      <c r="T246" s="86"/>
      <c r="U246" s="85"/>
      <c r="V246" s="86"/>
      <c r="W246" s="120"/>
      <c r="X246" s="121"/>
      <c r="Y246" s="121"/>
      <c r="Z246" s="121"/>
      <c r="AA246" s="121"/>
      <c r="AB246" s="121"/>
      <c r="AC246" s="122"/>
    </row>
    <row r="247" spans="1:29" ht="26.25" customHeight="1" x14ac:dyDescent="0.55000000000000004">
      <c r="A247" s="17">
        <v>8</v>
      </c>
      <c r="B247" s="22" t="s">
        <v>34</v>
      </c>
      <c r="C247" s="25" t="str">
        <f t="shared" si="15"/>
        <v>土</v>
      </c>
      <c r="D247" s="85"/>
      <c r="E247" s="86"/>
      <c r="F247" s="205"/>
      <c r="G247" s="178"/>
      <c r="H247" s="18" t="s">
        <v>31</v>
      </c>
      <c r="I247" s="178"/>
      <c r="J247" s="178"/>
      <c r="K247" s="22" t="s">
        <v>32</v>
      </c>
      <c r="L247" s="89" t="str">
        <f t="shared" si="16"/>
        <v/>
      </c>
      <c r="M247" s="90"/>
      <c r="N247" s="22" t="s">
        <v>33</v>
      </c>
      <c r="O247" s="85"/>
      <c r="P247" s="86"/>
      <c r="Q247" s="85"/>
      <c r="R247" s="86"/>
      <c r="S247" s="85"/>
      <c r="T247" s="86"/>
      <c r="U247" s="85"/>
      <c r="V247" s="86"/>
      <c r="W247" s="120"/>
      <c r="X247" s="121"/>
      <c r="Y247" s="121"/>
      <c r="Z247" s="121"/>
      <c r="AA247" s="121"/>
      <c r="AB247" s="121"/>
      <c r="AC247" s="122"/>
    </row>
    <row r="248" spans="1:29" ht="26.25" customHeight="1" x14ac:dyDescent="0.55000000000000004">
      <c r="A248" s="17">
        <v>9</v>
      </c>
      <c r="B248" s="22" t="s">
        <v>34</v>
      </c>
      <c r="C248" s="25" t="str">
        <f t="shared" si="15"/>
        <v>日</v>
      </c>
      <c r="D248" s="85"/>
      <c r="E248" s="86"/>
      <c r="F248" s="205"/>
      <c r="G248" s="178"/>
      <c r="H248" s="18" t="s">
        <v>31</v>
      </c>
      <c r="I248" s="178"/>
      <c r="J248" s="178"/>
      <c r="K248" s="22" t="s">
        <v>32</v>
      </c>
      <c r="L248" s="89" t="str">
        <f t="shared" si="16"/>
        <v/>
      </c>
      <c r="M248" s="90"/>
      <c r="N248" s="22" t="s">
        <v>33</v>
      </c>
      <c r="O248" s="85"/>
      <c r="P248" s="86"/>
      <c r="Q248" s="85"/>
      <c r="R248" s="86"/>
      <c r="S248" s="85"/>
      <c r="T248" s="86"/>
      <c r="U248" s="85"/>
      <c r="V248" s="86"/>
      <c r="W248" s="120"/>
      <c r="X248" s="121"/>
      <c r="Y248" s="121"/>
      <c r="Z248" s="121"/>
      <c r="AA248" s="121"/>
      <c r="AB248" s="121"/>
      <c r="AC248" s="122"/>
    </row>
    <row r="249" spans="1:29" ht="26.25" customHeight="1" x14ac:dyDescent="0.55000000000000004">
      <c r="A249" s="17">
        <v>10</v>
      </c>
      <c r="B249" s="22" t="s">
        <v>34</v>
      </c>
      <c r="C249" s="25" t="str">
        <f t="shared" si="15"/>
        <v>月</v>
      </c>
      <c r="D249" s="85"/>
      <c r="E249" s="86"/>
      <c r="F249" s="205"/>
      <c r="G249" s="178"/>
      <c r="H249" s="18" t="s">
        <v>31</v>
      </c>
      <c r="I249" s="178"/>
      <c r="J249" s="178"/>
      <c r="K249" s="22" t="s">
        <v>32</v>
      </c>
      <c r="L249" s="89" t="str">
        <f t="shared" si="16"/>
        <v/>
      </c>
      <c r="M249" s="90"/>
      <c r="N249" s="22" t="s">
        <v>33</v>
      </c>
      <c r="O249" s="85"/>
      <c r="P249" s="86"/>
      <c r="Q249" s="85"/>
      <c r="R249" s="86"/>
      <c r="S249" s="85"/>
      <c r="T249" s="86"/>
      <c r="U249" s="85"/>
      <c r="V249" s="86"/>
      <c r="W249" s="120"/>
      <c r="X249" s="121"/>
      <c r="Y249" s="121"/>
      <c r="Z249" s="121"/>
      <c r="AA249" s="121"/>
      <c r="AB249" s="121"/>
      <c r="AC249" s="122"/>
    </row>
    <row r="250" spans="1:29" ht="26.25" customHeight="1" x14ac:dyDescent="0.55000000000000004">
      <c r="A250" s="17">
        <v>11</v>
      </c>
      <c r="B250" s="22" t="s">
        <v>34</v>
      </c>
      <c r="C250" s="25" t="str">
        <f t="shared" si="15"/>
        <v>火</v>
      </c>
      <c r="D250" s="85"/>
      <c r="E250" s="86"/>
      <c r="F250" s="205"/>
      <c r="G250" s="178"/>
      <c r="H250" s="18" t="s">
        <v>31</v>
      </c>
      <c r="I250" s="178"/>
      <c r="J250" s="178"/>
      <c r="K250" s="22" t="s">
        <v>32</v>
      </c>
      <c r="L250" s="89" t="str">
        <f t="shared" si="16"/>
        <v/>
      </c>
      <c r="M250" s="90"/>
      <c r="N250" s="22" t="s">
        <v>33</v>
      </c>
      <c r="O250" s="85"/>
      <c r="P250" s="86"/>
      <c r="Q250" s="85"/>
      <c r="R250" s="86"/>
      <c r="S250" s="85"/>
      <c r="T250" s="86"/>
      <c r="U250" s="85"/>
      <c r="V250" s="86"/>
      <c r="W250" s="120"/>
      <c r="X250" s="121"/>
      <c r="Y250" s="121"/>
      <c r="Z250" s="121"/>
      <c r="AA250" s="121"/>
      <c r="AB250" s="121"/>
      <c r="AC250" s="122"/>
    </row>
    <row r="251" spans="1:29" ht="26.25" customHeight="1" x14ac:dyDescent="0.55000000000000004">
      <c r="A251" s="17">
        <v>12</v>
      </c>
      <c r="B251" s="22" t="s">
        <v>34</v>
      </c>
      <c r="C251" s="25" t="str">
        <f t="shared" si="15"/>
        <v>水</v>
      </c>
      <c r="D251" s="85"/>
      <c r="E251" s="86"/>
      <c r="F251" s="205"/>
      <c r="G251" s="178"/>
      <c r="H251" s="18" t="s">
        <v>31</v>
      </c>
      <c r="I251" s="178"/>
      <c r="J251" s="178"/>
      <c r="K251" s="22" t="s">
        <v>32</v>
      </c>
      <c r="L251" s="89" t="str">
        <f t="shared" si="16"/>
        <v/>
      </c>
      <c r="M251" s="90"/>
      <c r="N251" s="22" t="s">
        <v>33</v>
      </c>
      <c r="O251" s="85"/>
      <c r="P251" s="86"/>
      <c r="Q251" s="85"/>
      <c r="R251" s="86"/>
      <c r="S251" s="85"/>
      <c r="T251" s="86"/>
      <c r="U251" s="85"/>
      <c r="V251" s="86"/>
      <c r="W251" s="120"/>
      <c r="X251" s="121"/>
      <c r="Y251" s="121"/>
      <c r="Z251" s="121"/>
      <c r="AA251" s="121"/>
      <c r="AB251" s="121"/>
      <c r="AC251" s="122"/>
    </row>
    <row r="252" spans="1:29" ht="26.25" customHeight="1" x14ac:dyDescent="0.55000000000000004">
      <c r="A252" s="17">
        <v>13</v>
      </c>
      <c r="B252" s="22" t="s">
        <v>34</v>
      </c>
      <c r="C252" s="25" t="str">
        <f t="shared" si="15"/>
        <v>木</v>
      </c>
      <c r="D252" s="85"/>
      <c r="E252" s="86"/>
      <c r="F252" s="205"/>
      <c r="G252" s="178"/>
      <c r="H252" s="18" t="s">
        <v>31</v>
      </c>
      <c r="I252" s="178"/>
      <c r="J252" s="178"/>
      <c r="K252" s="22" t="s">
        <v>32</v>
      </c>
      <c r="L252" s="89" t="str">
        <f t="shared" si="16"/>
        <v/>
      </c>
      <c r="M252" s="90"/>
      <c r="N252" s="22" t="s">
        <v>33</v>
      </c>
      <c r="O252" s="85"/>
      <c r="P252" s="86"/>
      <c r="Q252" s="85"/>
      <c r="R252" s="86"/>
      <c r="S252" s="85"/>
      <c r="T252" s="86"/>
      <c r="U252" s="85"/>
      <c r="V252" s="86"/>
      <c r="W252" s="120"/>
      <c r="X252" s="121"/>
      <c r="Y252" s="121"/>
      <c r="Z252" s="121"/>
      <c r="AA252" s="121"/>
      <c r="AB252" s="121"/>
      <c r="AC252" s="122"/>
    </row>
    <row r="253" spans="1:29" ht="26.25" customHeight="1" x14ac:dyDescent="0.55000000000000004">
      <c r="A253" s="17">
        <v>14</v>
      </c>
      <c r="B253" s="22" t="s">
        <v>34</v>
      </c>
      <c r="C253" s="25" t="str">
        <f t="shared" si="15"/>
        <v>金</v>
      </c>
      <c r="D253" s="85"/>
      <c r="E253" s="86"/>
      <c r="F253" s="205"/>
      <c r="G253" s="178"/>
      <c r="H253" s="18" t="s">
        <v>31</v>
      </c>
      <c r="I253" s="178"/>
      <c r="J253" s="178"/>
      <c r="K253" s="22" t="s">
        <v>32</v>
      </c>
      <c r="L253" s="89" t="str">
        <f t="shared" si="16"/>
        <v/>
      </c>
      <c r="M253" s="90"/>
      <c r="N253" s="22" t="s">
        <v>33</v>
      </c>
      <c r="O253" s="85"/>
      <c r="P253" s="86"/>
      <c r="Q253" s="85"/>
      <c r="R253" s="86"/>
      <c r="S253" s="85"/>
      <c r="T253" s="86"/>
      <c r="U253" s="85"/>
      <c r="V253" s="86"/>
      <c r="W253" s="120"/>
      <c r="X253" s="121"/>
      <c r="Y253" s="121"/>
      <c r="Z253" s="121"/>
      <c r="AA253" s="121"/>
      <c r="AB253" s="121"/>
      <c r="AC253" s="122"/>
    </row>
    <row r="254" spans="1:29" ht="26.25" customHeight="1" x14ac:dyDescent="0.55000000000000004">
      <c r="A254" s="17">
        <v>15</v>
      </c>
      <c r="B254" s="22" t="s">
        <v>34</v>
      </c>
      <c r="C254" s="25" t="str">
        <f t="shared" si="15"/>
        <v>土</v>
      </c>
      <c r="D254" s="85"/>
      <c r="E254" s="86"/>
      <c r="F254" s="205"/>
      <c r="G254" s="178"/>
      <c r="H254" s="18" t="s">
        <v>31</v>
      </c>
      <c r="I254" s="178"/>
      <c r="J254" s="178"/>
      <c r="K254" s="22" t="s">
        <v>32</v>
      </c>
      <c r="L254" s="89" t="str">
        <f t="shared" si="16"/>
        <v/>
      </c>
      <c r="M254" s="90"/>
      <c r="N254" s="22" t="s">
        <v>33</v>
      </c>
      <c r="O254" s="85"/>
      <c r="P254" s="86"/>
      <c r="Q254" s="85"/>
      <c r="R254" s="86"/>
      <c r="S254" s="85"/>
      <c r="T254" s="86"/>
      <c r="U254" s="85"/>
      <c r="V254" s="86"/>
      <c r="W254" s="120"/>
      <c r="X254" s="121"/>
      <c r="Y254" s="121"/>
      <c r="Z254" s="121"/>
      <c r="AA254" s="121"/>
      <c r="AB254" s="121"/>
      <c r="AC254" s="122"/>
    </row>
    <row r="255" spans="1:29" ht="26.25" customHeight="1" x14ac:dyDescent="0.55000000000000004">
      <c r="A255" s="17">
        <v>16</v>
      </c>
      <c r="B255" s="22" t="s">
        <v>34</v>
      </c>
      <c r="C255" s="25" t="str">
        <f t="shared" si="15"/>
        <v>日</v>
      </c>
      <c r="D255" s="85"/>
      <c r="E255" s="86"/>
      <c r="F255" s="205"/>
      <c r="G255" s="178"/>
      <c r="H255" s="18" t="s">
        <v>31</v>
      </c>
      <c r="I255" s="178"/>
      <c r="J255" s="178"/>
      <c r="K255" s="22" t="s">
        <v>32</v>
      </c>
      <c r="L255" s="89" t="str">
        <f t="shared" si="16"/>
        <v/>
      </c>
      <c r="M255" s="90"/>
      <c r="N255" s="22" t="s">
        <v>33</v>
      </c>
      <c r="O255" s="85"/>
      <c r="P255" s="86"/>
      <c r="Q255" s="85"/>
      <c r="R255" s="86"/>
      <c r="S255" s="85"/>
      <c r="T255" s="86"/>
      <c r="U255" s="85"/>
      <c r="V255" s="86"/>
      <c r="W255" s="120"/>
      <c r="X255" s="121"/>
      <c r="Y255" s="121"/>
      <c r="Z255" s="121"/>
      <c r="AA255" s="121"/>
      <c r="AB255" s="121"/>
      <c r="AC255" s="122"/>
    </row>
    <row r="256" spans="1:29" ht="26.25" customHeight="1" x14ac:dyDescent="0.55000000000000004">
      <c r="A256" s="17">
        <v>17</v>
      </c>
      <c r="B256" s="22" t="s">
        <v>34</v>
      </c>
      <c r="C256" s="25" t="str">
        <f t="shared" si="15"/>
        <v>月</v>
      </c>
      <c r="D256" s="85"/>
      <c r="E256" s="86"/>
      <c r="F256" s="205"/>
      <c r="G256" s="178"/>
      <c r="H256" s="18" t="s">
        <v>31</v>
      </c>
      <c r="I256" s="178"/>
      <c r="J256" s="178"/>
      <c r="K256" s="22" t="s">
        <v>32</v>
      </c>
      <c r="L256" s="89" t="str">
        <f t="shared" si="16"/>
        <v/>
      </c>
      <c r="M256" s="90"/>
      <c r="N256" s="22" t="s">
        <v>33</v>
      </c>
      <c r="O256" s="85"/>
      <c r="P256" s="86"/>
      <c r="Q256" s="85"/>
      <c r="R256" s="86"/>
      <c r="S256" s="85"/>
      <c r="T256" s="86"/>
      <c r="U256" s="85"/>
      <c r="V256" s="86"/>
      <c r="W256" s="120"/>
      <c r="X256" s="121"/>
      <c r="Y256" s="121"/>
      <c r="Z256" s="121"/>
      <c r="AA256" s="121"/>
      <c r="AB256" s="121"/>
      <c r="AC256" s="122"/>
    </row>
    <row r="257" spans="1:29" ht="26.25" customHeight="1" x14ac:dyDescent="0.55000000000000004">
      <c r="A257" s="17">
        <v>18</v>
      </c>
      <c r="B257" s="22" t="s">
        <v>34</v>
      </c>
      <c r="C257" s="25" t="str">
        <f t="shared" si="15"/>
        <v>火</v>
      </c>
      <c r="D257" s="85"/>
      <c r="E257" s="86"/>
      <c r="F257" s="205"/>
      <c r="G257" s="178"/>
      <c r="H257" s="18" t="s">
        <v>31</v>
      </c>
      <c r="I257" s="178"/>
      <c r="J257" s="178"/>
      <c r="K257" s="22" t="s">
        <v>32</v>
      </c>
      <c r="L257" s="89" t="str">
        <f t="shared" si="16"/>
        <v/>
      </c>
      <c r="M257" s="90"/>
      <c r="N257" s="22" t="s">
        <v>33</v>
      </c>
      <c r="O257" s="85"/>
      <c r="P257" s="86"/>
      <c r="Q257" s="85"/>
      <c r="R257" s="86"/>
      <c r="S257" s="85"/>
      <c r="T257" s="86"/>
      <c r="U257" s="85"/>
      <c r="V257" s="86"/>
      <c r="W257" s="120"/>
      <c r="X257" s="121"/>
      <c r="Y257" s="121"/>
      <c r="Z257" s="121"/>
      <c r="AA257" s="121"/>
      <c r="AB257" s="121"/>
      <c r="AC257" s="122"/>
    </row>
    <row r="258" spans="1:29" ht="26.25" customHeight="1" x14ac:dyDescent="0.55000000000000004">
      <c r="A258" s="17">
        <v>19</v>
      </c>
      <c r="B258" s="22" t="s">
        <v>34</v>
      </c>
      <c r="C258" s="25" t="str">
        <f t="shared" si="15"/>
        <v>水</v>
      </c>
      <c r="D258" s="85"/>
      <c r="E258" s="86"/>
      <c r="F258" s="205"/>
      <c r="G258" s="178"/>
      <c r="H258" s="18" t="s">
        <v>31</v>
      </c>
      <c r="I258" s="178"/>
      <c r="J258" s="178"/>
      <c r="K258" s="22" t="s">
        <v>32</v>
      </c>
      <c r="L258" s="89" t="str">
        <f t="shared" si="16"/>
        <v/>
      </c>
      <c r="M258" s="90"/>
      <c r="N258" s="22" t="s">
        <v>33</v>
      </c>
      <c r="O258" s="85"/>
      <c r="P258" s="86"/>
      <c r="Q258" s="85"/>
      <c r="R258" s="86"/>
      <c r="S258" s="85"/>
      <c r="T258" s="86"/>
      <c r="U258" s="85"/>
      <c r="V258" s="86"/>
      <c r="W258" s="120"/>
      <c r="X258" s="121"/>
      <c r="Y258" s="121"/>
      <c r="Z258" s="121"/>
      <c r="AA258" s="121"/>
      <c r="AB258" s="121"/>
      <c r="AC258" s="122"/>
    </row>
    <row r="259" spans="1:29" ht="26.25" customHeight="1" x14ac:dyDescent="0.55000000000000004">
      <c r="A259" s="17">
        <v>20</v>
      </c>
      <c r="B259" s="22" t="s">
        <v>34</v>
      </c>
      <c r="C259" s="25" t="str">
        <f t="shared" si="15"/>
        <v>木</v>
      </c>
      <c r="D259" s="85"/>
      <c r="E259" s="86"/>
      <c r="F259" s="205"/>
      <c r="G259" s="178"/>
      <c r="H259" s="18" t="s">
        <v>31</v>
      </c>
      <c r="I259" s="178"/>
      <c r="J259" s="178"/>
      <c r="K259" s="22" t="s">
        <v>32</v>
      </c>
      <c r="L259" s="89" t="str">
        <f t="shared" si="16"/>
        <v/>
      </c>
      <c r="M259" s="90"/>
      <c r="N259" s="22" t="s">
        <v>33</v>
      </c>
      <c r="O259" s="85"/>
      <c r="P259" s="86"/>
      <c r="Q259" s="85"/>
      <c r="R259" s="86"/>
      <c r="S259" s="85"/>
      <c r="T259" s="86"/>
      <c r="U259" s="85"/>
      <c r="V259" s="86"/>
      <c r="W259" s="120"/>
      <c r="X259" s="121"/>
      <c r="Y259" s="121"/>
      <c r="Z259" s="121"/>
      <c r="AA259" s="121"/>
      <c r="AB259" s="121"/>
      <c r="AC259" s="122"/>
    </row>
    <row r="260" spans="1:29" ht="26.25" customHeight="1" x14ac:dyDescent="0.55000000000000004">
      <c r="A260" s="17">
        <v>21</v>
      </c>
      <c r="B260" s="22" t="s">
        <v>34</v>
      </c>
      <c r="C260" s="25" t="str">
        <f t="shared" si="15"/>
        <v>金</v>
      </c>
      <c r="D260" s="85"/>
      <c r="E260" s="86"/>
      <c r="F260" s="205"/>
      <c r="G260" s="178"/>
      <c r="H260" s="18" t="s">
        <v>31</v>
      </c>
      <c r="I260" s="178"/>
      <c r="J260" s="178"/>
      <c r="K260" s="22" t="s">
        <v>32</v>
      </c>
      <c r="L260" s="89" t="str">
        <f t="shared" si="16"/>
        <v/>
      </c>
      <c r="M260" s="90"/>
      <c r="N260" s="22" t="s">
        <v>33</v>
      </c>
      <c r="O260" s="85"/>
      <c r="P260" s="86"/>
      <c r="Q260" s="85"/>
      <c r="R260" s="86"/>
      <c r="S260" s="85"/>
      <c r="T260" s="86"/>
      <c r="U260" s="85"/>
      <c r="V260" s="86"/>
      <c r="W260" s="120"/>
      <c r="X260" s="121"/>
      <c r="Y260" s="121"/>
      <c r="Z260" s="121"/>
      <c r="AA260" s="121"/>
      <c r="AB260" s="121"/>
      <c r="AC260" s="122"/>
    </row>
    <row r="261" spans="1:29" ht="26.25" customHeight="1" x14ac:dyDescent="0.55000000000000004">
      <c r="A261" s="17">
        <v>22</v>
      </c>
      <c r="B261" s="22" t="s">
        <v>34</v>
      </c>
      <c r="C261" s="25" t="str">
        <f t="shared" si="15"/>
        <v>土</v>
      </c>
      <c r="D261" s="85"/>
      <c r="E261" s="86"/>
      <c r="F261" s="205"/>
      <c r="G261" s="178"/>
      <c r="H261" s="18" t="s">
        <v>31</v>
      </c>
      <c r="I261" s="178"/>
      <c r="J261" s="178"/>
      <c r="K261" s="22" t="s">
        <v>32</v>
      </c>
      <c r="L261" s="89" t="str">
        <f t="shared" si="16"/>
        <v/>
      </c>
      <c r="M261" s="90"/>
      <c r="N261" s="22" t="s">
        <v>33</v>
      </c>
      <c r="O261" s="85"/>
      <c r="P261" s="86"/>
      <c r="Q261" s="85"/>
      <c r="R261" s="86"/>
      <c r="S261" s="85"/>
      <c r="T261" s="86"/>
      <c r="U261" s="85"/>
      <c r="V261" s="86"/>
      <c r="W261" s="120"/>
      <c r="X261" s="121"/>
      <c r="Y261" s="121"/>
      <c r="Z261" s="121"/>
      <c r="AA261" s="121"/>
      <c r="AB261" s="121"/>
      <c r="AC261" s="122"/>
    </row>
    <row r="262" spans="1:29" ht="26.25" customHeight="1" x14ac:dyDescent="0.55000000000000004">
      <c r="A262" s="17">
        <v>23</v>
      </c>
      <c r="B262" s="22" t="s">
        <v>34</v>
      </c>
      <c r="C262" s="25" t="str">
        <f t="shared" si="15"/>
        <v>日</v>
      </c>
      <c r="D262" s="85"/>
      <c r="E262" s="86"/>
      <c r="F262" s="205"/>
      <c r="G262" s="178"/>
      <c r="H262" s="18" t="s">
        <v>31</v>
      </c>
      <c r="I262" s="178"/>
      <c r="J262" s="178"/>
      <c r="K262" s="22" t="s">
        <v>32</v>
      </c>
      <c r="L262" s="89" t="str">
        <f t="shared" si="16"/>
        <v/>
      </c>
      <c r="M262" s="90"/>
      <c r="N262" s="22" t="s">
        <v>33</v>
      </c>
      <c r="O262" s="85"/>
      <c r="P262" s="86"/>
      <c r="Q262" s="85"/>
      <c r="R262" s="86"/>
      <c r="S262" s="85"/>
      <c r="T262" s="86"/>
      <c r="U262" s="85"/>
      <c r="V262" s="86"/>
      <c r="W262" s="120"/>
      <c r="X262" s="121"/>
      <c r="Y262" s="121"/>
      <c r="Z262" s="121"/>
      <c r="AA262" s="121"/>
      <c r="AB262" s="121"/>
      <c r="AC262" s="122"/>
    </row>
    <row r="263" spans="1:29" ht="26.25" customHeight="1" x14ac:dyDescent="0.55000000000000004">
      <c r="A263" s="17">
        <v>24</v>
      </c>
      <c r="B263" s="22" t="s">
        <v>34</v>
      </c>
      <c r="C263" s="25" t="str">
        <f t="shared" si="15"/>
        <v>月</v>
      </c>
      <c r="D263" s="85"/>
      <c r="E263" s="86"/>
      <c r="F263" s="205"/>
      <c r="G263" s="178"/>
      <c r="H263" s="18" t="s">
        <v>31</v>
      </c>
      <c r="I263" s="178"/>
      <c r="J263" s="178"/>
      <c r="K263" s="22" t="s">
        <v>32</v>
      </c>
      <c r="L263" s="89" t="str">
        <f t="shared" si="16"/>
        <v/>
      </c>
      <c r="M263" s="90"/>
      <c r="N263" s="22" t="s">
        <v>33</v>
      </c>
      <c r="O263" s="85"/>
      <c r="P263" s="86"/>
      <c r="Q263" s="85"/>
      <c r="R263" s="86"/>
      <c r="S263" s="85"/>
      <c r="T263" s="86"/>
      <c r="U263" s="85"/>
      <c r="V263" s="86"/>
      <c r="W263" s="120"/>
      <c r="X263" s="121"/>
      <c r="Y263" s="121"/>
      <c r="Z263" s="121"/>
      <c r="AA263" s="121"/>
      <c r="AB263" s="121"/>
      <c r="AC263" s="122"/>
    </row>
    <row r="264" spans="1:29" ht="26.25" customHeight="1" x14ac:dyDescent="0.55000000000000004">
      <c r="A264" s="17">
        <v>25</v>
      </c>
      <c r="B264" s="22" t="s">
        <v>34</v>
      </c>
      <c r="C264" s="25" t="str">
        <f t="shared" si="15"/>
        <v>火</v>
      </c>
      <c r="D264" s="85"/>
      <c r="E264" s="86"/>
      <c r="F264" s="205"/>
      <c r="G264" s="178"/>
      <c r="H264" s="18" t="s">
        <v>31</v>
      </c>
      <c r="I264" s="178"/>
      <c r="J264" s="178"/>
      <c r="K264" s="22" t="s">
        <v>32</v>
      </c>
      <c r="L264" s="89" t="str">
        <f t="shared" si="16"/>
        <v/>
      </c>
      <c r="M264" s="90"/>
      <c r="N264" s="22" t="s">
        <v>33</v>
      </c>
      <c r="O264" s="85"/>
      <c r="P264" s="86"/>
      <c r="Q264" s="85"/>
      <c r="R264" s="86"/>
      <c r="S264" s="85"/>
      <c r="T264" s="86"/>
      <c r="U264" s="85"/>
      <c r="V264" s="86"/>
      <c r="W264" s="120"/>
      <c r="X264" s="121"/>
      <c r="Y264" s="121"/>
      <c r="Z264" s="121"/>
      <c r="AA264" s="121"/>
      <c r="AB264" s="121"/>
      <c r="AC264" s="122"/>
    </row>
    <row r="265" spans="1:29" ht="26.25" customHeight="1" x14ac:dyDescent="0.55000000000000004">
      <c r="A265" s="17">
        <v>26</v>
      </c>
      <c r="B265" s="22" t="s">
        <v>34</v>
      </c>
      <c r="C265" s="25" t="str">
        <f t="shared" si="15"/>
        <v>水</v>
      </c>
      <c r="D265" s="85"/>
      <c r="E265" s="86"/>
      <c r="F265" s="205"/>
      <c r="G265" s="178"/>
      <c r="H265" s="18" t="s">
        <v>31</v>
      </c>
      <c r="I265" s="178"/>
      <c r="J265" s="178"/>
      <c r="K265" s="22" t="s">
        <v>32</v>
      </c>
      <c r="L265" s="89" t="str">
        <f t="shared" si="16"/>
        <v/>
      </c>
      <c r="M265" s="90"/>
      <c r="N265" s="22" t="s">
        <v>33</v>
      </c>
      <c r="O265" s="85"/>
      <c r="P265" s="86"/>
      <c r="Q265" s="85"/>
      <c r="R265" s="86"/>
      <c r="S265" s="85"/>
      <c r="T265" s="86"/>
      <c r="U265" s="85"/>
      <c r="V265" s="86"/>
      <c r="W265" s="120"/>
      <c r="X265" s="121"/>
      <c r="Y265" s="121"/>
      <c r="Z265" s="121"/>
      <c r="AA265" s="121"/>
      <c r="AB265" s="121"/>
      <c r="AC265" s="122"/>
    </row>
    <row r="266" spans="1:29" ht="26.25" customHeight="1" x14ac:dyDescent="0.55000000000000004">
      <c r="A266" s="17">
        <v>27</v>
      </c>
      <c r="B266" s="22" t="s">
        <v>34</v>
      </c>
      <c r="C266" s="25" t="str">
        <f t="shared" si="15"/>
        <v>木</v>
      </c>
      <c r="D266" s="85"/>
      <c r="E266" s="86"/>
      <c r="F266" s="205"/>
      <c r="G266" s="178"/>
      <c r="H266" s="18" t="s">
        <v>31</v>
      </c>
      <c r="I266" s="178"/>
      <c r="J266" s="178"/>
      <c r="K266" s="22" t="s">
        <v>32</v>
      </c>
      <c r="L266" s="89" t="str">
        <f t="shared" si="16"/>
        <v/>
      </c>
      <c r="M266" s="90"/>
      <c r="N266" s="22" t="s">
        <v>33</v>
      </c>
      <c r="O266" s="85"/>
      <c r="P266" s="86"/>
      <c r="Q266" s="85"/>
      <c r="R266" s="86"/>
      <c r="S266" s="85"/>
      <c r="T266" s="86"/>
      <c r="U266" s="85"/>
      <c r="V266" s="86"/>
      <c r="W266" s="120"/>
      <c r="X266" s="121"/>
      <c r="Y266" s="121"/>
      <c r="Z266" s="121"/>
      <c r="AA266" s="121"/>
      <c r="AB266" s="121"/>
      <c r="AC266" s="122"/>
    </row>
    <row r="267" spans="1:29" ht="26.25" customHeight="1" x14ac:dyDescent="0.55000000000000004">
      <c r="A267" s="17">
        <v>28</v>
      </c>
      <c r="B267" s="22" t="s">
        <v>34</v>
      </c>
      <c r="C267" s="25" t="str">
        <f t="shared" si="15"/>
        <v>金</v>
      </c>
      <c r="D267" s="85"/>
      <c r="E267" s="86"/>
      <c r="F267" s="205"/>
      <c r="G267" s="178"/>
      <c r="H267" s="18" t="s">
        <v>31</v>
      </c>
      <c r="I267" s="178"/>
      <c r="J267" s="178"/>
      <c r="K267" s="22" t="s">
        <v>32</v>
      </c>
      <c r="L267" s="89" t="str">
        <f t="shared" si="16"/>
        <v/>
      </c>
      <c r="M267" s="90"/>
      <c r="N267" s="22" t="s">
        <v>33</v>
      </c>
      <c r="O267" s="85"/>
      <c r="P267" s="86"/>
      <c r="Q267" s="85"/>
      <c r="R267" s="86"/>
      <c r="S267" s="85"/>
      <c r="T267" s="86"/>
      <c r="U267" s="85"/>
      <c r="V267" s="86"/>
      <c r="W267" s="120"/>
      <c r="X267" s="121"/>
      <c r="Y267" s="121"/>
      <c r="Z267" s="121"/>
      <c r="AA267" s="121"/>
      <c r="AB267" s="121"/>
      <c r="AC267" s="122"/>
    </row>
    <row r="268" spans="1:29" ht="26.25" customHeight="1" x14ac:dyDescent="0.55000000000000004">
      <c r="A268" s="17">
        <v>29</v>
      </c>
      <c r="B268" s="22" t="s">
        <v>34</v>
      </c>
      <c r="C268" s="25" t="str">
        <f t="shared" si="15"/>
        <v>土</v>
      </c>
      <c r="D268" s="85"/>
      <c r="E268" s="86"/>
      <c r="F268" s="205"/>
      <c r="G268" s="178"/>
      <c r="H268" s="18" t="s">
        <v>31</v>
      </c>
      <c r="I268" s="178"/>
      <c r="J268" s="178"/>
      <c r="K268" s="22" t="s">
        <v>32</v>
      </c>
      <c r="L268" s="89" t="str">
        <f t="shared" si="16"/>
        <v/>
      </c>
      <c r="M268" s="90"/>
      <c r="N268" s="22" t="s">
        <v>33</v>
      </c>
      <c r="O268" s="85"/>
      <c r="P268" s="86"/>
      <c r="Q268" s="85"/>
      <c r="R268" s="86"/>
      <c r="S268" s="85"/>
      <c r="T268" s="86"/>
      <c r="U268" s="85"/>
      <c r="V268" s="86"/>
      <c r="W268" s="120"/>
      <c r="X268" s="121"/>
      <c r="Y268" s="121"/>
      <c r="Z268" s="121"/>
      <c r="AA268" s="121"/>
      <c r="AB268" s="121"/>
      <c r="AC268" s="122"/>
    </row>
    <row r="269" spans="1:29" ht="26.25" customHeight="1" x14ac:dyDescent="0.55000000000000004">
      <c r="A269" s="17">
        <v>30</v>
      </c>
      <c r="B269" s="22" t="s">
        <v>34</v>
      </c>
      <c r="C269" s="25" t="str">
        <f t="shared" si="15"/>
        <v>日</v>
      </c>
      <c r="D269" s="85"/>
      <c r="E269" s="86"/>
      <c r="F269" s="205"/>
      <c r="G269" s="178"/>
      <c r="H269" s="18" t="s">
        <v>31</v>
      </c>
      <c r="I269" s="178"/>
      <c r="J269" s="178"/>
      <c r="K269" s="22" t="s">
        <v>32</v>
      </c>
      <c r="L269" s="89" t="str">
        <f t="shared" si="16"/>
        <v/>
      </c>
      <c r="M269" s="90"/>
      <c r="N269" s="22" t="s">
        <v>33</v>
      </c>
      <c r="O269" s="85"/>
      <c r="P269" s="86"/>
      <c r="Q269" s="85"/>
      <c r="R269" s="86"/>
      <c r="S269" s="85"/>
      <c r="T269" s="86"/>
      <c r="U269" s="85"/>
      <c r="V269" s="86"/>
      <c r="W269" s="120"/>
      <c r="X269" s="121"/>
      <c r="Y269" s="121"/>
      <c r="Z269" s="121"/>
      <c r="AA269" s="121"/>
      <c r="AB269" s="121"/>
      <c r="AC269" s="122"/>
    </row>
    <row r="270" spans="1:29" ht="26.25" customHeight="1" x14ac:dyDescent="0.55000000000000004">
      <c r="A270" s="19">
        <v>31</v>
      </c>
      <c r="B270" s="23" t="s">
        <v>4</v>
      </c>
      <c r="C270" s="26" t="str">
        <f t="shared" si="15"/>
        <v>月</v>
      </c>
      <c r="D270" s="218"/>
      <c r="E270" s="219"/>
      <c r="F270" s="226"/>
      <c r="G270" s="227"/>
      <c r="H270" s="20" t="s">
        <v>31</v>
      </c>
      <c r="I270" s="227"/>
      <c r="J270" s="227"/>
      <c r="K270" s="23" t="s">
        <v>32</v>
      </c>
      <c r="L270" s="89" t="str">
        <f t="shared" ref="L270" si="17">IF(OR(F270="",I270=""),"",MIN(MAX(ROUNDDOWN((I270-F270)*24*2,0)/2,0),$E$237))</f>
        <v/>
      </c>
      <c r="M270" s="90"/>
      <c r="N270" s="23" t="s">
        <v>33</v>
      </c>
      <c r="O270" s="218"/>
      <c r="P270" s="219"/>
      <c r="Q270" s="218"/>
      <c r="R270" s="219"/>
      <c r="S270" s="218"/>
      <c r="T270" s="219"/>
      <c r="U270" s="218"/>
      <c r="V270" s="219"/>
      <c r="W270" s="208"/>
      <c r="X270" s="209"/>
      <c r="Y270" s="209"/>
      <c r="Z270" s="209"/>
      <c r="AA270" s="209"/>
      <c r="AB270" s="209"/>
      <c r="AC270" s="210"/>
    </row>
    <row r="271" spans="1:29" ht="26.25" customHeight="1" x14ac:dyDescent="0.55000000000000004">
      <c r="A271" s="126" t="s">
        <v>35</v>
      </c>
      <c r="B271" s="127"/>
      <c r="C271" s="127"/>
      <c r="D271" s="27">
        <f>COUNTIF(L240:M270,"&gt;0")</f>
        <v>0</v>
      </c>
      <c r="E271" s="224" t="s">
        <v>36</v>
      </c>
      <c r="F271" s="224"/>
      <c r="G271" s="224"/>
      <c r="H271" s="224"/>
      <c r="I271" s="27">
        <f>COUNTIF(D240:E270,"○")</f>
        <v>0</v>
      </c>
      <c r="J271" s="28" t="s">
        <v>16</v>
      </c>
      <c r="K271" s="126" t="s">
        <v>101</v>
      </c>
      <c r="L271" s="127"/>
      <c r="M271" s="127"/>
      <c r="N271" s="27" t="s">
        <v>99</v>
      </c>
      <c r="O271" s="27">
        <f>COUNTIF(Q240:R270,"○")</f>
        <v>0</v>
      </c>
      <c r="P271" s="27" t="s">
        <v>38</v>
      </c>
      <c r="Q271" s="225" t="s">
        <v>100</v>
      </c>
      <c r="R271" s="225"/>
      <c r="S271" s="27">
        <f>COUNTIF(S240:T270,"○")</f>
        <v>0</v>
      </c>
      <c r="T271" s="27" t="s">
        <v>38</v>
      </c>
      <c r="U271" s="27"/>
      <c r="V271" s="27"/>
      <c r="W271" s="28"/>
      <c r="X271" s="212" t="s">
        <v>37</v>
      </c>
      <c r="Y271" s="213"/>
      <c r="Z271" s="213"/>
      <c r="AA271" s="44"/>
      <c r="AB271" s="44"/>
      <c r="AC271" s="216" t="str">
        <f>IF(W238="３．要支援家庭のこども加算","●","×")</f>
        <v>×</v>
      </c>
    </row>
    <row r="272" spans="1:29" ht="26.25" customHeight="1" x14ac:dyDescent="0.55000000000000004">
      <c r="A272" s="126" t="s">
        <v>91</v>
      </c>
      <c r="B272" s="127"/>
      <c r="C272" s="27">
        <f>COUNTIF(O240:P270,"○")</f>
        <v>0</v>
      </c>
      <c r="D272" s="105" t="s">
        <v>38</v>
      </c>
      <c r="E272" s="105"/>
      <c r="F272" s="103" t="s">
        <v>107</v>
      </c>
      <c r="G272" s="104"/>
      <c r="H272" s="104"/>
      <c r="I272" s="27">
        <f>COUNTIF(U240:V270,"○")</f>
        <v>0</v>
      </c>
      <c r="J272" s="28" t="s">
        <v>38</v>
      </c>
      <c r="K272" s="211" t="s">
        <v>60</v>
      </c>
      <c r="L272" s="113"/>
      <c r="M272" s="113"/>
      <c r="N272" s="42">
        <f>IF(SUM(L240:M270)&gt;E237, E237, SUM(L240:M270))</f>
        <v>0</v>
      </c>
      <c r="O272" s="111" t="s">
        <v>58</v>
      </c>
      <c r="P272" s="111"/>
      <c r="Q272" s="111"/>
      <c r="R272" s="111"/>
      <c r="S272" s="42">
        <f>SUMIFS(L240:M270,D240:E270,"○")</f>
        <v>0</v>
      </c>
      <c r="T272" s="42" t="s">
        <v>59</v>
      </c>
      <c r="U272" s="115"/>
      <c r="V272" s="115"/>
      <c r="W272" s="45"/>
      <c r="X272" s="214"/>
      <c r="Y272" s="215"/>
      <c r="Z272" s="215"/>
      <c r="AA272" s="49"/>
      <c r="AB272" s="49"/>
      <c r="AC272" s="217"/>
    </row>
    <row r="273" spans="1:29" ht="26.25" customHeight="1" x14ac:dyDescent="0.55000000000000004">
      <c r="A273" s="29"/>
      <c r="B273" s="29"/>
      <c r="C273" s="29"/>
      <c r="D273" s="32"/>
      <c r="E273" s="32"/>
      <c r="F273" s="29"/>
      <c r="G273" s="29"/>
      <c r="H273" s="29"/>
      <c r="I273" s="32"/>
      <c r="J273" s="32"/>
      <c r="K273" s="51"/>
      <c r="L273" s="51"/>
      <c r="M273" s="51"/>
      <c r="N273" s="32"/>
      <c r="O273" s="52"/>
      <c r="P273" s="52"/>
      <c r="Q273" s="52"/>
      <c r="R273" s="52"/>
      <c r="S273" s="32"/>
      <c r="T273" s="32"/>
      <c r="U273" s="53"/>
      <c r="V273" s="53"/>
      <c r="W273" s="32"/>
      <c r="X273" s="29"/>
      <c r="Y273" s="29"/>
      <c r="Z273" s="29"/>
      <c r="AA273" s="29"/>
      <c r="AB273" s="29"/>
      <c r="AC273" s="29"/>
    </row>
  </sheetData>
  <sheetProtection sheet="1" selectLockedCells="1"/>
  <mergeCells count="1983">
    <mergeCell ref="O272:R272"/>
    <mergeCell ref="U272:V272"/>
    <mergeCell ref="A271:C271"/>
    <mergeCell ref="E271:H271"/>
    <mergeCell ref="K271:M271"/>
    <mergeCell ref="Q271:R271"/>
    <mergeCell ref="X271:Z272"/>
    <mergeCell ref="AC271:AC272"/>
    <mergeCell ref="A272:B272"/>
    <mergeCell ref="D272:E272"/>
    <mergeCell ref="F272:H272"/>
    <mergeCell ref="K272:M272"/>
    <mergeCell ref="W269:AC269"/>
    <mergeCell ref="D270:E270"/>
    <mergeCell ref="F270:G270"/>
    <mergeCell ref="I270:J270"/>
    <mergeCell ref="L270:M270"/>
    <mergeCell ref="O270:P270"/>
    <mergeCell ref="Q270:R270"/>
    <mergeCell ref="S270:T270"/>
    <mergeCell ref="U270:V270"/>
    <mergeCell ref="W270:AC270"/>
    <mergeCell ref="U268:V268"/>
    <mergeCell ref="W268:AC268"/>
    <mergeCell ref="D269:E269"/>
    <mergeCell ref="F269:G269"/>
    <mergeCell ref="I269:J269"/>
    <mergeCell ref="L269:M269"/>
    <mergeCell ref="O269:P269"/>
    <mergeCell ref="Q269:R269"/>
    <mergeCell ref="S269:T269"/>
    <mergeCell ref="U269:V269"/>
    <mergeCell ref="S267:T267"/>
    <mergeCell ref="U267:V267"/>
    <mergeCell ref="W267:AC267"/>
    <mergeCell ref="D268:E268"/>
    <mergeCell ref="F268:G268"/>
    <mergeCell ref="I268:J268"/>
    <mergeCell ref="L268:M268"/>
    <mergeCell ref="O268:P268"/>
    <mergeCell ref="Q268:R268"/>
    <mergeCell ref="S268:T268"/>
    <mergeCell ref="D267:E267"/>
    <mergeCell ref="F267:G267"/>
    <mergeCell ref="I267:J267"/>
    <mergeCell ref="L267:M267"/>
    <mergeCell ref="O267:P267"/>
    <mergeCell ref="Q267:R267"/>
    <mergeCell ref="W265:AC265"/>
    <mergeCell ref="D266:E266"/>
    <mergeCell ref="F266:G266"/>
    <mergeCell ref="I266:J266"/>
    <mergeCell ref="L266:M266"/>
    <mergeCell ref="O266:P266"/>
    <mergeCell ref="Q266:R266"/>
    <mergeCell ref="S266:T266"/>
    <mergeCell ref="U266:V266"/>
    <mergeCell ref="W266:AC266"/>
    <mergeCell ref="U264:V264"/>
    <mergeCell ref="W264:AC264"/>
    <mergeCell ref="D265:E265"/>
    <mergeCell ref="F265:G265"/>
    <mergeCell ref="I265:J265"/>
    <mergeCell ref="L265:M265"/>
    <mergeCell ref="O265:P265"/>
    <mergeCell ref="Q265:R265"/>
    <mergeCell ref="S265:T265"/>
    <mergeCell ref="U265:V265"/>
    <mergeCell ref="S263:T263"/>
    <mergeCell ref="U263:V263"/>
    <mergeCell ref="W263:AC263"/>
    <mergeCell ref="D264:E264"/>
    <mergeCell ref="F264:G264"/>
    <mergeCell ref="I264:J264"/>
    <mergeCell ref="L264:M264"/>
    <mergeCell ref="O264:P264"/>
    <mergeCell ref="Q264:R264"/>
    <mergeCell ref="S264:T264"/>
    <mergeCell ref="D263:E263"/>
    <mergeCell ref="F263:G263"/>
    <mergeCell ref="I263:J263"/>
    <mergeCell ref="L263:M263"/>
    <mergeCell ref="O263:P263"/>
    <mergeCell ref="Q263:R263"/>
    <mergeCell ref="W261:AC261"/>
    <mergeCell ref="D262:E262"/>
    <mergeCell ref="F262:G262"/>
    <mergeCell ref="I262:J262"/>
    <mergeCell ref="L262:M262"/>
    <mergeCell ref="O262:P262"/>
    <mergeCell ref="Q262:R262"/>
    <mergeCell ref="S262:T262"/>
    <mergeCell ref="U262:V262"/>
    <mergeCell ref="W262:AC262"/>
    <mergeCell ref="U260:V260"/>
    <mergeCell ref="W260:AC260"/>
    <mergeCell ref="D261:E261"/>
    <mergeCell ref="F261:G261"/>
    <mergeCell ref="I261:J261"/>
    <mergeCell ref="L261:M261"/>
    <mergeCell ref="O261:P261"/>
    <mergeCell ref="Q261:R261"/>
    <mergeCell ref="S261:T261"/>
    <mergeCell ref="U261:V261"/>
    <mergeCell ref="S259:T259"/>
    <mergeCell ref="U259:V259"/>
    <mergeCell ref="W259:AC259"/>
    <mergeCell ref="D260:E260"/>
    <mergeCell ref="F260:G260"/>
    <mergeCell ref="I260:J260"/>
    <mergeCell ref="L260:M260"/>
    <mergeCell ref="O260:P260"/>
    <mergeCell ref="Q260:R260"/>
    <mergeCell ref="S260:T260"/>
    <mergeCell ref="D259:E259"/>
    <mergeCell ref="F259:G259"/>
    <mergeCell ref="I259:J259"/>
    <mergeCell ref="L259:M259"/>
    <mergeCell ref="O259:P259"/>
    <mergeCell ref="Q259:R259"/>
    <mergeCell ref="W257:AC257"/>
    <mergeCell ref="D258:E258"/>
    <mergeCell ref="F258:G258"/>
    <mergeCell ref="I258:J258"/>
    <mergeCell ref="L258:M258"/>
    <mergeCell ref="O258:P258"/>
    <mergeCell ref="Q258:R258"/>
    <mergeCell ref="S258:T258"/>
    <mergeCell ref="U258:V258"/>
    <mergeCell ref="W258:AC258"/>
    <mergeCell ref="U256:V256"/>
    <mergeCell ref="W256:AC256"/>
    <mergeCell ref="D257:E257"/>
    <mergeCell ref="F257:G257"/>
    <mergeCell ref="I257:J257"/>
    <mergeCell ref="L257:M257"/>
    <mergeCell ref="O257:P257"/>
    <mergeCell ref="Q257:R257"/>
    <mergeCell ref="S257:T257"/>
    <mergeCell ref="U257:V257"/>
    <mergeCell ref="S255:T255"/>
    <mergeCell ref="U255:V255"/>
    <mergeCell ref="W255:AC255"/>
    <mergeCell ref="D256:E256"/>
    <mergeCell ref="F256:G256"/>
    <mergeCell ref="I256:J256"/>
    <mergeCell ref="L256:M256"/>
    <mergeCell ref="O256:P256"/>
    <mergeCell ref="Q256:R256"/>
    <mergeCell ref="S256:T256"/>
    <mergeCell ref="D255:E255"/>
    <mergeCell ref="F255:G255"/>
    <mergeCell ref="I255:J255"/>
    <mergeCell ref="L255:M255"/>
    <mergeCell ref="O255:P255"/>
    <mergeCell ref="Q255:R255"/>
    <mergeCell ref="W253:AC253"/>
    <mergeCell ref="D254:E254"/>
    <mergeCell ref="F254:G254"/>
    <mergeCell ref="I254:J254"/>
    <mergeCell ref="L254:M254"/>
    <mergeCell ref="O254:P254"/>
    <mergeCell ref="Q254:R254"/>
    <mergeCell ref="S254:T254"/>
    <mergeCell ref="U254:V254"/>
    <mergeCell ref="W254:AC254"/>
    <mergeCell ref="U252:V252"/>
    <mergeCell ref="W252:AC252"/>
    <mergeCell ref="D253:E253"/>
    <mergeCell ref="F253:G253"/>
    <mergeCell ref="I253:J253"/>
    <mergeCell ref="L253:M253"/>
    <mergeCell ref="O253:P253"/>
    <mergeCell ref="Q253:R253"/>
    <mergeCell ref="S253:T253"/>
    <mergeCell ref="U253:V253"/>
    <mergeCell ref="S251:T251"/>
    <mergeCell ref="U251:V251"/>
    <mergeCell ref="W251:AC251"/>
    <mergeCell ref="D252:E252"/>
    <mergeCell ref="F252:G252"/>
    <mergeCell ref="I252:J252"/>
    <mergeCell ref="L252:M252"/>
    <mergeCell ref="O252:P252"/>
    <mergeCell ref="Q252:R252"/>
    <mergeCell ref="S252:T252"/>
    <mergeCell ref="D251:E251"/>
    <mergeCell ref="F251:G251"/>
    <mergeCell ref="I251:J251"/>
    <mergeCell ref="L251:M251"/>
    <mergeCell ref="O251:P251"/>
    <mergeCell ref="Q251:R251"/>
    <mergeCell ref="W249:AC249"/>
    <mergeCell ref="D250:E250"/>
    <mergeCell ref="F250:G250"/>
    <mergeCell ref="I250:J250"/>
    <mergeCell ref="L250:M250"/>
    <mergeCell ref="O250:P250"/>
    <mergeCell ref="Q250:R250"/>
    <mergeCell ref="S250:T250"/>
    <mergeCell ref="U250:V250"/>
    <mergeCell ref="W250:AC250"/>
    <mergeCell ref="U248:V248"/>
    <mergeCell ref="W248:AC248"/>
    <mergeCell ref="D249:E249"/>
    <mergeCell ref="F249:G249"/>
    <mergeCell ref="I249:J249"/>
    <mergeCell ref="L249:M249"/>
    <mergeCell ref="O249:P249"/>
    <mergeCell ref="Q249:R249"/>
    <mergeCell ref="S249:T249"/>
    <mergeCell ref="U249:V249"/>
    <mergeCell ref="S247:T247"/>
    <mergeCell ref="U247:V247"/>
    <mergeCell ref="W247:AC247"/>
    <mergeCell ref="D248:E248"/>
    <mergeCell ref="F248:G248"/>
    <mergeCell ref="I248:J248"/>
    <mergeCell ref="L248:M248"/>
    <mergeCell ref="O248:P248"/>
    <mergeCell ref="Q248:R248"/>
    <mergeCell ref="S248:T248"/>
    <mergeCell ref="D247:E247"/>
    <mergeCell ref="F247:G247"/>
    <mergeCell ref="I247:J247"/>
    <mergeCell ref="L247:M247"/>
    <mergeCell ref="O247:P247"/>
    <mergeCell ref="Q247:R247"/>
    <mergeCell ref="W245:AC245"/>
    <mergeCell ref="D246:E246"/>
    <mergeCell ref="F246:G246"/>
    <mergeCell ref="I246:J246"/>
    <mergeCell ref="L246:M246"/>
    <mergeCell ref="O246:P246"/>
    <mergeCell ref="Q246:R246"/>
    <mergeCell ref="S246:T246"/>
    <mergeCell ref="U246:V246"/>
    <mergeCell ref="W246:AC246"/>
    <mergeCell ref="U244:V244"/>
    <mergeCell ref="W244:AC244"/>
    <mergeCell ref="D245:E245"/>
    <mergeCell ref="F245:G245"/>
    <mergeCell ref="I245:J245"/>
    <mergeCell ref="L245:M245"/>
    <mergeCell ref="O245:P245"/>
    <mergeCell ref="Q245:R245"/>
    <mergeCell ref="S245:T245"/>
    <mergeCell ref="U245:V245"/>
    <mergeCell ref="S243:T243"/>
    <mergeCell ref="U243:V243"/>
    <mergeCell ref="W243:AC243"/>
    <mergeCell ref="D244:E244"/>
    <mergeCell ref="F244:G244"/>
    <mergeCell ref="I244:J244"/>
    <mergeCell ref="L244:M244"/>
    <mergeCell ref="O244:P244"/>
    <mergeCell ref="Q244:R244"/>
    <mergeCell ref="S244:T244"/>
    <mergeCell ref="D243:E243"/>
    <mergeCell ref="F243:G243"/>
    <mergeCell ref="I243:J243"/>
    <mergeCell ref="L243:M243"/>
    <mergeCell ref="O243:P243"/>
    <mergeCell ref="Q243:R243"/>
    <mergeCell ref="W241:AC241"/>
    <mergeCell ref="D242:E242"/>
    <mergeCell ref="F242:G242"/>
    <mergeCell ref="I242:J242"/>
    <mergeCell ref="L242:M242"/>
    <mergeCell ref="O242:P242"/>
    <mergeCell ref="Q242:R242"/>
    <mergeCell ref="S242:T242"/>
    <mergeCell ref="U242:V242"/>
    <mergeCell ref="W242:AC242"/>
    <mergeCell ref="U240:V240"/>
    <mergeCell ref="W240:AC240"/>
    <mergeCell ref="D241:E241"/>
    <mergeCell ref="F241:G241"/>
    <mergeCell ref="I241:J241"/>
    <mergeCell ref="L241:M241"/>
    <mergeCell ref="O241:P241"/>
    <mergeCell ref="Q241:R241"/>
    <mergeCell ref="S241:T241"/>
    <mergeCell ref="U241:V241"/>
    <mergeCell ref="S239:T239"/>
    <mergeCell ref="U239:V239"/>
    <mergeCell ref="W239:AC239"/>
    <mergeCell ref="D240:E240"/>
    <mergeCell ref="F240:G240"/>
    <mergeCell ref="I240:J240"/>
    <mergeCell ref="L240:M240"/>
    <mergeCell ref="O240:P240"/>
    <mergeCell ref="Q240:R240"/>
    <mergeCell ref="S240:T240"/>
    <mergeCell ref="A239:B239"/>
    <mergeCell ref="D239:E239"/>
    <mergeCell ref="F239:K239"/>
    <mergeCell ref="L239:N239"/>
    <mergeCell ref="O239:P239"/>
    <mergeCell ref="Q239:R239"/>
    <mergeCell ref="V237:W237"/>
    <mergeCell ref="X237:AB237"/>
    <mergeCell ref="B238:D238"/>
    <mergeCell ref="E238:H238"/>
    <mergeCell ref="J238:N238"/>
    <mergeCell ref="O238:S238"/>
    <mergeCell ref="U238:V238"/>
    <mergeCell ref="W238:AB238"/>
    <mergeCell ref="A237:C237"/>
    <mergeCell ref="F237:G237"/>
    <mergeCell ref="J237:K237"/>
    <mergeCell ref="M237:N237"/>
    <mergeCell ref="P237:R237"/>
    <mergeCell ref="S237:U237"/>
    <mergeCell ref="O233:R233"/>
    <mergeCell ref="U233:V233"/>
    <mergeCell ref="A235:AC235"/>
    <mergeCell ref="A236:C236"/>
    <mergeCell ref="D236:I236"/>
    <mergeCell ref="J236:L236"/>
    <mergeCell ref="W236:AB236"/>
    <mergeCell ref="A232:C232"/>
    <mergeCell ref="E232:H232"/>
    <mergeCell ref="K232:M232"/>
    <mergeCell ref="Q232:R232"/>
    <mergeCell ref="X232:Z233"/>
    <mergeCell ref="AC232:AC233"/>
    <mergeCell ref="A233:B233"/>
    <mergeCell ref="D233:E233"/>
    <mergeCell ref="F233:H233"/>
    <mergeCell ref="K233:M233"/>
    <mergeCell ref="W230:AC230"/>
    <mergeCell ref="D231:E231"/>
    <mergeCell ref="F231:G231"/>
    <mergeCell ref="I231:J231"/>
    <mergeCell ref="L231:M231"/>
    <mergeCell ref="O231:P231"/>
    <mergeCell ref="Q231:R231"/>
    <mergeCell ref="S231:T231"/>
    <mergeCell ref="U231:V231"/>
    <mergeCell ref="W231:AC231"/>
    <mergeCell ref="U229:V229"/>
    <mergeCell ref="W229:AC229"/>
    <mergeCell ref="D230:E230"/>
    <mergeCell ref="F230:G230"/>
    <mergeCell ref="I230:J230"/>
    <mergeCell ref="L230:M230"/>
    <mergeCell ref="O230:P230"/>
    <mergeCell ref="Q230:R230"/>
    <mergeCell ref="S230:T230"/>
    <mergeCell ref="U230:V230"/>
    <mergeCell ref="S228:T228"/>
    <mergeCell ref="U228:V228"/>
    <mergeCell ref="W228:AC228"/>
    <mergeCell ref="D229:E229"/>
    <mergeCell ref="F229:G229"/>
    <mergeCell ref="I229:J229"/>
    <mergeCell ref="L229:M229"/>
    <mergeCell ref="O229:P229"/>
    <mergeCell ref="Q229:R229"/>
    <mergeCell ref="S229:T229"/>
    <mergeCell ref="D228:E228"/>
    <mergeCell ref="F228:G228"/>
    <mergeCell ref="I228:J228"/>
    <mergeCell ref="L228:M228"/>
    <mergeCell ref="O228:P228"/>
    <mergeCell ref="Q228:R228"/>
    <mergeCell ref="W226:AC226"/>
    <mergeCell ref="D227:E227"/>
    <mergeCell ref="F227:G227"/>
    <mergeCell ref="I227:J227"/>
    <mergeCell ref="L227:M227"/>
    <mergeCell ref="O227:P227"/>
    <mergeCell ref="Q227:R227"/>
    <mergeCell ref="S227:T227"/>
    <mergeCell ref="U227:V227"/>
    <mergeCell ref="W227:AC227"/>
    <mergeCell ref="U225:V225"/>
    <mergeCell ref="W225:AC225"/>
    <mergeCell ref="D226:E226"/>
    <mergeCell ref="F226:G226"/>
    <mergeCell ref="I226:J226"/>
    <mergeCell ref="L226:M226"/>
    <mergeCell ref="O226:P226"/>
    <mergeCell ref="Q226:R226"/>
    <mergeCell ref="S226:T226"/>
    <mergeCell ref="U226:V226"/>
    <mergeCell ref="S224:T224"/>
    <mergeCell ref="U224:V224"/>
    <mergeCell ref="W224:AC224"/>
    <mergeCell ref="D225:E225"/>
    <mergeCell ref="F225:G225"/>
    <mergeCell ref="I225:J225"/>
    <mergeCell ref="L225:M225"/>
    <mergeCell ref="O225:P225"/>
    <mergeCell ref="Q225:R225"/>
    <mergeCell ref="S225:T225"/>
    <mergeCell ref="D224:E224"/>
    <mergeCell ref="F224:G224"/>
    <mergeCell ref="I224:J224"/>
    <mergeCell ref="L224:M224"/>
    <mergeCell ref="O224:P224"/>
    <mergeCell ref="Q224:R224"/>
    <mergeCell ref="W222:AC222"/>
    <mergeCell ref="D223:E223"/>
    <mergeCell ref="F223:G223"/>
    <mergeCell ref="I223:J223"/>
    <mergeCell ref="L223:M223"/>
    <mergeCell ref="O223:P223"/>
    <mergeCell ref="Q223:R223"/>
    <mergeCell ref="S223:T223"/>
    <mergeCell ref="U223:V223"/>
    <mergeCell ref="W223:AC223"/>
    <mergeCell ref="U221:V221"/>
    <mergeCell ref="W221:AC221"/>
    <mergeCell ref="D222:E222"/>
    <mergeCell ref="F222:G222"/>
    <mergeCell ref="I222:J222"/>
    <mergeCell ref="L222:M222"/>
    <mergeCell ref="O222:P222"/>
    <mergeCell ref="Q222:R222"/>
    <mergeCell ref="S222:T222"/>
    <mergeCell ref="U222:V222"/>
    <mergeCell ref="S220:T220"/>
    <mergeCell ref="U220:V220"/>
    <mergeCell ref="W220:AC220"/>
    <mergeCell ref="D221:E221"/>
    <mergeCell ref="F221:G221"/>
    <mergeCell ref="I221:J221"/>
    <mergeCell ref="L221:M221"/>
    <mergeCell ref="O221:P221"/>
    <mergeCell ref="Q221:R221"/>
    <mergeCell ref="S221:T221"/>
    <mergeCell ref="D220:E220"/>
    <mergeCell ref="F220:G220"/>
    <mergeCell ref="I220:J220"/>
    <mergeCell ref="L220:M220"/>
    <mergeCell ref="O220:P220"/>
    <mergeCell ref="Q220:R220"/>
    <mergeCell ref="W218:AC218"/>
    <mergeCell ref="D219:E219"/>
    <mergeCell ref="F219:G219"/>
    <mergeCell ref="I219:J219"/>
    <mergeCell ref="L219:M219"/>
    <mergeCell ref="O219:P219"/>
    <mergeCell ref="Q219:R219"/>
    <mergeCell ref="S219:T219"/>
    <mergeCell ref="U219:V219"/>
    <mergeCell ref="W219:AC219"/>
    <mergeCell ref="U217:V217"/>
    <mergeCell ref="W217:AC217"/>
    <mergeCell ref="D218:E218"/>
    <mergeCell ref="F218:G218"/>
    <mergeCell ref="I218:J218"/>
    <mergeCell ref="L218:M218"/>
    <mergeCell ref="O218:P218"/>
    <mergeCell ref="Q218:R218"/>
    <mergeCell ref="S218:T218"/>
    <mergeCell ref="U218:V218"/>
    <mergeCell ref="S216:T216"/>
    <mergeCell ref="U216:V216"/>
    <mergeCell ref="W216:AC216"/>
    <mergeCell ref="D217:E217"/>
    <mergeCell ref="F217:G217"/>
    <mergeCell ref="I217:J217"/>
    <mergeCell ref="L217:M217"/>
    <mergeCell ref="O217:P217"/>
    <mergeCell ref="Q217:R217"/>
    <mergeCell ref="S217:T217"/>
    <mergeCell ref="D216:E216"/>
    <mergeCell ref="F216:G216"/>
    <mergeCell ref="I216:J216"/>
    <mergeCell ref="L216:M216"/>
    <mergeCell ref="O216:P216"/>
    <mergeCell ref="Q216:R216"/>
    <mergeCell ref="W214:AC214"/>
    <mergeCell ref="D215:E215"/>
    <mergeCell ref="F215:G215"/>
    <mergeCell ref="I215:J215"/>
    <mergeCell ref="L215:M215"/>
    <mergeCell ref="O215:P215"/>
    <mergeCell ref="Q215:R215"/>
    <mergeCell ref="S215:T215"/>
    <mergeCell ref="U215:V215"/>
    <mergeCell ref="W215:AC215"/>
    <mergeCell ref="U213:V213"/>
    <mergeCell ref="W213:AC213"/>
    <mergeCell ref="D214:E214"/>
    <mergeCell ref="F214:G214"/>
    <mergeCell ref="I214:J214"/>
    <mergeCell ref="L214:M214"/>
    <mergeCell ref="O214:P214"/>
    <mergeCell ref="Q214:R214"/>
    <mergeCell ref="S214:T214"/>
    <mergeCell ref="U214:V214"/>
    <mergeCell ref="S212:T212"/>
    <mergeCell ref="U212:V212"/>
    <mergeCell ref="W212:AC212"/>
    <mergeCell ref="D213:E213"/>
    <mergeCell ref="F213:G213"/>
    <mergeCell ref="I213:J213"/>
    <mergeCell ref="L213:M213"/>
    <mergeCell ref="O213:P213"/>
    <mergeCell ref="Q213:R213"/>
    <mergeCell ref="S213:T213"/>
    <mergeCell ref="D212:E212"/>
    <mergeCell ref="F212:G212"/>
    <mergeCell ref="I212:J212"/>
    <mergeCell ref="L212:M212"/>
    <mergeCell ref="O212:P212"/>
    <mergeCell ref="Q212:R212"/>
    <mergeCell ref="W210:AC210"/>
    <mergeCell ref="D211:E211"/>
    <mergeCell ref="F211:G211"/>
    <mergeCell ref="I211:J211"/>
    <mergeCell ref="L211:M211"/>
    <mergeCell ref="O211:P211"/>
    <mergeCell ref="Q211:R211"/>
    <mergeCell ref="S211:T211"/>
    <mergeCell ref="U211:V211"/>
    <mergeCell ref="W211:AC211"/>
    <mergeCell ref="U209:V209"/>
    <mergeCell ref="W209:AC209"/>
    <mergeCell ref="D210:E210"/>
    <mergeCell ref="F210:G210"/>
    <mergeCell ref="I210:J210"/>
    <mergeCell ref="L210:M210"/>
    <mergeCell ref="O210:P210"/>
    <mergeCell ref="Q210:R210"/>
    <mergeCell ref="S210:T210"/>
    <mergeCell ref="U210:V210"/>
    <mergeCell ref="S208:T208"/>
    <mergeCell ref="U208:V208"/>
    <mergeCell ref="W208:AC208"/>
    <mergeCell ref="D209:E209"/>
    <mergeCell ref="F209:G209"/>
    <mergeCell ref="I209:J209"/>
    <mergeCell ref="L209:M209"/>
    <mergeCell ref="O209:P209"/>
    <mergeCell ref="Q209:R209"/>
    <mergeCell ref="S209:T209"/>
    <mergeCell ref="D208:E208"/>
    <mergeCell ref="F208:G208"/>
    <mergeCell ref="I208:J208"/>
    <mergeCell ref="L208:M208"/>
    <mergeCell ref="O208:P208"/>
    <mergeCell ref="Q208:R208"/>
    <mergeCell ref="W206:AC206"/>
    <mergeCell ref="D207:E207"/>
    <mergeCell ref="F207:G207"/>
    <mergeCell ref="I207:J207"/>
    <mergeCell ref="L207:M207"/>
    <mergeCell ref="O207:P207"/>
    <mergeCell ref="Q207:R207"/>
    <mergeCell ref="S207:T207"/>
    <mergeCell ref="U207:V207"/>
    <mergeCell ref="W207:AC207"/>
    <mergeCell ref="U205:V205"/>
    <mergeCell ref="W205:AC205"/>
    <mergeCell ref="D206:E206"/>
    <mergeCell ref="F206:G206"/>
    <mergeCell ref="I206:J206"/>
    <mergeCell ref="L206:M206"/>
    <mergeCell ref="O206:P206"/>
    <mergeCell ref="Q206:R206"/>
    <mergeCell ref="S206:T206"/>
    <mergeCell ref="U206:V206"/>
    <mergeCell ref="S204:T204"/>
    <mergeCell ref="U204:V204"/>
    <mergeCell ref="W204:AC204"/>
    <mergeCell ref="D205:E205"/>
    <mergeCell ref="F205:G205"/>
    <mergeCell ref="I205:J205"/>
    <mergeCell ref="L205:M205"/>
    <mergeCell ref="O205:P205"/>
    <mergeCell ref="Q205:R205"/>
    <mergeCell ref="S205:T205"/>
    <mergeCell ref="D204:E204"/>
    <mergeCell ref="F204:G204"/>
    <mergeCell ref="I204:J204"/>
    <mergeCell ref="L204:M204"/>
    <mergeCell ref="O204:P204"/>
    <mergeCell ref="Q204:R204"/>
    <mergeCell ref="W202:AC202"/>
    <mergeCell ref="D203:E203"/>
    <mergeCell ref="F203:G203"/>
    <mergeCell ref="I203:J203"/>
    <mergeCell ref="L203:M203"/>
    <mergeCell ref="O203:P203"/>
    <mergeCell ref="Q203:R203"/>
    <mergeCell ref="S203:T203"/>
    <mergeCell ref="U203:V203"/>
    <mergeCell ref="W203:AC203"/>
    <mergeCell ref="U201:V201"/>
    <mergeCell ref="W201:AC201"/>
    <mergeCell ref="D202:E202"/>
    <mergeCell ref="F202:G202"/>
    <mergeCell ref="I202:J202"/>
    <mergeCell ref="L202:M202"/>
    <mergeCell ref="O202:P202"/>
    <mergeCell ref="Q202:R202"/>
    <mergeCell ref="S202:T202"/>
    <mergeCell ref="U202:V202"/>
    <mergeCell ref="S200:T200"/>
    <mergeCell ref="U200:V200"/>
    <mergeCell ref="W200:AC200"/>
    <mergeCell ref="D201:E201"/>
    <mergeCell ref="F201:G201"/>
    <mergeCell ref="I201:J201"/>
    <mergeCell ref="L201:M201"/>
    <mergeCell ref="O201:P201"/>
    <mergeCell ref="Q201:R201"/>
    <mergeCell ref="S201:T201"/>
    <mergeCell ref="A200:B200"/>
    <mergeCell ref="D200:E200"/>
    <mergeCell ref="F200:K200"/>
    <mergeCell ref="L200:N200"/>
    <mergeCell ref="O200:P200"/>
    <mergeCell ref="Q200:R200"/>
    <mergeCell ref="V198:W198"/>
    <mergeCell ref="X198:AB198"/>
    <mergeCell ref="B199:D199"/>
    <mergeCell ref="E199:H199"/>
    <mergeCell ref="J199:N199"/>
    <mergeCell ref="O199:S199"/>
    <mergeCell ref="U199:V199"/>
    <mergeCell ref="W199:AB199"/>
    <mergeCell ref="A198:C198"/>
    <mergeCell ref="F198:G198"/>
    <mergeCell ref="J198:K198"/>
    <mergeCell ref="M198:N198"/>
    <mergeCell ref="P198:R198"/>
    <mergeCell ref="S198:U198"/>
    <mergeCell ref="O194:R194"/>
    <mergeCell ref="U194:V194"/>
    <mergeCell ref="A196:AC196"/>
    <mergeCell ref="A197:C197"/>
    <mergeCell ref="D197:I197"/>
    <mergeCell ref="J197:L197"/>
    <mergeCell ref="W197:AB197"/>
    <mergeCell ref="A193:C193"/>
    <mergeCell ref="E193:H193"/>
    <mergeCell ref="K193:M193"/>
    <mergeCell ref="Q193:R193"/>
    <mergeCell ref="X193:Z194"/>
    <mergeCell ref="AC193:AC194"/>
    <mergeCell ref="A194:B194"/>
    <mergeCell ref="D194:E194"/>
    <mergeCell ref="F194:H194"/>
    <mergeCell ref="K194:M194"/>
    <mergeCell ref="W191:AC191"/>
    <mergeCell ref="D192:E192"/>
    <mergeCell ref="F192:G192"/>
    <mergeCell ref="I192:J192"/>
    <mergeCell ref="L192:M192"/>
    <mergeCell ref="O192:P192"/>
    <mergeCell ref="Q192:R192"/>
    <mergeCell ref="S192:T192"/>
    <mergeCell ref="U192:V192"/>
    <mergeCell ref="W192:AC192"/>
    <mergeCell ref="U190:V190"/>
    <mergeCell ref="W190:AC190"/>
    <mergeCell ref="D191:E191"/>
    <mergeCell ref="F191:G191"/>
    <mergeCell ref="I191:J191"/>
    <mergeCell ref="L191:M191"/>
    <mergeCell ref="O191:P191"/>
    <mergeCell ref="Q191:R191"/>
    <mergeCell ref="S191:T191"/>
    <mergeCell ref="U191:V191"/>
    <mergeCell ref="S189:T189"/>
    <mergeCell ref="U189:V189"/>
    <mergeCell ref="W189:AC189"/>
    <mergeCell ref="D190:E190"/>
    <mergeCell ref="F190:G190"/>
    <mergeCell ref="I190:J190"/>
    <mergeCell ref="L190:M190"/>
    <mergeCell ref="O190:P190"/>
    <mergeCell ref="Q190:R190"/>
    <mergeCell ref="S190:T190"/>
    <mergeCell ref="D189:E189"/>
    <mergeCell ref="F189:G189"/>
    <mergeCell ref="I189:J189"/>
    <mergeCell ref="L189:M189"/>
    <mergeCell ref="O189:P189"/>
    <mergeCell ref="Q189:R189"/>
    <mergeCell ref="W187:AC187"/>
    <mergeCell ref="D188:E188"/>
    <mergeCell ref="F188:G188"/>
    <mergeCell ref="I188:J188"/>
    <mergeCell ref="L188:M188"/>
    <mergeCell ref="O188:P188"/>
    <mergeCell ref="Q188:R188"/>
    <mergeCell ref="S188:T188"/>
    <mergeCell ref="U188:V188"/>
    <mergeCell ref="W188:AC188"/>
    <mergeCell ref="U186:V186"/>
    <mergeCell ref="W186:AC186"/>
    <mergeCell ref="D187:E187"/>
    <mergeCell ref="F187:G187"/>
    <mergeCell ref="I187:J187"/>
    <mergeCell ref="L187:M187"/>
    <mergeCell ref="O187:P187"/>
    <mergeCell ref="Q187:R187"/>
    <mergeCell ref="S187:T187"/>
    <mergeCell ref="U187:V187"/>
    <mergeCell ref="S185:T185"/>
    <mergeCell ref="U185:V185"/>
    <mergeCell ref="W185:AC185"/>
    <mergeCell ref="D186:E186"/>
    <mergeCell ref="F186:G186"/>
    <mergeCell ref="I186:J186"/>
    <mergeCell ref="L186:M186"/>
    <mergeCell ref="O186:P186"/>
    <mergeCell ref="Q186:R186"/>
    <mergeCell ref="S186:T186"/>
    <mergeCell ref="D185:E185"/>
    <mergeCell ref="F185:G185"/>
    <mergeCell ref="I185:J185"/>
    <mergeCell ref="L185:M185"/>
    <mergeCell ref="O185:P185"/>
    <mergeCell ref="Q185:R185"/>
    <mergeCell ref="W183:AC183"/>
    <mergeCell ref="D184:E184"/>
    <mergeCell ref="F184:G184"/>
    <mergeCell ref="I184:J184"/>
    <mergeCell ref="L184:M184"/>
    <mergeCell ref="O184:P184"/>
    <mergeCell ref="Q184:R184"/>
    <mergeCell ref="S184:T184"/>
    <mergeCell ref="U184:V184"/>
    <mergeCell ref="W184:AC184"/>
    <mergeCell ref="U182:V182"/>
    <mergeCell ref="W182:AC182"/>
    <mergeCell ref="D183:E183"/>
    <mergeCell ref="F183:G183"/>
    <mergeCell ref="I183:J183"/>
    <mergeCell ref="L183:M183"/>
    <mergeCell ref="O183:P183"/>
    <mergeCell ref="Q183:R183"/>
    <mergeCell ref="S183:T183"/>
    <mergeCell ref="U183:V183"/>
    <mergeCell ref="S181:T181"/>
    <mergeCell ref="U181:V181"/>
    <mergeCell ref="W181:AC181"/>
    <mergeCell ref="D182:E182"/>
    <mergeCell ref="F182:G182"/>
    <mergeCell ref="I182:J182"/>
    <mergeCell ref="L182:M182"/>
    <mergeCell ref="O182:P182"/>
    <mergeCell ref="Q182:R182"/>
    <mergeCell ref="S182:T182"/>
    <mergeCell ref="D181:E181"/>
    <mergeCell ref="F181:G181"/>
    <mergeCell ref="I181:J181"/>
    <mergeCell ref="L181:M181"/>
    <mergeCell ref="O181:P181"/>
    <mergeCell ref="Q181:R181"/>
    <mergeCell ref="W179:AC179"/>
    <mergeCell ref="D180:E180"/>
    <mergeCell ref="F180:G180"/>
    <mergeCell ref="I180:J180"/>
    <mergeCell ref="L180:M180"/>
    <mergeCell ref="O180:P180"/>
    <mergeCell ref="Q180:R180"/>
    <mergeCell ref="S180:T180"/>
    <mergeCell ref="U180:V180"/>
    <mergeCell ref="W180:AC180"/>
    <mergeCell ref="U178:V178"/>
    <mergeCell ref="W178:AC178"/>
    <mergeCell ref="D179:E179"/>
    <mergeCell ref="F179:G179"/>
    <mergeCell ref="I179:J179"/>
    <mergeCell ref="L179:M179"/>
    <mergeCell ref="O179:P179"/>
    <mergeCell ref="Q179:R179"/>
    <mergeCell ref="S179:T179"/>
    <mergeCell ref="U179:V179"/>
    <mergeCell ref="S177:T177"/>
    <mergeCell ref="U177:V177"/>
    <mergeCell ref="W177:AC177"/>
    <mergeCell ref="D178:E178"/>
    <mergeCell ref="F178:G178"/>
    <mergeCell ref="I178:J178"/>
    <mergeCell ref="L178:M178"/>
    <mergeCell ref="O178:P178"/>
    <mergeCell ref="Q178:R178"/>
    <mergeCell ref="S178:T178"/>
    <mergeCell ref="D177:E177"/>
    <mergeCell ref="F177:G177"/>
    <mergeCell ref="I177:J177"/>
    <mergeCell ref="L177:M177"/>
    <mergeCell ref="O177:P177"/>
    <mergeCell ref="Q177:R177"/>
    <mergeCell ref="W175:AC175"/>
    <mergeCell ref="D176:E176"/>
    <mergeCell ref="F176:G176"/>
    <mergeCell ref="I176:J176"/>
    <mergeCell ref="L176:M176"/>
    <mergeCell ref="O176:P176"/>
    <mergeCell ref="Q176:R176"/>
    <mergeCell ref="S176:T176"/>
    <mergeCell ref="U176:V176"/>
    <mergeCell ref="W176:AC176"/>
    <mergeCell ref="U174:V174"/>
    <mergeCell ref="W174:AC174"/>
    <mergeCell ref="D175:E175"/>
    <mergeCell ref="F175:G175"/>
    <mergeCell ref="I175:J175"/>
    <mergeCell ref="L175:M175"/>
    <mergeCell ref="O175:P175"/>
    <mergeCell ref="Q175:R175"/>
    <mergeCell ref="S175:T175"/>
    <mergeCell ref="U175:V175"/>
    <mergeCell ref="S173:T173"/>
    <mergeCell ref="U173:V173"/>
    <mergeCell ref="W173:AC173"/>
    <mergeCell ref="D174:E174"/>
    <mergeCell ref="F174:G174"/>
    <mergeCell ref="I174:J174"/>
    <mergeCell ref="L174:M174"/>
    <mergeCell ref="O174:P174"/>
    <mergeCell ref="Q174:R174"/>
    <mergeCell ref="S174:T174"/>
    <mergeCell ref="D173:E173"/>
    <mergeCell ref="F173:G173"/>
    <mergeCell ref="I173:J173"/>
    <mergeCell ref="L173:M173"/>
    <mergeCell ref="O173:P173"/>
    <mergeCell ref="Q173:R173"/>
    <mergeCell ref="W171:AC171"/>
    <mergeCell ref="D172:E172"/>
    <mergeCell ref="F172:G172"/>
    <mergeCell ref="I172:J172"/>
    <mergeCell ref="L172:M172"/>
    <mergeCell ref="O172:P172"/>
    <mergeCell ref="Q172:R172"/>
    <mergeCell ref="S172:T172"/>
    <mergeCell ref="U172:V172"/>
    <mergeCell ref="W172:AC172"/>
    <mergeCell ref="U170:V170"/>
    <mergeCell ref="W170:AC170"/>
    <mergeCell ref="D171:E171"/>
    <mergeCell ref="F171:G171"/>
    <mergeCell ref="I171:J171"/>
    <mergeCell ref="L171:M171"/>
    <mergeCell ref="O171:P171"/>
    <mergeCell ref="Q171:R171"/>
    <mergeCell ref="S171:T171"/>
    <mergeCell ref="U171:V171"/>
    <mergeCell ref="S169:T169"/>
    <mergeCell ref="U169:V169"/>
    <mergeCell ref="W169:AC169"/>
    <mergeCell ref="D170:E170"/>
    <mergeCell ref="F170:G170"/>
    <mergeCell ref="I170:J170"/>
    <mergeCell ref="L170:M170"/>
    <mergeCell ref="O170:P170"/>
    <mergeCell ref="Q170:R170"/>
    <mergeCell ref="S170:T170"/>
    <mergeCell ref="D169:E169"/>
    <mergeCell ref="F169:G169"/>
    <mergeCell ref="I169:J169"/>
    <mergeCell ref="L169:M169"/>
    <mergeCell ref="O169:P169"/>
    <mergeCell ref="Q169:R169"/>
    <mergeCell ref="W167:AC167"/>
    <mergeCell ref="D168:E168"/>
    <mergeCell ref="F168:G168"/>
    <mergeCell ref="I168:J168"/>
    <mergeCell ref="L168:M168"/>
    <mergeCell ref="O168:P168"/>
    <mergeCell ref="Q168:R168"/>
    <mergeCell ref="S168:T168"/>
    <mergeCell ref="U168:V168"/>
    <mergeCell ref="W168:AC168"/>
    <mergeCell ref="U166:V166"/>
    <mergeCell ref="W166:AC166"/>
    <mergeCell ref="D167:E167"/>
    <mergeCell ref="F167:G167"/>
    <mergeCell ref="I167:J167"/>
    <mergeCell ref="L167:M167"/>
    <mergeCell ref="O167:P167"/>
    <mergeCell ref="Q167:R167"/>
    <mergeCell ref="S167:T167"/>
    <mergeCell ref="U167:V167"/>
    <mergeCell ref="S165:T165"/>
    <mergeCell ref="U165:V165"/>
    <mergeCell ref="W165:AC165"/>
    <mergeCell ref="D166:E166"/>
    <mergeCell ref="F166:G166"/>
    <mergeCell ref="I166:J166"/>
    <mergeCell ref="L166:M166"/>
    <mergeCell ref="O166:P166"/>
    <mergeCell ref="Q166:R166"/>
    <mergeCell ref="S166:T166"/>
    <mergeCell ref="D165:E165"/>
    <mergeCell ref="F165:G165"/>
    <mergeCell ref="I165:J165"/>
    <mergeCell ref="L165:M165"/>
    <mergeCell ref="O165:P165"/>
    <mergeCell ref="Q165:R165"/>
    <mergeCell ref="W163:AC163"/>
    <mergeCell ref="D164:E164"/>
    <mergeCell ref="F164:G164"/>
    <mergeCell ref="I164:J164"/>
    <mergeCell ref="L164:M164"/>
    <mergeCell ref="O164:P164"/>
    <mergeCell ref="Q164:R164"/>
    <mergeCell ref="S164:T164"/>
    <mergeCell ref="U164:V164"/>
    <mergeCell ref="W164:AC164"/>
    <mergeCell ref="U162:V162"/>
    <mergeCell ref="W162:AC162"/>
    <mergeCell ref="D163:E163"/>
    <mergeCell ref="F163:G163"/>
    <mergeCell ref="I163:J163"/>
    <mergeCell ref="L163:M163"/>
    <mergeCell ref="O163:P163"/>
    <mergeCell ref="Q163:R163"/>
    <mergeCell ref="S163:T163"/>
    <mergeCell ref="U163:V163"/>
    <mergeCell ref="S161:T161"/>
    <mergeCell ref="U161:V161"/>
    <mergeCell ref="W161:AC161"/>
    <mergeCell ref="D162:E162"/>
    <mergeCell ref="F162:G162"/>
    <mergeCell ref="I162:J162"/>
    <mergeCell ref="L162:M162"/>
    <mergeCell ref="O162:P162"/>
    <mergeCell ref="Q162:R162"/>
    <mergeCell ref="S162:T162"/>
    <mergeCell ref="A161:B161"/>
    <mergeCell ref="D161:E161"/>
    <mergeCell ref="F161:K161"/>
    <mergeCell ref="L161:N161"/>
    <mergeCell ref="O161:P161"/>
    <mergeCell ref="Q161:R161"/>
    <mergeCell ref="V159:W159"/>
    <mergeCell ref="X159:AB159"/>
    <mergeCell ref="B160:D160"/>
    <mergeCell ref="E160:H160"/>
    <mergeCell ref="J160:N160"/>
    <mergeCell ref="O160:S160"/>
    <mergeCell ref="U160:V160"/>
    <mergeCell ref="W160:AB160"/>
    <mergeCell ref="A159:C159"/>
    <mergeCell ref="F159:G159"/>
    <mergeCell ref="J159:K159"/>
    <mergeCell ref="M159:N159"/>
    <mergeCell ref="P159:R159"/>
    <mergeCell ref="S159:U159"/>
    <mergeCell ref="O155:R155"/>
    <mergeCell ref="U155:V155"/>
    <mergeCell ref="A157:AC157"/>
    <mergeCell ref="A158:C158"/>
    <mergeCell ref="D158:I158"/>
    <mergeCell ref="J158:L158"/>
    <mergeCell ref="W158:AB158"/>
    <mergeCell ref="A154:C154"/>
    <mergeCell ref="E154:H154"/>
    <mergeCell ref="K154:M154"/>
    <mergeCell ref="Q154:R154"/>
    <mergeCell ref="X154:Z155"/>
    <mergeCell ref="AC154:AC155"/>
    <mergeCell ref="A155:B155"/>
    <mergeCell ref="D155:E155"/>
    <mergeCell ref="F155:H155"/>
    <mergeCell ref="K155:M155"/>
    <mergeCell ref="W152:AC152"/>
    <mergeCell ref="D153:E153"/>
    <mergeCell ref="F153:G153"/>
    <mergeCell ref="I153:J153"/>
    <mergeCell ref="L153:M153"/>
    <mergeCell ref="O153:P153"/>
    <mergeCell ref="Q153:R153"/>
    <mergeCell ref="S153:T153"/>
    <mergeCell ref="U153:V153"/>
    <mergeCell ref="W153:AC153"/>
    <mergeCell ref="U151:V151"/>
    <mergeCell ref="W151:AC151"/>
    <mergeCell ref="D152:E152"/>
    <mergeCell ref="F152:G152"/>
    <mergeCell ref="I152:J152"/>
    <mergeCell ref="L152:M152"/>
    <mergeCell ref="O152:P152"/>
    <mergeCell ref="Q152:R152"/>
    <mergeCell ref="S152:T152"/>
    <mergeCell ref="U152:V152"/>
    <mergeCell ref="S150:T150"/>
    <mergeCell ref="U150:V150"/>
    <mergeCell ref="W150:AC150"/>
    <mergeCell ref="D151:E151"/>
    <mergeCell ref="F151:G151"/>
    <mergeCell ref="I151:J151"/>
    <mergeCell ref="L151:M151"/>
    <mergeCell ref="O151:P151"/>
    <mergeCell ref="Q151:R151"/>
    <mergeCell ref="S151:T151"/>
    <mergeCell ref="D150:E150"/>
    <mergeCell ref="F150:G150"/>
    <mergeCell ref="I150:J150"/>
    <mergeCell ref="L150:M150"/>
    <mergeCell ref="O150:P150"/>
    <mergeCell ref="Q150:R150"/>
    <mergeCell ref="W148:AC148"/>
    <mergeCell ref="D149:E149"/>
    <mergeCell ref="F149:G149"/>
    <mergeCell ref="I149:J149"/>
    <mergeCell ref="L149:M149"/>
    <mergeCell ref="O149:P149"/>
    <mergeCell ref="Q149:R149"/>
    <mergeCell ref="S149:T149"/>
    <mergeCell ref="U149:V149"/>
    <mergeCell ref="W149:AC149"/>
    <mergeCell ref="U147:V147"/>
    <mergeCell ref="W147:AC147"/>
    <mergeCell ref="D148:E148"/>
    <mergeCell ref="F148:G148"/>
    <mergeCell ref="I148:J148"/>
    <mergeCell ref="L148:M148"/>
    <mergeCell ref="O148:P148"/>
    <mergeCell ref="Q148:R148"/>
    <mergeCell ref="S148:T148"/>
    <mergeCell ref="U148:V148"/>
    <mergeCell ref="S146:T146"/>
    <mergeCell ref="U146:V146"/>
    <mergeCell ref="W146:AC146"/>
    <mergeCell ref="D147:E147"/>
    <mergeCell ref="F147:G147"/>
    <mergeCell ref="I147:J147"/>
    <mergeCell ref="L147:M147"/>
    <mergeCell ref="O147:P147"/>
    <mergeCell ref="Q147:R147"/>
    <mergeCell ref="S147:T147"/>
    <mergeCell ref="D146:E146"/>
    <mergeCell ref="F146:G146"/>
    <mergeCell ref="I146:J146"/>
    <mergeCell ref="L146:M146"/>
    <mergeCell ref="O146:P146"/>
    <mergeCell ref="Q146:R146"/>
    <mergeCell ref="W144:AC144"/>
    <mergeCell ref="D145:E145"/>
    <mergeCell ref="F145:G145"/>
    <mergeCell ref="I145:J145"/>
    <mergeCell ref="L145:M145"/>
    <mergeCell ref="O145:P145"/>
    <mergeCell ref="Q145:R145"/>
    <mergeCell ref="S145:T145"/>
    <mergeCell ref="U145:V145"/>
    <mergeCell ref="W145:AC145"/>
    <mergeCell ref="U143:V143"/>
    <mergeCell ref="W143:AC143"/>
    <mergeCell ref="D144:E144"/>
    <mergeCell ref="F144:G144"/>
    <mergeCell ref="I144:J144"/>
    <mergeCell ref="L144:M144"/>
    <mergeCell ref="O144:P144"/>
    <mergeCell ref="Q144:R144"/>
    <mergeCell ref="S144:T144"/>
    <mergeCell ref="U144:V144"/>
    <mergeCell ref="S142:T142"/>
    <mergeCell ref="U142:V142"/>
    <mergeCell ref="W142:AC142"/>
    <mergeCell ref="D143:E143"/>
    <mergeCell ref="F143:G143"/>
    <mergeCell ref="I143:J143"/>
    <mergeCell ref="L143:M143"/>
    <mergeCell ref="O143:P143"/>
    <mergeCell ref="Q143:R143"/>
    <mergeCell ref="S143:T143"/>
    <mergeCell ref="D142:E142"/>
    <mergeCell ref="F142:G142"/>
    <mergeCell ref="I142:J142"/>
    <mergeCell ref="L142:M142"/>
    <mergeCell ref="O142:P142"/>
    <mergeCell ref="Q142:R142"/>
    <mergeCell ref="W140:AC140"/>
    <mergeCell ref="D141:E141"/>
    <mergeCell ref="F141:G141"/>
    <mergeCell ref="I141:J141"/>
    <mergeCell ref="L141:M141"/>
    <mergeCell ref="O141:P141"/>
    <mergeCell ref="Q141:R141"/>
    <mergeCell ref="S141:T141"/>
    <mergeCell ref="U141:V141"/>
    <mergeCell ref="W141:AC141"/>
    <mergeCell ref="U139:V139"/>
    <mergeCell ref="W139:AC139"/>
    <mergeCell ref="D140:E140"/>
    <mergeCell ref="F140:G140"/>
    <mergeCell ref="I140:J140"/>
    <mergeCell ref="L140:M140"/>
    <mergeCell ref="O140:P140"/>
    <mergeCell ref="Q140:R140"/>
    <mergeCell ref="S140:T140"/>
    <mergeCell ref="U140:V140"/>
    <mergeCell ref="S138:T138"/>
    <mergeCell ref="U138:V138"/>
    <mergeCell ref="W138:AC138"/>
    <mergeCell ref="D139:E139"/>
    <mergeCell ref="F139:G139"/>
    <mergeCell ref="I139:J139"/>
    <mergeCell ref="L139:M139"/>
    <mergeCell ref="O139:P139"/>
    <mergeCell ref="Q139:R139"/>
    <mergeCell ref="S139:T139"/>
    <mergeCell ref="D138:E138"/>
    <mergeCell ref="F138:G138"/>
    <mergeCell ref="I138:J138"/>
    <mergeCell ref="L138:M138"/>
    <mergeCell ref="O138:P138"/>
    <mergeCell ref="Q138:R138"/>
    <mergeCell ref="W136:AC136"/>
    <mergeCell ref="D137:E137"/>
    <mergeCell ref="F137:G137"/>
    <mergeCell ref="I137:J137"/>
    <mergeCell ref="L137:M137"/>
    <mergeCell ref="O137:P137"/>
    <mergeCell ref="Q137:R137"/>
    <mergeCell ref="S137:T137"/>
    <mergeCell ref="U137:V137"/>
    <mergeCell ref="W137:AC137"/>
    <mergeCell ref="U135:V135"/>
    <mergeCell ref="W135:AC135"/>
    <mergeCell ref="D136:E136"/>
    <mergeCell ref="F136:G136"/>
    <mergeCell ref="I136:J136"/>
    <mergeCell ref="L136:M136"/>
    <mergeCell ref="O136:P136"/>
    <mergeCell ref="Q136:R136"/>
    <mergeCell ref="S136:T136"/>
    <mergeCell ref="U136:V136"/>
    <mergeCell ref="S134:T134"/>
    <mergeCell ref="U134:V134"/>
    <mergeCell ref="W134:AC134"/>
    <mergeCell ref="D135:E135"/>
    <mergeCell ref="F135:G135"/>
    <mergeCell ref="I135:J135"/>
    <mergeCell ref="L135:M135"/>
    <mergeCell ref="O135:P135"/>
    <mergeCell ref="Q135:R135"/>
    <mergeCell ref="S135:T135"/>
    <mergeCell ref="D134:E134"/>
    <mergeCell ref="F134:G134"/>
    <mergeCell ref="I134:J134"/>
    <mergeCell ref="L134:M134"/>
    <mergeCell ref="O134:P134"/>
    <mergeCell ref="Q134:R134"/>
    <mergeCell ref="W132:AC132"/>
    <mergeCell ref="D133:E133"/>
    <mergeCell ref="F133:G133"/>
    <mergeCell ref="I133:J133"/>
    <mergeCell ref="L133:M133"/>
    <mergeCell ref="O133:P133"/>
    <mergeCell ref="Q133:R133"/>
    <mergeCell ref="S133:T133"/>
    <mergeCell ref="U133:V133"/>
    <mergeCell ref="W133:AC133"/>
    <mergeCell ref="U131:V131"/>
    <mergeCell ref="W131:AC131"/>
    <mergeCell ref="D132:E132"/>
    <mergeCell ref="F132:G132"/>
    <mergeCell ref="I132:J132"/>
    <mergeCell ref="L132:M132"/>
    <mergeCell ref="O132:P132"/>
    <mergeCell ref="Q132:R132"/>
    <mergeCell ref="S132:T132"/>
    <mergeCell ref="U132:V132"/>
    <mergeCell ref="S130:T130"/>
    <mergeCell ref="U130:V130"/>
    <mergeCell ref="W130:AC130"/>
    <mergeCell ref="D131:E131"/>
    <mergeCell ref="F131:G131"/>
    <mergeCell ref="I131:J131"/>
    <mergeCell ref="L131:M131"/>
    <mergeCell ref="O131:P131"/>
    <mergeCell ref="Q131:R131"/>
    <mergeCell ref="S131:T131"/>
    <mergeCell ref="D130:E130"/>
    <mergeCell ref="F130:G130"/>
    <mergeCell ref="I130:J130"/>
    <mergeCell ref="L130:M130"/>
    <mergeCell ref="O130:P130"/>
    <mergeCell ref="Q130:R130"/>
    <mergeCell ref="W128:AC128"/>
    <mergeCell ref="D129:E129"/>
    <mergeCell ref="F129:G129"/>
    <mergeCell ref="I129:J129"/>
    <mergeCell ref="L129:M129"/>
    <mergeCell ref="O129:P129"/>
    <mergeCell ref="Q129:R129"/>
    <mergeCell ref="S129:T129"/>
    <mergeCell ref="U129:V129"/>
    <mergeCell ref="W129:AC129"/>
    <mergeCell ref="U127:V127"/>
    <mergeCell ref="W127:AC127"/>
    <mergeCell ref="D128:E128"/>
    <mergeCell ref="F128:G128"/>
    <mergeCell ref="I128:J128"/>
    <mergeCell ref="L128:M128"/>
    <mergeCell ref="O128:P128"/>
    <mergeCell ref="Q128:R128"/>
    <mergeCell ref="S128:T128"/>
    <mergeCell ref="U128:V128"/>
    <mergeCell ref="S126:T126"/>
    <mergeCell ref="U126:V126"/>
    <mergeCell ref="W126:AC126"/>
    <mergeCell ref="D127:E127"/>
    <mergeCell ref="F127:G127"/>
    <mergeCell ref="I127:J127"/>
    <mergeCell ref="L127:M127"/>
    <mergeCell ref="O127:P127"/>
    <mergeCell ref="Q127:R127"/>
    <mergeCell ref="S127:T127"/>
    <mergeCell ref="D126:E126"/>
    <mergeCell ref="F126:G126"/>
    <mergeCell ref="I126:J126"/>
    <mergeCell ref="L126:M126"/>
    <mergeCell ref="O126:P126"/>
    <mergeCell ref="Q126:R126"/>
    <mergeCell ref="W124:AC124"/>
    <mergeCell ref="D125:E125"/>
    <mergeCell ref="F125:G125"/>
    <mergeCell ref="I125:J125"/>
    <mergeCell ref="L125:M125"/>
    <mergeCell ref="O125:P125"/>
    <mergeCell ref="Q125:R125"/>
    <mergeCell ref="S125:T125"/>
    <mergeCell ref="U125:V125"/>
    <mergeCell ref="W125:AC125"/>
    <mergeCell ref="U123:V123"/>
    <mergeCell ref="W123:AC123"/>
    <mergeCell ref="D124:E124"/>
    <mergeCell ref="F124:G124"/>
    <mergeCell ref="I124:J124"/>
    <mergeCell ref="L124:M124"/>
    <mergeCell ref="O124:P124"/>
    <mergeCell ref="Q124:R124"/>
    <mergeCell ref="S124:T124"/>
    <mergeCell ref="U124:V124"/>
    <mergeCell ref="S122:T122"/>
    <mergeCell ref="U122:V122"/>
    <mergeCell ref="W122:AC122"/>
    <mergeCell ref="D123:E123"/>
    <mergeCell ref="F123:G123"/>
    <mergeCell ref="I123:J123"/>
    <mergeCell ref="L123:M123"/>
    <mergeCell ref="O123:P123"/>
    <mergeCell ref="Q123:R123"/>
    <mergeCell ref="S123:T123"/>
    <mergeCell ref="A122:B122"/>
    <mergeCell ref="D122:E122"/>
    <mergeCell ref="F122:K122"/>
    <mergeCell ref="L122:N122"/>
    <mergeCell ref="O122:P122"/>
    <mergeCell ref="Q122:R122"/>
    <mergeCell ref="V120:W120"/>
    <mergeCell ref="X120:AB120"/>
    <mergeCell ref="B121:D121"/>
    <mergeCell ref="E121:H121"/>
    <mergeCell ref="J121:N121"/>
    <mergeCell ref="O121:S121"/>
    <mergeCell ref="U121:V121"/>
    <mergeCell ref="W121:AB121"/>
    <mergeCell ref="A120:C120"/>
    <mergeCell ref="F120:G120"/>
    <mergeCell ref="J120:K120"/>
    <mergeCell ref="M120:N120"/>
    <mergeCell ref="P120:R120"/>
    <mergeCell ref="S120:U120"/>
    <mergeCell ref="O116:R116"/>
    <mergeCell ref="U116:V116"/>
    <mergeCell ref="A118:AC118"/>
    <mergeCell ref="A119:C119"/>
    <mergeCell ref="D119:I119"/>
    <mergeCell ref="J119:L119"/>
    <mergeCell ref="W119:AB119"/>
    <mergeCell ref="A115:C115"/>
    <mergeCell ref="E115:H115"/>
    <mergeCell ref="K115:M115"/>
    <mergeCell ref="Q115:R115"/>
    <mergeCell ref="X115:Z116"/>
    <mergeCell ref="AC115:AC116"/>
    <mergeCell ref="A116:B116"/>
    <mergeCell ref="D116:E116"/>
    <mergeCell ref="F116:H116"/>
    <mergeCell ref="K116:M116"/>
    <mergeCell ref="W113:AC113"/>
    <mergeCell ref="D114:E114"/>
    <mergeCell ref="F114:G114"/>
    <mergeCell ref="I114:J114"/>
    <mergeCell ref="L114:M114"/>
    <mergeCell ref="O114:P114"/>
    <mergeCell ref="Q114:R114"/>
    <mergeCell ref="S114:T114"/>
    <mergeCell ref="U114:V114"/>
    <mergeCell ref="W114:AC114"/>
    <mergeCell ref="U112:V112"/>
    <mergeCell ref="W112:AC112"/>
    <mergeCell ref="D113:E113"/>
    <mergeCell ref="F113:G113"/>
    <mergeCell ref="I113:J113"/>
    <mergeCell ref="L113:M113"/>
    <mergeCell ref="O113:P113"/>
    <mergeCell ref="Q113:R113"/>
    <mergeCell ref="S113:T113"/>
    <mergeCell ref="U113:V113"/>
    <mergeCell ref="S111:T111"/>
    <mergeCell ref="U111:V111"/>
    <mergeCell ref="W111:AC111"/>
    <mergeCell ref="D112:E112"/>
    <mergeCell ref="F112:G112"/>
    <mergeCell ref="I112:J112"/>
    <mergeCell ref="L112:M112"/>
    <mergeCell ref="O112:P112"/>
    <mergeCell ref="Q112:R112"/>
    <mergeCell ref="S112:T112"/>
    <mergeCell ref="D111:E111"/>
    <mergeCell ref="F111:G111"/>
    <mergeCell ref="I111:J111"/>
    <mergeCell ref="L111:M111"/>
    <mergeCell ref="O111:P111"/>
    <mergeCell ref="Q111:R111"/>
    <mergeCell ref="W109:AC109"/>
    <mergeCell ref="D110:E110"/>
    <mergeCell ref="F110:G110"/>
    <mergeCell ref="I110:J110"/>
    <mergeCell ref="L110:M110"/>
    <mergeCell ref="O110:P110"/>
    <mergeCell ref="Q110:R110"/>
    <mergeCell ref="S110:T110"/>
    <mergeCell ref="U110:V110"/>
    <mergeCell ref="W110:AC110"/>
    <mergeCell ref="U108:V108"/>
    <mergeCell ref="W108:AC108"/>
    <mergeCell ref="D109:E109"/>
    <mergeCell ref="F109:G109"/>
    <mergeCell ref="I109:J109"/>
    <mergeCell ref="L109:M109"/>
    <mergeCell ref="O109:P109"/>
    <mergeCell ref="Q109:R109"/>
    <mergeCell ref="S109:T109"/>
    <mergeCell ref="U109:V109"/>
    <mergeCell ref="S107:T107"/>
    <mergeCell ref="U107:V107"/>
    <mergeCell ref="W107:AC107"/>
    <mergeCell ref="D108:E108"/>
    <mergeCell ref="F108:G108"/>
    <mergeCell ref="I108:J108"/>
    <mergeCell ref="L108:M108"/>
    <mergeCell ref="O108:P108"/>
    <mergeCell ref="Q108:R108"/>
    <mergeCell ref="S108:T108"/>
    <mergeCell ref="D107:E107"/>
    <mergeCell ref="F107:G107"/>
    <mergeCell ref="I107:J107"/>
    <mergeCell ref="L107:M107"/>
    <mergeCell ref="O107:P107"/>
    <mergeCell ref="Q107:R107"/>
    <mergeCell ref="W105:AC105"/>
    <mergeCell ref="D106:E106"/>
    <mergeCell ref="F106:G106"/>
    <mergeCell ref="I106:J106"/>
    <mergeCell ref="L106:M106"/>
    <mergeCell ref="O106:P106"/>
    <mergeCell ref="Q106:R106"/>
    <mergeCell ref="S106:T106"/>
    <mergeCell ref="U106:V106"/>
    <mergeCell ref="W106:AC106"/>
    <mergeCell ref="U104:V104"/>
    <mergeCell ref="W104:AC104"/>
    <mergeCell ref="D105:E105"/>
    <mergeCell ref="F105:G105"/>
    <mergeCell ref="I105:J105"/>
    <mergeCell ref="L105:M105"/>
    <mergeCell ref="O105:P105"/>
    <mergeCell ref="Q105:R105"/>
    <mergeCell ref="S105:T105"/>
    <mergeCell ref="U105:V105"/>
    <mergeCell ref="S103:T103"/>
    <mergeCell ref="U103:V103"/>
    <mergeCell ref="W103:AC103"/>
    <mergeCell ref="D104:E104"/>
    <mergeCell ref="F104:G104"/>
    <mergeCell ref="I104:J104"/>
    <mergeCell ref="L104:M104"/>
    <mergeCell ref="O104:P104"/>
    <mergeCell ref="Q104:R104"/>
    <mergeCell ref="S104:T104"/>
    <mergeCell ref="D103:E103"/>
    <mergeCell ref="F103:G103"/>
    <mergeCell ref="I103:J103"/>
    <mergeCell ref="L103:M103"/>
    <mergeCell ref="O103:P103"/>
    <mergeCell ref="Q103:R103"/>
    <mergeCell ref="W101:AC101"/>
    <mergeCell ref="D102:E102"/>
    <mergeCell ref="F102:G102"/>
    <mergeCell ref="I102:J102"/>
    <mergeCell ref="L102:M102"/>
    <mergeCell ref="O102:P102"/>
    <mergeCell ref="Q102:R102"/>
    <mergeCell ref="S102:T102"/>
    <mergeCell ref="U102:V102"/>
    <mergeCell ref="W102:AC102"/>
    <mergeCell ref="U100:V100"/>
    <mergeCell ref="W100:AC100"/>
    <mergeCell ref="D101:E101"/>
    <mergeCell ref="F101:G101"/>
    <mergeCell ref="I101:J101"/>
    <mergeCell ref="L101:M101"/>
    <mergeCell ref="O101:P101"/>
    <mergeCell ref="Q101:R101"/>
    <mergeCell ref="S101:T101"/>
    <mergeCell ref="U101:V101"/>
    <mergeCell ref="S99:T99"/>
    <mergeCell ref="U99:V99"/>
    <mergeCell ref="W99:AC99"/>
    <mergeCell ref="D100:E100"/>
    <mergeCell ref="F100:G100"/>
    <mergeCell ref="I100:J100"/>
    <mergeCell ref="L100:M100"/>
    <mergeCell ref="O100:P100"/>
    <mergeCell ref="Q100:R100"/>
    <mergeCell ref="S100:T100"/>
    <mergeCell ref="D99:E99"/>
    <mergeCell ref="F99:G99"/>
    <mergeCell ref="I99:J99"/>
    <mergeCell ref="L99:M99"/>
    <mergeCell ref="O99:P99"/>
    <mergeCell ref="Q99:R99"/>
    <mergeCell ref="W97:AC97"/>
    <mergeCell ref="D98:E98"/>
    <mergeCell ref="F98:G98"/>
    <mergeCell ref="I98:J98"/>
    <mergeCell ref="L98:M98"/>
    <mergeCell ref="O98:P98"/>
    <mergeCell ref="Q98:R98"/>
    <mergeCell ref="S98:T98"/>
    <mergeCell ref="U98:V98"/>
    <mergeCell ref="W98:AC98"/>
    <mergeCell ref="U96:V96"/>
    <mergeCell ref="W96:AC96"/>
    <mergeCell ref="D97:E97"/>
    <mergeCell ref="F97:G97"/>
    <mergeCell ref="I97:J97"/>
    <mergeCell ref="L97:M97"/>
    <mergeCell ref="O97:P97"/>
    <mergeCell ref="Q97:R97"/>
    <mergeCell ref="S97:T97"/>
    <mergeCell ref="U97:V97"/>
    <mergeCell ref="S95:T95"/>
    <mergeCell ref="U95:V95"/>
    <mergeCell ref="W95:AC95"/>
    <mergeCell ref="D96:E96"/>
    <mergeCell ref="F96:G96"/>
    <mergeCell ref="I96:J96"/>
    <mergeCell ref="L96:M96"/>
    <mergeCell ref="O96:P96"/>
    <mergeCell ref="Q96:R96"/>
    <mergeCell ref="S96:T96"/>
    <mergeCell ref="D95:E95"/>
    <mergeCell ref="F95:G95"/>
    <mergeCell ref="I95:J95"/>
    <mergeCell ref="L95:M95"/>
    <mergeCell ref="O95:P95"/>
    <mergeCell ref="Q95:R95"/>
    <mergeCell ref="W93:AC93"/>
    <mergeCell ref="D94:E94"/>
    <mergeCell ref="F94:G94"/>
    <mergeCell ref="I94:J94"/>
    <mergeCell ref="L94:M94"/>
    <mergeCell ref="O94:P94"/>
    <mergeCell ref="Q94:R94"/>
    <mergeCell ref="S94:T94"/>
    <mergeCell ref="U94:V94"/>
    <mergeCell ref="W94:AC94"/>
    <mergeCell ref="U92:V92"/>
    <mergeCell ref="W92:AC92"/>
    <mergeCell ref="D93:E93"/>
    <mergeCell ref="F93:G93"/>
    <mergeCell ref="I93:J93"/>
    <mergeCell ref="L93:M93"/>
    <mergeCell ref="O93:P93"/>
    <mergeCell ref="Q93:R93"/>
    <mergeCell ref="S93:T93"/>
    <mergeCell ref="U93:V93"/>
    <mergeCell ref="S91:T91"/>
    <mergeCell ref="U91:V91"/>
    <mergeCell ref="W91:AC91"/>
    <mergeCell ref="D92:E92"/>
    <mergeCell ref="F92:G92"/>
    <mergeCell ref="I92:J92"/>
    <mergeCell ref="L92:M92"/>
    <mergeCell ref="O92:P92"/>
    <mergeCell ref="Q92:R92"/>
    <mergeCell ref="S92:T92"/>
    <mergeCell ref="D91:E91"/>
    <mergeCell ref="F91:G91"/>
    <mergeCell ref="I91:J91"/>
    <mergeCell ref="L91:M91"/>
    <mergeCell ref="O91:P91"/>
    <mergeCell ref="Q91:R91"/>
    <mergeCell ref="W89:AC89"/>
    <mergeCell ref="D90:E90"/>
    <mergeCell ref="F90:G90"/>
    <mergeCell ref="I90:J90"/>
    <mergeCell ref="L90:M90"/>
    <mergeCell ref="O90:P90"/>
    <mergeCell ref="Q90:R90"/>
    <mergeCell ref="S90:T90"/>
    <mergeCell ref="U90:V90"/>
    <mergeCell ref="W90:AC90"/>
    <mergeCell ref="U88:V88"/>
    <mergeCell ref="W88:AC88"/>
    <mergeCell ref="D89:E89"/>
    <mergeCell ref="F89:G89"/>
    <mergeCell ref="I89:J89"/>
    <mergeCell ref="L89:M89"/>
    <mergeCell ref="O89:P89"/>
    <mergeCell ref="Q89:R89"/>
    <mergeCell ref="S89:T89"/>
    <mergeCell ref="U89:V89"/>
    <mergeCell ref="S87:T87"/>
    <mergeCell ref="U87:V87"/>
    <mergeCell ref="W87:AC87"/>
    <mergeCell ref="D88:E88"/>
    <mergeCell ref="F88:G88"/>
    <mergeCell ref="I88:J88"/>
    <mergeCell ref="L88:M88"/>
    <mergeCell ref="O88:P88"/>
    <mergeCell ref="Q88:R88"/>
    <mergeCell ref="S88:T88"/>
    <mergeCell ref="D87:E87"/>
    <mergeCell ref="F87:G87"/>
    <mergeCell ref="I87:J87"/>
    <mergeCell ref="L87:M87"/>
    <mergeCell ref="O87:P87"/>
    <mergeCell ref="Q87:R87"/>
    <mergeCell ref="W85:AC85"/>
    <mergeCell ref="D86:E86"/>
    <mergeCell ref="F86:G86"/>
    <mergeCell ref="I86:J86"/>
    <mergeCell ref="L86:M86"/>
    <mergeCell ref="O86:P86"/>
    <mergeCell ref="Q86:R86"/>
    <mergeCell ref="S86:T86"/>
    <mergeCell ref="U86:V86"/>
    <mergeCell ref="W86:AC86"/>
    <mergeCell ref="U84:V84"/>
    <mergeCell ref="W84:AC84"/>
    <mergeCell ref="D85:E85"/>
    <mergeCell ref="F85:G85"/>
    <mergeCell ref="I85:J85"/>
    <mergeCell ref="L85:M85"/>
    <mergeCell ref="O85:P85"/>
    <mergeCell ref="Q85:R85"/>
    <mergeCell ref="S85:T85"/>
    <mergeCell ref="U85:V85"/>
    <mergeCell ref="S83:T83"/>
    <mergeCell ref="U83:V83"/>
    <mergeCell ref="W83:AC83"/>
    <mergeCell ref="D84:E84"/>
    <mergeCell ref="F84:G84"/>
    <mergeCell ref="I84:J84"/>
    <mergeCell ref="L84:M84"/>
    <mergeCell ref="O84:P84"/>
    <mergeCell ref="Q84:R84"/>
    <mergeCell ref="S84:T84"/>
    <mergeCell ref="A83:B83"/>
    <mergeCell ref="D83:E83"/>
    <mergeCell ref="F83:K83"/>
    <mergeCell ref="L83:N83"/>
    <mergeCell ref="O83:P83"/>
    <mergeCell ref="Q83:R83"/>
    <mergeCell ref="V81:W81"/>
    <mergeCell ref="X81:AB81"/>
    <mergeCell ref="B82:D82"/>
    <mergeCell ref="E82:H82"/>
    <mergeCell ref="J82:N82"/>
    <mergeCell ref="O82:S82"/>
    <mergeCell ref="U82:V82"/>
    <mergeCell ref="W82:AB82"/>
    <mergeCell ref="A81:C81"/>
    <mergeCell ref="F81:G81"/>
    <mergeCell ref="J81:K81"/>
    <mergeCell ref="M81:N81"/>
    <mergeCell ref="P81:R81"/>
    <mergeCell ref="S81:U81"/>
    <mergeCell ref="O77:R77"/>
    <mergeCell ref="U77:V77"/>
    <mergeCell ref="A79:AC79"/>
    <mergeCell ref="A80:C80"/>
    <mergeCell ref="D80:I80"/>
    <mergeCell ref="J80:L80"/>
    <mergeCell ref="W80:AB80"/>
    <mergeCell ref="A76:C76"/>
    <mergeCell ref="E76:H76"/>
    <mergeCell ref="K76:M76"/>
    <mergeCell ref="Q76:R76"/>
    <mergeCell ref="X76:Z77"/>
    <mergeCell ref="AC76:AC77"/>
    <mergeCell ref="A77:B77"/>
    <mergeCell ref="D77:E77"/>
    <mergeCell ref="F77:H77"/>
    <mergeCell ref="K77:M77"/>
    <mergeCell ref="W74:AC74"/>
    <mergeCell ref="D75:E75"/>
    <mergeCell ref="F75:G75"/>
    <mergeCell ref="I75:J75"/>
    <mergeCell ref="L75:M75"/>
    <mergeCell ref="O75:P75"/>
    <mergeCell ref="Q75:R75"/>
    <mergeCell ref="S75:T75"/>
    <mergeCell ref="U75:V75"/>
    <mergeCell ref="W75:AC75"/>
    <mergeCell ref="U73:V73"/>
    <mergeCell ref="W73:AC73"/>
    <mergeCell ref="D74:E74"/>
    <mergeCell ref="F74:G74"/>
    <mergeCell ref="I74:J74"/>
    <mergeCell ref="L74:M74"/>
    <mergeCell ref="O74:P74"/>
    <mergeCell ref="Q74:R74"/>
    <mergeCell ref="S74:T74"/>
    <mergeCell ref="U74:V74"/>
    <mergeCell ref="S72:T72"/>
    <mergeCell ref="U72:V72"/>
    <mergeCell ref="W72:AC72"/>
    <mergeCell ref="D73:E73"/>
    <mergeCell ref="F73:G73"/>
    <mergeCell ref="I73:J73"/>
    <mergeCell ref="L73:M73"/>
    <mergeCell ref="O73:P73"/>
    <mergeCell ref="Q73:R73"/>
    <mergeCell ref="S73:T73"/>
    <mergeCell ref="D72:E72"/>
    <mergeCell ref="F72:G72"/>
    <mergeCell ref="I72:J72"/>
    <mergeCell ref="L72:M72"/>
    <mergeCell ref="O72:P72"/>
    <mergeCell ref="Q72:R72"/>
    <mergeCell ref="W70:AC70"/>
    <mergeCell ref="D71:E71"/>
    <mergeCell ref="F71:G71"/>
    <mergeCell ref="I71:J71"/>
    <mergeCell ref="L71:M71"/>
    <mergeCell ref="O71:P71"/>
    <mergeCell ref="Q71:R71"/>
    <mergeCell ref="S71:T71"/>
    <mergeCell ref="U71:V71"/>
    <mergeCell ref="W71:AC71"/>
    <mergeCell ref="U69:V69"/>
    <mergeCell ref="W69:AC69"/>
    <mergeCell ref="D70:E70"/>
    <mergeCell ref="F70:G70"/>
    <mergeCell ref="I70:J70"/>
    <mergeCell ref="L70:M70"/>
    <mergeCell ref="O70:P70"/>
    <mergeCell ref="Q70:R70"/>
    <mergeCell ref="S70:T70"/>
    <mergeCell ref="U70:V70"/>
    <mergeCell ref="S68:T68"/>
    <mergeCell ref="U68:V68"/>
    <mergeCell ref="W68:AC68"/>
    <mergeCell ref="D69:E69"/>
    <mergeCell ref="F69:G69"/>
    <mergeCell ref="I69:J69"/>
    <mergeCell ref="L69:M69"/>
    <mergeCell ref="O69:P69"/>
    <mergeCell ref="Q69:R69"/>
    <mergeCell ref="S69:T69"/>
    <mergeCell ref="D68:E68"/>
    <mergeCell ref="F68:G68"/>
    <mergeCell ref="I68:J68"/>
    <mergeCell ref="L68:M68"/>
    <mergeCell ref="O68:P68"/>
    <mergeCell ref="Q68:R68"/>
    <mergeCell ref="W66:AC66"/>
    <mergeCell ref="D67:E67"/>
    <mergeCell ref="F67:G67"/>
    <mergeCell ref="I67:J67"/>
    <mergeCell ref="L67:M67"/>
    <mergeCell ref="O67:P67"/>
    <mergeCell ref="Q67:R67"/>
    <mergeCell ref="S67:T67"/>
    <mergeCell ref="U67:V67"/>
    <mergeCell ref="W67:AC67"/>
    <mergeCell ref="U65:V65"/>
    <mergeCell ref="W65:AC65"/>
    <mergeCell ref="D66:E66"/>
    <mergeCell ref="F66:G66"/>
    <mergeCell ref="I66:J66"/>
    <mergeCell ref="L66:M66"/>
    <mergeCell ref="O66:P66"/>
    <mergeCell ref="Q66:R66"/>
    <mergeCell ref="S66:T66"/>
    <mergeCell ref="U66:V66"/>
    <mergeCell ref="S64:T64"/>
    <mergeCell ref="U64:V64"/>
    <mergeCell ref="W64:AC64"/>
    <mergeCell ref="D65:E65"/>
    <mergeCell ref="F65:G65"/>
    <mergeCell ref="I65:J65"/>
    <mergeCell ref="L65:M65"/>
    <mergeCell ref="O65:P65"/>
    <mergeCell ref="Q65:R65"/>
    <mergeCell ref="S65:T65"/>
    <mergeCell ref="D64:E64"/>
    <mergeCell ref="F64:G64"/>
    <mergeCell ref="I64:J64"/>
    <mergeCell ref="L64:M64"/>
    <mergeCell ref="O64:P64"/>
    <mergeCell ref="Q64:R64"/>
    <mergeCell ref="W62:AC62"/>
    <mergeCell ref="D63:E63"/>
    <mergeCell ref="F63:G63"/>
    <mergeCell ref="I63:J63"/>
    <mergeCell ref="L63:M63"/>
    <mergeCell ref="O63:P63"/>
    <mergeCell ref="Q63:R63"/>
    <mergeCell ref="S63:T63"/>
    <mergeCell ref="U63:V63"/>
    <mergeCell ref="W63:AC63"/>
    <mergeCell ref="U61:V61"/>
    <mergeCell ref="W61:AC61"/>
    <mergeCell ref="D62:E62"/>
    <mergeCell ref="F62:G62"/>
    <mergeCell ref="I62:J62"/>
    <mergeCell ref="L62:M62"/>
    <mergeCell ref="O62:P62"/>
    <mergeCell ref="Q62:R62"/>
    <mergeCell ref="S62:T62"/>
    <mergeCell ref="U62:V62"/>
    <mergeCell ref="S60:T60"/>
    <mergeCell ref="U60:V60"/>
    <mergeCell ref="W60:AC60"/>
    <mergeCell ref="D61:E61"/>
    <mergeCell ref="F61:G61"/>
    <mergeCell ref="I61:J61"/>
    <mergeCell ref="L61:M61"/>
    <mergeCell ref="O61:P61"/>
    <mergeCell ref="Q61:R61"/>
    <mergeCell ref="S61:T61"/>
    <mergeCell ref="D60:E60"/>
    <mergeCell ref="F60:G60"/>
    <mergeCell ref="I60:J60"/>
    <mergeCell ref="L60:M60"/>
    <mergeCell ref="O60:P60"/>
    <mergeCell ref="Q60:R60"/>
    <mergeCell ref="W58:AC58"/>
    <mergeCell ref="D59:E59"/>
    <mergeCell ref="F59:G59"/>
    <mergeCell ref="I59:J59"/>
    <mergeCell ref="L59:M59"/>
    <mergeCell ref="O59:P59"/>
    <mergeCell ref="Q59:R59"/>
    <mergeCell ref="S59:T59"/>
    <mergeCell ref="U59:V59"/>
    <mergeCell ref="W59:AC59"/>
    <mergeCell ref="U57:V57"/>
    <mergeCell ref="W57:AC57"/>
    <mergeCell ref="D58:E58"/>
    <mergeCell ref="F58:G58"/>
    <mergeCell ref="I58:J58"/>
    <mergeCell ref="L58:M58"/>
    <mergeCell ref="O58:P58"/>
    <mergeCell ref="Q58:R58"/>
    <mergeCell ref="S58:T58"/>
    <mergeCell ref="U58:V58"/>
    <mergeCell ref="S56:T56"/>
    <mergeCell ref="U56:V56"/>
    <mergeCell ref="W56:AC56"/>
    <mergeCell ref="D57:E57"/>
    <mergeCell ref="F57:G57"/>
    <mergeCell ref="I57:J57"/>
    <mergeCell ref="L57:M57"/>
    <mergeCell ref="O57:P57"/>
    <mergeCell ref="Q57:R57"/>
    <mergeCell ref="S57:T57"/>
    <mergeCell ref="D56:E56"/>
    <mergeCell ref="F56:G56"/>
    <mergeCell ref="I56:J56"/>
    <mergeCell ref="L56:M56"/>
    <mergeCell ref="O56:P56"/>
    <mergeCell ref="Q56:R56"/>
    <mergeCell ref="W54:AC54"/>
    <mergeCell ref="D55:E55"/>
    <mergeCell ref="F55:G55"/>
    <mergeCell ref="I55:J55"/>
    <mergeCell ref="L55:M55"/>
    <mergeCell ref="O55:P55"/>
    <mergeCell ref="Q55:R55"/>
    <mergeCell ref="S55:T55"/>
    <mergeCell ref="U55:V55"/>
    <mergeCell ref="W55:AC55"/>
    <mergeCell ref="U53:V53"/>
    <mergeCell ref="W53:AC53"/>
    <mergeCell ref="D54:E54"/>
    <mergeCell ref="F54:G54"/>
    <mergeCell ref="I54:J54"/>
    <mergeCell ref="L54:M54"/>
    <mergeCell ref="O54:P54"/>
    <mergeCell ref="Q54:R54"/>
    <mergeCell ref="S54:T54"/>
    <mergeCell ref="U54:V54"/>
    <mergeCell ref="S52:T52"/>
    <mergeCell ref="U52:V52"/>
    <mergeCell ref="W52:AC52"/>
    <mergeCell ref="D53:E53"/>
    <mergeCell ref="F53:G53"/>
    <mergeCell ref="I53:J53"/>
    <mergeCell ref="L53:M53"/>
    <mergeCell ref="O53:P53"/>
    <mergeCell ref="Q53:R53"/>
    <mergeCell ref="S53:T53"/>
    <mergeCell ref="D52:E52"/>
    <mergeCell ref="F52:G52"/>
    <mergeCell ref="I52:J52"/>
    <mergeCell ref="L52:M52"/>
    <mergeCell ref="O52:P52"/>
    <mergeCell ref="Q52:R52"/>
    <mergeCell ref="W50:AC50"/>
    <mergeCell ref="D51:E51"/>
    <mergeCell ref="F51:G51"/>
    <mergeCell ref="I51:J51"/>
    <mergeCell ref="L51:M51"/>
    <mergeCell ref="O51:P51"/>
    <mergeCell ref="Q51:R51"/>
    <mergeCell ref="S51:T51"/>
    <mergeCell ref="U51:V51"/>
    <mergeCell ref="W51:AC51"/>
    <mergeCell ref="U49:V49"/>
    <mergeCell ref="W49:AC49"/>
    <mergeCell ref="D50:E50"/>
    <mergeCell ref="F50:G50"/>
    <mergeCell ref="I50:J50"/>
    <mergeCell ref="L50:M50"/>
    <mergeCell ref="O50:P50"/>
    <mergeCell ref="Q50:R50"/>
    <mergeCell ref="S50:T50"/>
    <mergeCell ref="U50:V50"/>
    <mergeCell ref="S48:T48"/>
    <mergeCell ref="U48:V48"/>
    <mergeCell ref="W48:AC48"/>
    <mergeCell ref="D49:E49"/>
    <mergeCell ref="F49:G49"/>
    <mergeCell ref="I49:J49"/>
    <mergeCell ref="L49:M49"/>
    <mergeCell ref="O49:P49"/>
    <mergeCell ref="Q49:R49"/>
    <mergeCell ref="S49:T49"/>
    <mergeCell ref="D48:E48"/>
    <mergeCell ref="F48:G48"/>
    <mergeCell ref="I48:J48"/>
    <mergeCell ref="L48:M48"/>
    <mergeCell ref="O48:P48"/>
    <mergeCell ref="Q48:R48"/>
    <mergeCell ref="W46:AC46"/>
    <mergeCell ref="D47:E47"/>
    <mergeCell ref="F47:G47"/>
    <mergeCell ref="I47:J47"/>
    <mergeCell ref="L47:M47"/>
    <mergeCell ref="O47:P47"/>
    <mergeCell ref="Q47:R47"/>
    <mergeCell ref="S47:T47"/>
    <mergeCell ref="U47:V47"/>
    <mergeCell ref="W47:AC47"/>
    <mergeCell ref="U45:V45"/>
    <mergeCell ref="W45:AC45"/>
    <mergeCell ref="D46:E46"/>
    <mergeCell ref="F46:G46"/>
    <mergeCell ref="I46:J46"/>
    <mergeCell ref="L46:M46"/>
    <mergeCell ref="O46:P46"/>
    <mergeCell ref="Q46:R46"/>
    <mergeCell ref="S46:T46"/>
    <mergeCell ref="U46:V46"/>
    <mergeCell ref="S44:T44"/>
    <mergeCell ref="U44:V44"/>
    <mergeCell ref="W44:AC44"/>
    <mergeCell ref="D45:E45"/>
    <mergeCell ref="F45:G45"/>
    <mergeCell ref="I45:J45"/>
    <mergeCell ref="L45:M45"/>
    <mergeCell ref="O45:P45"/>
    <mergeCell ref="Q45:R45"/>
    <mergeCell ref="S45:T45"/>
    <mergeCell ref="A44:B44"/>
    <mergeCell ref="D44:E44"/>
    <mergeCell ref="F44:K44"/>
    <mergeCell ref="L44:N44"/>
    <mergeCell ref="O44:P44"/>
    <mergeCell ref="Q44:R44"/>
    <mergeCell ref="V42:W42"/>
    <mergeCell ref="X42:AB42"/>
    <mergeCell ref="B43:D43"/>
    <mergeCell ref="E43:H43"/>
    <mergeCell ref="J43:N43"/>
    <mergeCell ref="O43:S43"/>
    <mergeCell ref="U43:V43"/>
    <mergeCell ref="W43:AB43"/>
    <mergeCell ref="A41:C41"/>
    <mergeCell ref="D41:I41"/>
    <mergeCell ref="J41:L41"/>
    <mergeCell ref="W41:AB41"/>
    <mergeCell ref="A42:C42"/>
    <mergeCell ref="F42:G42"/>
    <mergeCell ref="J42:K42"/>
    <mergeCell ref="M42:N42"/>
    <mergeCell ref="P42:R42"/>
    <mergeCell ref="S42:U42"/>
    <mergeCell ref="A32:D32"/>
    <mergeCell ref="F32:H32"/>
    <mergeCell ref="K32:AC32"/>
    <mergeCell ref="A34:AC34"/>
    <mergeCell ref="A35:AC37"/>
    <mergeCell ref="A40:AC40"/>
    <mergeCell ref="A30:D30"/>
    <mergeCell ref="F30:H30"/>
    <mergeCell ref="K30:AC30"/>
    <mergeCell ref="A31:D31"/>
    <mergeCell ref="F31:H31"/>
    <mergeCell ref="K31:AC31"/>
    <mergeCell ref="O26:Q26"/>
    <mergeCell ref="R26:S26"/>
    <mergeCell ref="U26:W26"/>
    <mergeCell ref="X26:Y26"/>
    <mergeCell ref="A29:D29"/>
    <mergeCell ref="F29:H29"/>
    <mergeCell ref="K29:AC29"/>
    <mergeCell ref="A25:D26"/>
    <mergeCell ref="E25:I25"/>
    <mergeCell ref="J25:K25"/>
    <mergeCell ref="E26:H26"/>
    <mergeCell ref="I26:K26"/>
    <mergeCell ref="L26:M26"/>
    <mergeCell ref="A20:AC21"/>
    <mergeCell ref="A22:D22"/>
    <mergeCell ref="E22:F22"/>
    <mergeCell ref="A23:D24"/>
    <mergeCell ref="E23:F23"/>
    <mergeCell ref="H23:J23"/>
    <mergeCell ref="K23:L23"/>
    <mergeCell ref="N23:Q23"/>
    <mergeCell ref="E24:F24"/>
    <mergeCell ref="G24:AB24"/>
    <mergeCell ref="A15:D17"/>
    <mergeCell ref="E15:H15"/>
    <mergeCell ref="E16:H16"/>
    <mergeCell ref="E17:H17"/>
    <mergeCell ref="M17:N17"/>
    <mergeCell ref="R17:T17"/>
    <mergeCell ref="A12:B14"/>
    <mergeCell ref="C12:D12"/>
    <mergeCell ref="E12:K12"/>
    <mergeCell ref="C13:D13"/>
    <mergeCell ref="E13:K13"/>
    <mergeCell ref="C14:D14"/>
    <mergeCell ref="E14:K14"/>
    <mergeCell ref="A10:D10"/>
    <mergeCell ref="F10:H10"/>
    <mergeCell ref="J10:L10"/>
    <mergeCell ref="N10:O10"/>
    <mergeCell ref="A11:D11"/>
    <mergeCell ref="F11:H11"/>
    <mergeCell ref="J11:L11"/>
    <mergeCell ref="N11:O11"/>
    <mergeCell ref="A7:D7"/>
    <mergeCell ref="E7:AC7"/>
    <mergeCell ref="A8:D8"/>
    <mergeCell ref="E8:AC8"/>
    <mergeCell ref="A9:D9"/>
    <mergeCell ref="H9:I9"/>
    <mergeCell ref="M9:N9"/>
    <mergeCell ref="A1:AC1"/>
    <mergeCell ref="J2:M2"/>
    <mergeCell ref="Q2:R2"/>
    <mergeCell ref="T4:W4"/>
    <mergeCell ref="A5:AC5"/>
    <mergeCell ref="A6:D6"/>
    <mergeCell ref="E6:AC6"/>
  </mergeCells>
  <phoneticPr fontId="1"/>
  <conditionalFormatting sqref="D45:G75 I45:J75">
    <cfRule type="expression" dxfId="615" priority="63">
      <formula>D45=""</formula>
    </cfRule>
  </conditionalFormatting>
  <conditionalFormatting sqref="D84:G114 I84:J114">
    <cfRule type="expression" dxfId="614" priority="53">
      <formula>D84=""</formula>
    </cfRule>
  </conditionalFormatting>
  <conditionalFormatting sqref="D123:G153 I123:J153">
    <cfRule type="expression" dxfId="613" priority="43">
      <formula>D123=""</formula>
    </cfRule>
  </conditionalFormatting>
  <conditionalFormatting sqref="D162:G192 I162:J192">
    <cfRule type="expression" dxfId="612" priority="33">
      <formula>D162=""</formula>
    </cfRule>
  </conditionalFormatting>
  <conditionalFormatting sqref="D201:G231 I201:J231">
    <cfRule type="expression" dxfId="611" priority="23">
      <formula>D201=""</formula>
    </cfRule>
  </conditionalFormatting>
  <conditionalFormatting sqref="D240:G270 I240:J270">
    <cfRule type="expression" dxfId="610" priority="13">
      <formula>D240=""</formula>
    </cfRule>
  </conditionalFormatting>
  <conditionalFormatting sqref="E6:E8 E22:E23">
    <cfRule type="expression" dxfId="609" priority="73">
      <formula>E6=""</formula>
    </cfRule>
  </conditionalFormatting>
  <conditionalFormatting sqref="E10:E11">
    <cfRule type="expression" dxfId="608" priority="76">
      <formula>E10=""</formula>
    </cfRule>
  </conditionalFormatting>
  <conditionalFormatting sqref="E43">
    <cfRule type="expression" dxfId="607" priority="59">
      <formula>E43=""</formula>
    </cfRule>
  </conditionalFormatting>
  <conditionalFormatting sqref="E82">
    <cfRule type="expression" dxfId="606" priority="49">
      <formula>E82=""</formula>
    </cfRule>
  </conditionalFormatting>
  <conditionalFormatting sqref="E121">
    <cfRule type="expression" dxfId="605" priority="39">
      <formula>E121=""</formula>
    </cfRule>
  </conditionalFormatting>
  <conditionalFormatting sqref="E160">
    <cfRule type="expression" dxfId="604" priority="29">
      <formula>E160=""</formula>
    </cfRule>
  </conditionalFormatting>
  <conditionalFormatting sqref="E199">
    <cfRule type="expression" dxfId="603" priority="19">
      <formula>E199=""</formula>
    </cfRule>
  </conditionalFormatting>
  <conditionalFormatting sqref="E238">
    <cfRule type="expression" dxfId="602" priority="9">
      <formula>E238=""</formula>
    </cfRule>
  </conditionalFormatting>
  <conditionalFormatting sqref="G24">
    <cfRule type="expression" dxfId="601" priority="65">
      <formula>G24=""</formula>
    </cfRule>
  </conditionalFormatting>
  <conditionalFormatting sqref="I10:I11">
    <cfRule type="expression" dxfId="600" priority="75">
      <formula>I10=""</formula>
    </cfRule>
  </conditionalFormatting>
  <conditionalFormatting sqref="J25">
    <cfRule type="expression" dxfId="599" priority="4">
      <formula>J25=""</formula>
    </cfRule>
  </conditionalFormatting>
  <conditionalFormatting sqref="K23">
    <cfRule type="containsBlanks" dxfId="598" priority="67">
      <formula>LEN(TRIM(K23))=0</formula>
    </cfRule>
  </conditionalFormatting>
  <conditionalFormatting sqref="L26">
    <cfRule type="expression" dxfId="597" priority="3">
      <formula>L26=""</formula>
    </cfRule>
  </conditionalFormatting>
  <conditionalFormatting sqref="M10:M11">
    <cfRule type="expression" dxfId="596" priority="74">
      <formula>M10=""</formula>
    </cfRule>
  </conditionalFormatting>
  <conditionalFormatting sqref="M23">
    <cfRule type="expression" dxfId="595" priority="69">
      <formula>M23=""</formula>
    </cfRule>
  </conditionalFormatting>
  <conditionalFormatting sqref="M41:N41 P41 R41">
    <cfRule type="containsBlanks" dxfId="594" priority="62">
      <formula>LEN(TRIM(M41))=0</formula>
    </cfRule>
  </conditionalFormatting>
  <conditionalFormatting sqref="M80:N80 P80 R80">
    <cfRule type="containsBlanks" dxfId="593" priority="52">
      <formula>LEN(TRIM(M80))=0</formula>
    </cfRule>
  </conditionalFormatting>
  <conditionalFormatting sqref="M119:N119 P119 R119">
    <cfRule type="containsBlanks" dxfId="592" priority="42">
      <formula>LEN(TRIM(M119))=0</formula>
    </cfRule>
  </conditionalFormatting>
  <conditionalFormatting sqref="M158:N158 P158 R158">
    <cfRule type="containsBlanks" dxfId="591" priority="32">
      <formula>LEN(TRIM(M158))=0</formula>
    </cfRule>
  </conditionalFormatting>
  <conditionalFormatting sqref="M197:N197 P197 R197">
    <cfRule type="containsBlanks" dxfId="590" priority="22">
      <formula>LEN(TRIM(M197))=0</formula>
    </cfRule>
  </conditionalFormatting>
  <conditionalFormatting sqref="M236:N236 P236 R236">
    <cfRule type="containsBlanks" dxfId="589" priority="12">
      <formula>LEN(TRIM(M236))=0</formula>
    </cfRule>
  </conditionalFormatting>
  <conditionalFormatting sqref="N2">
    <cfRule type="expression" dxfId="588" priority="72">
      <formula>N2=""</formula>
    </cfRule>
  </conditionalFormatting>
  <conditionalFormatting sqref="N23">
    <cfRule type="containsBlanks" dxfId="587" priority="66">
      <formula>LEN(TRIM(N23))=0</formula>
    </cfRule>
  </conditionalFormatting>
  <conditionalFormatting sqref="O43">
    <cfRule type="expression" dxfId="586" priority="56">
      <formula>O43=""</formula>
    </cfRule>
  </conditionalFormatting>
  <conditionalFormatting sqref="O82">
    <cfRule type="expression" dxfId="585" priority="46">
      <formula>O82=""</formula>
    </cfRule>
  </conditionalFormatting>
  <conditionalFormatting sqref="O121">
    <cfRule type="expression" dxfId="584" priority="36">
      <formula>O121=""</formula>
    </cfRule>
  </conditionalFormatting>
  <conditionalFormatting sqref="O160">
    <cfRule type="expression" dxfId="583" priority="26">
      <formula>O160=""</formula>
    </cfRule>
  </conditionalFormatting>
  <conditionalFormatting sqref="O199">
    <cfRule type="expression" dxfId="582" priority="16">
      <formula>O199=""</formula>
    </cfRule>
  </conditionalFormatting>
  <conditionalFormatting sqref="O238">
    <cfRule type="expression" dxfId="581" priority="6">
      <formula>O238=""</formula>
    </cfRule>
  </conditionalFormatting>
  <conditionalFormatting sqref="O45:Q75 D41 S45:V75">
    <cfRule type="expression" dxfId="580" priority="64">
      <formula>D41=""</formula>
    </cfRule>
  </conditionalFormatting>
  <conditionalFormatting sqref="O84:Q114 D80 S84:V114">
    <cfRule type="expression" dxfId="579" priority="54">
      <formula>D80=""</formula>
    </cfRule>
  </conditionalFormatting>
  <conditionalFormatting sqref="O123:Q153 D119 S123:V153">
    <cfRule type="expression" dxfId="578" priority="44">
      <formula>D119=""</formula>
    </cfRule>
  </conditionalFormatting>
  <conditionalFormatting sqref="O162:Q192 D158 S162:V192">
    <cfRule type="expression" dxfId="577" priority="34">
      <formula>D158=""</formula>
    </cfRule>
  </conditionalFormatting>
  <conditionalFormatting sqref="O201:Q231 D197 S201:V231">
    <cfRule type="expression" dxfId="576" priority="24">
      <formula>D197=""</formula>
    </cfRule>
  </conditionalFormatting>
  <conditionalFormatting sqref="O240:Q270 D236 S240:V270">
    <cfRule type="expression" dxfId="575" priority="14">
      <formula>D236=""</formula>
    </cfRule>
  </conditionalFormatting>
  <conditionalFormatting sqref="P2">
    <cfRule type="expression" dxfId="574" priority="70">
      <formula>P2=""</formula>
    </cfRule>
  </conditionalFormatting>
  <conditionalFormatting sqref="P10:P11">
    <cfRule type="expression" dxfId="573" priority="71">
      <formula>P10=""</formula>
    </cfRule>
  </conditionalFormatting>
  <conditionalFormatting sqref="Q45:Q75">
    <cfRule type="expression" dxfId="572" priority="61">
      <formula>Q45=""</formula>
    </cfRule>
  </conditionalFormatting>
  <conditionalFormatting sqref="Q84:Q114">
    <cfRule type="expression" dxfId="571" priority="51">
      <formula>Q84=""</formula>
    </cfRule>
  </conditionalFormatting>
  <conditionalFormatting sqref="Q123:Q153">
    <cfRule type="expression" dxfId="570" priority="41">
      <formula>Q123=""</formula>
    </cfRule>
  </conditionalFormatting>
  <conditionalFormatting sqref="Q162:Q192">
    <cfRule type="expression" dxfId="569" priority="31">
      <formula>Q162=""</formula>
    </cfRule>
  </conditionalFormatting>
  <conditionalFormatting sqref="Q201:Q231">
    <cfRule type="expression" dxfId="568" priority="21">
      <formula>Q201=""</formula>
    </cfRule>
  </conditionalFormatting>
  <conditionalFormatting sqref="Q240:Q270">
    <cfRule type="expression" dxfId="567" priority="11">
      <formula>Q240=""</formula>
    </cfRule>
  </conditionalFormatting>
  <conditionalFormatting sqref="R23">
    <cfRule type="expression" dxfId="566" priority="68">
      <formula>R23=""</formula>
    </cfRule>
  </conditionalFormatting>
  <conditionalFormatting sqref="R26">
    <cfRule type="expression" dxfId="565" priority="2">
      <formula>R26=""</formula>
    </cfRule>
  </conditionalFormatting>
  <conditionalFormatting sqref="S42">
    <cfRule type="expression" dxfId="564" priority="58">
      <formula>S42=""</formula>
    </cfRule>
  </conditionalFormatting>
  <conditionalFormatting sqref="S81">
    <cfRule type="expression" dxfId="563" priority="48">
      <formula>S81=""</formula>
    </cfRule>
  </conditionalFormatting>
  <conditionalFormatting sqref="S120">
    <cfRule type="expression" dxfId="562" priority="38">
      <formula>S120=""</formula>
    </cfRule>
  </conditionalFormatting>
  <conditionalFormatting sqref="S159">
    <cfRule type="expression" dxfId="561" priority="28">
      <formula>S159=""</formula>
    </cfRule>
  </conditionalFormatting>
  <conditionalFormatting sqref="S198">
    <cfRule type="expression" dxfId="560" priority="18">
      <formula>S198=""</formula>
    </cfRule>
  </conditionalFormatting>
  <conditionalFormatting sqref="S237">
    <cfRule type="expression" dxfId="559" priority="8">
      <formula>S237=""</formula>
    </cfRule>
  </conditionalFormatting>
  <conditionalFormatting sqref="W41">
    <cfRule type="expression" dxfId="558" priority="60">
      <formula>W41=""</formula>
    </cfRule>
  </conditionalFormatting>
  <conditionalFormatting sqref="W43">
    <cfRule type="expression" dxfId="557" priority="55">
      <formula>W43=""</formula>
    </cfRule>
  </conditionalFormatting>
  <conditionalFormatting sqref="W80">
    <cfRule type="expression" dxfId="556" priority="50">
      <formula>W80=""</formula>
    </cfRule>
  </conditionalFormatting>
  <conditionalFormatting sqref="W82">
    <cfRule type="expression" dxfId="555" priority="45">
      <formula>W82=""</formula>
    </cfRule>
  </conditionalFormatting>
  <conditionalFormatting sqref="W119">
    <cfRule type="expression" dxfId="554" priority="40">
      <formula>W119=""</formula>
    </cfRule>
  </conditionalFormatting>
  <conditionalFormatting sqref="W121">
    <cfRule type="expression" dxfId="553" priority="35">
      <formula>W121=""</formula>
    </cfRule>
  </conditionalFormatting>
  <conditionalFormatting sqref="W158">
    <cfRule type="expression" dxfId="552" priority="30">
      <formula>W158=""</formula>
    </cfRule>
  </conditionalFormatting>
  <conditionalFormatting sqref="W160">
    <cfRule type="expression" dxfId="551" priority="25">
      <formula>W160=""</formula>
    </cfRule>
  </conditionalFormatting>
  <conditionalFormatting sqref="W197">
    <cfRule type="expression" dxfId="550" priority="20">
      <formula>W197=""</formula>
    </cfRule>
  </conditionalFormatting>
  <conditionalFormatting sqref="W199">
    <cfRule type="expression" dxfId="549" priority="15">
      <formula>W199=""</formula>
    </cfRule>
  </conditionalFormatting>
  <conditionalFormatting sqref="W236">
    <cfRule type="expression" dxfId="548" priority="10">
      <formula>W236=""</formula>
    </cfRule>
  </conditionalFormatting>
  <conditionalFormatting sqref="W238">
    <cfRule type="expression" dxfId="547" priority="5">
      <formula>W238=""</formula>
    </cfRule>
  </conditionalFormatting>
  <conditionalFormatting sqref="X4 Z4 AB4 G9 L9 L12:L14">
    <cfRule type="expression" dxfId="546" priority="77">
      <formula>G4=""</formula>
    </cfRule>
  </conditionalFormatting>
  <conditionalFormatting sqref="X26">
    <cfRule type="expression" dxfId="545" priority="1">
      <formula>X26=""</formula>
    </cfRule>
  </conditionalFormatting>
  <conditionalFormatting sqref="X42">
    <cfRule type="containsBlanks" dxfId="544" priority="57">
      <formula>LEN(TRIM(X42))=0</formula>
    </cfRule>
  </conditionalFormatting>
  <conditionalFormatting sqref="X81">
    <cfRule type="containsBlanks" dxfId="543" priority="47">
      <formula>LEN(TRIM(X81))=0</formula>
    </cfRule>
  </conditionalFormatting>
  <conditionalFormatting sqref="X120">
    <cfRule type="containsBlanks" dxfId="542" priority="37">
      <formula>LEN(TRIM(X120))=0</formula>
    </cfRule>
  </conditionalFormatting>
  <conditionalFormatting sqref="X159">
    <cfRule type="containsBlanks" dxfId="541" priority="27">
      <formula>LEN(TRIM(X159))=0</formula>
    </cfRule>
  </conditionalFormatting>
  <conditionalFormatting sqref="X198">
    <cfRule type="containsBlanks" dxfId="540" priority="17">
      <formula>LEN(TRIM(X198))=0</formula>
    </cfRule>
  </conditionalFormatting>
  <conditionalFormatting sqref="X237">
    <cfRule type="containsBlanks" dxfId="539" priority="7">
      <formula>LEN(TRIM(X237))=0</formula>
    </cfRule>
  </conditionalFormatting>
  <dataValidations count="14">
    <dataValidation type="whole" operator="lessThanOrEqual" allowBlank="1" showInputMessage="1" showErrorMessage="1" sqref="L12:L14" xr:uid="{20E25050-8A66-4650-B6B7-B830D3ADAC75}">
      <formula1>10</formula1>
    </dataValidation>
    <dataValidation type="list" allowBlank="1" showInputMessage="1" showErrorMessage="1" sqref="W41:AB41 W80:AB80 W119:AB119 W158:AB158 W197:AB197 W236:AB236" xr:uid="{95FCA403-5119-4BEB-8C72-0251916140CC}">
      <formula1>"０歳児クラス相当,１歳児クラス相当,２歳児クラス相当（３歳未満）,２歳児クラス相当（３歳誕生月）"</formula1>
    </dataValidation>
    <dataValidation type="list" allowBlank="1" showInputMessage="1" showErrorMessage="1" sqref="E22:F23" xr:uid="{65C5ED7B-FD51-4D85-8521-043490039098}">
      <formula1>"有り,無し"</formula1>
    </dataValidation>
    <dataValidation type="list" allowBlank="1" showInputMessage="1" showErrorMessage="1" sqref="S42:U42 S81:U81 S120:U120 S159:U159 S198:U198 S237:U237" xr:uid="{F59A4B80-17EE-4D47-AB2E-2002F0374005}">
      <formula1>"有り（中野区内）,有り（中野区外）,無し"</formula1>
    </dataValidation>
    <dataValidation type="list" allowBlank="1" showInputMessage="1" showErrorMessage="1" sqref="R23" xr:uid="{37627BFA-A7F0-4A74-93F5-2F1921F00AAF}">
      <formula1>"区,市,町,村"</formula1>
    </dataValidation>
    <dataValidation type="list" allowBlank="1" showInputMessage="1" showErrorMessage="1" sqref="M23" xr:uid="{8933D702-77FD-4FEC-8FC0-E98CD3E52C0F}">
      <formula1>"都,道,府,県"</formula1>
    </dataValidation>
    <dataValidation type="list" allowBlank="1" showInputMessage="1" showErrorMessage="1" sqref="O43:S43 AC43 O82:S82 AC82 O121:S121 AC121 O160:S160 AC160 O199:S199 AC199 O238:S238 AC238" xr:uid="{7A0E20A4-010A-4578-B807-6CC09E08F47F}">
      <formula1>"０．該当なし,１．生活保護世帯,２．非課税世帯,３．低所得世帯,４．要支援家庭"</formula1>
    </dataValidation>
    <dataValidation type="list" allowBlank="1" showInputMessage="1" showErrorMessage="1" sqref="M41 M80 M119 M158 M197 M236" xr:uid="{044AE81F-D8D7-4A16-BC3A-DCD2AC03D16C}">
      <formula1>"西暦,令和"</formula1>
    </dataValidation>
    <dataValidation type="list" allowBlank="1" showInputMessage="1" showErrorMessage="1" sqref="W43 W82 W121 W160 W199 W238" xr:uid="{D46A05F7-B9A3-41AA-863B-1CA99F5BD6BA}">
      <formula1>"０．該当なし,１．障害児加算,２．医療的ケア児加算,３．要支援家庭のこども加算"</formula1>
    </dataValidation>
    <dataValidation type="list" allowBlank="1" showInputMessage="1" showErrorMessage="1" sqref="E7:AC7" xr:uid="{A3344DC2-51D5-46D7-98AE-2B3AE0064483}">
      <formula1>"自己所有,借用"</formula1>
    </dataValidation>
    <dataValidation type="list" allowBlank="1" showInputMessage="1" showErrorMessage="1" sqref="O45:Q75 S45:V75 D45:E75 O84:Q114 S84:V114 D84:E114 O123:Q153 S123:V153 D123:E153 O162:Q192 S162:V192 D162:E192 O201:Q231 S201:V231 D201:E231 O240:Q270 S240:V270 D240:E270" xr:uid="{EA40A492-F7E3-4215-BB08-3805AD9F4BA5}">
      <formula1>"○"</formula1>
    </dataValidation>
    <dataValidation type="custom" operator="lessThanOrEqual" allowBlank="1" showInputMessage="1" showErrorMessage="1" sqref="L26:M26" xr:uid="{3C9B02E7-06C7-455B-A6E8-AB50BD6CF7D7}">
      <formula1>AND(ISNUMBER(VALUE(L26)),VALUE(L26)&lt;=IF($J$25="",0,MIN($J$25,300)),VALUE(L26)&gt;=0)</formula1>
    </dataValidation>
    <dataValidation type="custom" operator="lessThanOrEqual" allowBlank="1" showInputMessage="1" showErrorMessage="1" sqref="X26:Y26" xr:uid="{26E23FC0-C8A6-4B91-9C9B-942B51F85AEF}">
      <formula1>AND(ISNUMBER(VALUE(W26)),VALUE(W26)&lt;=IF($J$25="",0,MIN($J$25,200)),VALUE(W26)&gt;=0)</formula1>
    </dataValidation>
    <dataValidation type="custom" operator="lessThanOrEqual" allowBlank="1" showInputMessage="1" showErrorMessage="1" sqref="R26:S26" xr:uid="{08EADFB5-1371-4C2A-AEAE-C635FBF99A04}">
      <formula1>AND(ISNUMBER(VALUE(R26)),VALUE(R26)&lt;=IF($J$25="",0,MIN($J$25,200)),VALUE(R26)&gt;=0)</formula1>
    </dataValidation>
  </dataValidations>
  <printOptions horizontalCentered="1" verticalCentered="1"/>
  <pageMargins left="0.19685039370078741" right="0.19685039370078741" top="0.19685039370078741" bottom="0.19685039370078741" header="0" footer="0"/>
  <pageSetup paperSize="9" scale="58" orientation="portrait" r:id="rId1"/>
  <rowBreaks count="6" manualBreakCount="6">
    <brk id="39" max="28" man="1"/>
    <brk id="78" max="28" man="1"/>
    <brk id="117" max="28" man="1"/>
    <brk id="156" max="28" man="1"/>
    <brk id="195" max="28" man="1"/>
    <brk id="234" max="28"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8F83957A-75E4-41C3-B71D-E7872BFECAF9}">
          <x14:formula1>
            <xm:f>データ入力!$B$2:$B$12</xm:f>
          </x14:formula1>
          <xm:sqref>G24:AB24</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C03383-858D-4700-B233-59191505498A}">
  <sheetPr codeName="Sheet8"/>
  <dimension ref="A1:AT273"/>
  <sheetViews>
    <sheetView showGridLines="0" view="pageBreakPreview" zoomScale="85" zoomScaleNormal="100" zoomScaleSheetLayoutView="85" workbookViewId="0">
      <selection activeCell="AI1" sqref="AI1"/>
    </sheetView>
  </sheetViews>
  <sheetFormatPr defaultColWidth="4.33203125" defaultRowHeight="26.25" customHeight="1" x14ac:dyDescent="0.55000000000000004"/>
  <cols>
    <col min="1" max="2" width="4.33203125" style="12"/>
    <col min="3" max="3" width="5.83203125" style="12" bestFit="1" customWidth="1"/>
    <col min="4" max="4" width="4.33203125" style="12"/>
    <col min="5" max="5" width="5" style="12" bestFit="1" customWidth="1"/>
    <col min="6" max="8" width="4.33203125" style="12"/>
    <col min="9" max="9" width="4.33203125" style="12" customWidth="1"/>
    <col min="10" max="11" width="4.33203125" style="12"/>
    <col min="12" max="12" width="5" style="12" bestFit="1" customWidth="1"/>
    <col min="13" max="13" width="4.33203125" style="12"/>
    <col min="14" max="14" width="8.08203125" style="12" bestFit="1" customWidth="1"/>
    <col min="15" max="17" width="4.33203125" style="12"/>
    <col min="18" max="18" width="4.33203125" style="12" customWidth="1"/>
    <col min="19" max="29" width="4.33203125" style="12"/>
    <col min="30" max="30" width="6.5" style="32" bestFit="1" customWidth="1"/>
    <col min="31" max="34" width="4.33203125" style="32"/>
    <col min="35" max="45" width="4.33203125" style="12"/>
    <col min="46" max="46" width="5" style="12" bestFit="1" customWidth="1"/>
    <col min="47" max="16384" width="4.33203125" style="12"/>
  </cols>
  <sheetData>
    <row r="1" spans="1:34" s="8" customFormat="1" ht="26.25" customHeight="1" x14ac:dyDescent="0.55000000000000004">
      <c r="A1" s="179" t="s">
        <v>41</v>
      </c>
      <c r="B1" s="179"/>
      <c r="C1" s="179"/>
      <c r="D1" s="179"/>
      <c r="E1" s="179"/>
      <c r="F1" s="179"/>
      <c r="G1" s="179"/>
      <c r="H1" s="179"/>
      <c r="I1" s="179"/>
      <c r="J1" s="179"/>
      <c r="K1" s="179"/>
      <c r="L1" s="179"/>
      <c r="M1" s="179"/>
      <c r="N1" s="179"/>
      <c r="O1" s="179"/>
      <c r="P1" s="179"/>
      <c r="Q1" s="179"/>
      <c r="R1" s="179"/>
      <c r="S1" s="179"/>
      <c r="T1" s="179"/>
      <c r="U1" s="179"/>
      <c r="V1" s="179"/>
      <c r="W1" s="179"/>
      <c r="X1" s="179"/>
      <c r="Y1" s="179"/>
      <c r="Z1" s="179"/>
      <c r="AA1" s="179"/>
      <c r="AB1" s="179"/>
      <c r="AC1" s="179"/>
      <c r="AD1" s="1"/>
      <c r="AE1" s="1"/>
      <c r="AF1" s="1"/>
      <c r="AG1" s="1"/>
      <c r="AH1" s="1"/>
    </row>
    <row r="2" spans="1:34" s="8" customFormat="1" ht="26.25" customHeight="1" x14ac:dyDescent="0.55000000000000004">
      <c r="A2" s="1"/>
      <c r="B2" s="1"/>
      <c r="C2" s="1"/>
      <c r="D2" s="1"/>
      <c r="E2" s="1"/>
      <c r="F2" s="1"/>
      <c r="G2" s="1"/>
      <c r="H2" s="48"/>
      <c r="I2" s="48"/>
      <c r="J2" s="179" t="s">
        <v>39</v>
      </c>
      <c r="K2" s="179"/>
      <c r="L2" s="179"/>
      <c r="M2" s="179"/>
      <c r="N2" s="54">
        <v>2026</v>
      </c>
      <c r="O2" s="62" t="s">
        <v>0</v>
      </c>
      <c r="P2" s="55">
        <v>9</v>
      </c>
      <c r="Q2" s="179" t="s">
        <v>1</v>
      </c>
      <c r="R2" s="179"/>
      <c r="V2" s="1"/>
      <c r="W2" s="1"/>
      <c r="X2" s="1"/>
      <c r="Y2" s="1"/>
      <c r="Z2" s="1"/>
      <c r="AA2" s="1"/>
      <c r="AB2" s="1"/>
      <c r="AC2" s="1"/>
      <c r="AD2" s="1"/>
      <c r="AE2" s="1"/>
      <c r="AF2" s="1"/>
      <c r="AG2" s="1"/>
      <c r="AH2" s="1"/>
    </row>
    <row r="3" spans="1:34" s="11" customFormat="1" ht="26.25" customHeight="1" x14ac:dyDescent="0.55000000000000004">
      <c r="A3" s="2"/>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row>
    <row r="4" spans="1:34" s="11" customFormat="1" ht="26.25" customHeight="1" x14ac:dyDescent="0.55000000000000004">
      <c r="A4" s="2"/>
      <c r="B4" s="2"/>
      <c r="C4" s="2"/>
      <c r="D4" s="2"/>
      <c r="E4" s="2"/>
      <c r="F4" s="2"/>
      <c r="G4" s="2"/>
      <c r="H4" s="2"/>
      <c r="I4" s="2"/>
      <c r="J4" s="2"/>
      <c r="K4" s="2"/>
      <c r="L4" s="2"/>
      <c r="M4" s="2"/>
      <c r="N4" s="2"/>
      <c r="O4" s="2"/>
      <c r="P4" s="2"/>
      <c r="Q4" s="2"/>
      <c r="T4" s="220" t="s">
        <v>2</v>
      </c>
      <c r="U4" s="220"/>
      <c r="V4" s="220"/>
      <c r="W4" s="220"/>
      <c r="X4" s="9">
        <v>8</v>
      </c>
      <c r="Y4" s="3" t="s">
        <v>0</v>
      </c>
      <c r="Z4" s="9"/>
      <c r="AA4" s="3" t="s">
        <v>3</v>
      </c>
      <c r="AB4" s="9"/>
      <c r="AC4" s="3" t="s">
        <v>4</v>
      </c>
      <c r="AD4" s="2"/>
      <c r="AE4" s="2"/>
      <c r="AF4" s="2"/>
      <c r="AG4" s="2"/>
      <c r="AH4" s="2"/>
    </row>
    <row r="5" spans="1:34" s="11" customFormat="1" ht="26.25" customHeight="1" x14ac:dyDescent="0.55000000000000004">
      <c r="A5" s="180" t="s">
        <v>5</v>
      </c>
      <c r="B5" s="180"/>
      <c r="C5" s="180"/>
      <c r="D5" s="180"/>
      <c r="E5" s="180"/>
      <c r="F5" s="180"/>
      <c r="G5" s="180"/>
      <c r="H5" s="180"/>
      <c r="I5" s="180"/>
      <c r="J5" s="180"/>
      <c r="K5" s="180"/>
      <c r="L5" s="180"/>
      <c r="M5" s="180"/>
      <c r="N5" s="180"/>
      <c r="O5" s="180"/>
      <c r="P5" s="180"/>
      <c r="Q5" s="180"/>
      <c r="R5" s="180"/>
      <c r="S5" s="180"/>
      <c r="T5" s="180"/>
      <c r="U5" s="180"/>
      <c r="V5" s="180"/>
      <c r="W5" s="180"/>
      <c r="X5" s="180"/>
      <c r="Y5" s="180"/>
      <c r="Z5" s="180"/>
      <c r="AA5" s="180"/>
      <c r="AB5" s="180"/>
      <c r="AC5" s="180"/>
      <c r="AD5" s="2"/>
      <c r="AE5" s="2"/>
      <c r="AF5" s="2"/>
      <c r="AG5" s="2"/>
      <c r="AH5" s="2"/>
    </row>
    <row r="6" spans="1:34" s="11" customFormat="1" ht="26.25" customHeight="1" x14ac:dyDescent="0.55000000000000004">
      <c r="A6" s="136" t="s">
        <v>6</v>
      </c>
      <c r="B6" s="136"/>
      <c r="C6" s="136"/>
      <c r="D6" s="136"/>
      <c r="E6" s="135"/>
      <c r="F6" s="135"/>
      <c r="G6" s="135"/>
      <c r="H6" s="135"/>
      <c r="I6" s="135"/>
      <c r="J6" s="135"/>
      <c r="K6" s="135"/>
      <c r="L6" s="135"/>
      <c r="M6" s="135"/>
      <c r="N6" s="135"/>
      <c r="O6" s="135"/>
      <c r="P6" s="135"/>
      <c r="Q6" s="135"/>
      <c r="R6" s="135"/>
      <c r="S6" s="135"/>
      <c r="T6" s="135"/>
      <c r="U6" s="135"/>
      <c r="V6" s="135"/>
      <c r="W6" s="135"/>
      <c r="X6" s="135"/>
      <c r="Y6" s="135"/>
      <c r="Z6" s="135"/>
      <c r="AA6" s="135"/>
      <c r="AB6" s="135"/>
      <c r="AC6" s="135"/>
      <c r="AD6" s="2"/>
      <c r="AE6" s="2"/>
      <c r="AF6" s="2"/>
      <c r="AG6" s="2"/>
      <c r="AH6" s="2"/>
    </row>
    <row r="7" spans="1:34" s="11" customFormat="1" ht="26.25" customHeight="1" x14ac:dyDescent="0.55000000000000004">
      <c r="A7" s="145" t="s">
        <v>56</v>
      </c>
      <c r="B7" s="146"/>
      <c r="C7" s="146"/>
      <c r="D7" s="147"/>
      <c r="E7" s="148"/>
      <c r="F7" s="149"/>
      <c r="G7" s="149"/>
      <c r="H7" s="149"/>
      <c r="I7" s="149"/>
      <c r="J7" s="149"/>
      <c r="K7" s="149"/>
      <c r="L7" s="149"/>
      <c r="M7" s="149"/>
      <c r="N7" s="149"/>
      <c r="O7" s="149"/>
      <c r="P7" s="149"/>
      <c r="Q7" s="149"/>
      <c r="R7" s="149"/>
      <c r="S7" s="149"/>
      <c r="T7" s="149"/>
      <c r="U7" s="149"/>
      <c r="V7" s="149"/>
      <c r="W7" s="149"/>
      <c r="X7" s="149"/>
      <c r="Y7" s="149"/>
      <c r="Z7" s="149"/>
      <c r="AA7" s="149"/>
      <c r="AB7" s="149"/>
      <c r="AC7" s="150"/>
      <c r="AD7" s="2"/>
      <c r="AE7" s="2"/>
      <c r="AF7" s="2"/>
      <c r="AG7" s="2"/>
      <c r="AH7" s="2"/>
    </row>
    <row r="8" spans="1:34" s="11" customFormat="1" ht="26.25" customHeight="1" x14ac:dyDescent="0.55000000000000004">
      <c r="A8" s="124" t="s">
        <v>57</v>
      </c>
      <c r="B8" s="127"/>
      <c r="C8" s="127"/>
      <c r="D8" s="128"/>
      <c r="E8" s="202"/>
      <c r="F8" s="203"/>
      <c r="G8" s="203"/>
      <c r="H8" s="203"/>
      <c r="I8" s="203"/>
      <c r="J8" s="203"/>
      <c r="K8" s="203"/>
      <c r="L8" s="203"/>
      <c r="M8" s="203"/>
      <c r="N8" s="203"/>
      <c r="O8" s="203"/>
      <c r="P8" s="203"/>
      <c r="Q8" s="203"/>
      <c r="R8" s="203"/>
      <c r="S8" s="203"/>
      <c r="T8" s="203"/>
      <c r="U8" s="203"/>
      <c r="V8" s="203"/>
      <c r="W8" s="203"/>
      <c r="X8" s="203"/>
      <c r="Y8" s="203"/>
      <c r="Z8" s="203"/>
      <c r="AA8" s="203"/>
      <c r="AB8" s="203"/>
      <c r="AC8" s="204"/>
      <c r="AD8" s="2"/>
      <c r="AE8" s="2"/>
      <c r="AF8" s="2"/>
      <c r="AG8" s="2"/>
      <c r="AH8" s="2"/>
    </row>
    <row r="9" spans="1:34" s="11" customFormat="1" ht="26.25" customHeight="1" x14ac:dyDescent="0.55000000000000004">
      <c r="A9" s="136" t="s">
        <v>7</v>
      </c>
      <c r="B9" s="136"/>
      <c r="C9" s="136"/>
      <c r="D9" s="136"/>
      <c r="E9" s="6">
        <f>$P$2</f>
        <v>9</v>
      </c>
      <c r="F9" s="4" t="s">
        <v>3</v>
      </c>
      <c r="G9" s="10"/>
      <c r="H9" s="137" t="s">
        <v>8</v>
      </c>
      <c r="I9" s="137"/>
      <c r="J9" s="4">
        <f>$P$2</f>
        <v>9</v>
      </c>
      <c r="K9" s="4" t="s">
        <v>3</v>
      </c>
      <c r="L9" s="10"/>
      <c r="M9" s="137" t="s">
        <v>9</v>
      </c>
      <c r="N9" s="137"/>
      <c r="O9" s="4"/>
      <c r="P9" s="4"/>
      <c r="Q9" s="4"/>
      <c r="R9" s="4"/>
      <c r="S9" s="4"/>
      <c r="T9" s="4"/>
      <c r="U9" s="4"/>
      <c r="V9" s="4"/>
      <c r="W9" s="4"/>
      <c r="X9" s="4"/>
      <c r="Y9" s="4"/>
      <c r="Z9" s="4"/>
      <c r="AA9" s="4"/>
      <c r="AB9" s="4"/>
      <c r="AC9" s="5"/>
      <c r="AD9" s="2"/>
      <c r="AE9" s="2"/>
      <c r="AF9" s="2"/>
      <c r="AG9" s="2"/>
      <c r="AH9" s="2"/>
    </row>
    <row r="10" spans="1:34" s="11" customFormat="1" ht="26.25" customHeight="1" x14ac:dyDescent="0.55000000000000004">
      <c r="A10" s="138" t="s">
        <v>46</v>
      </c>
      <c r="B10" s="138"/>
      <c r="C10" s="138"/>
      <c r="D10" s="138"/>
      <c r="E10" s="4">
        <f>SUM(I10,M10,S10)</f>
        <v>0</v>
      </c>
      <c r="F10" s="137" t="s">
        <v>48</v>
      </c>
      <c r="G10" s="137"/>
      <c r="H10" s="137"/>
      <c r="I10" s="10"/>
      <c r="J10" s="137" t="s">
        <v>49</v>
      </c>
      <c r="K10" s="137"/>
      <c r="L10" s="137"/>
      <c r="M10" s="10"/>
      <c r="N10" s="156" t="s">
        <v>50</v>
      </c>
      <c r="O10" s="156"/>
      <c r="P10" s="10"/>
      <c r="Q10" s="4" t="s">
        <v>51</v>
      </c>
      <c r="R10" s="4"/>
      <c r="S10" s="4"/>
      <c r="T10" s="4"/>
      <c r="U10" s="4"/>
      <c r="V10" s="4"/>
      <c r="W10" s="4"/>
      <c r="X10" s="4"/>
      <c r="Y10" s="4"/>
      <c r="Z10" s="4"/>
      <c r="AA10" s="4"/>
      <c r="AB10" s="4"/>
      <c r="AC10" s="5"/>
      <c r="AD10" s="2"/>
      <c r="AE10" s="2"/>
      <c r="AF10" s="2"/>
      <c r="AG10" s="2"/>
      <c r="AH10" s="2"/>
    </row>
    <row r="11" spans="1:34" s="11" customFormat="1" ht="26.25" customHeight="1" x14ac:dyDescent="0.55000000000000004">
      <c r="A11" s="138" t="s">
        <v>47</v>
      </c>
      <c r="B11" s="138"/>
      <c r="C11" s="138"/>
      <c r="D11" s="138"/>
      <c r="E11" s="4">
        <f>SUM(I11,M11,P11)</f>
        <v>0</v>
      </c>
      <c r="F11" s="137" t="s">
        <v>48</v>
      </c>
      <c r="G11" s="137"/>
      <c r="H11" s="137"/>
      <c r="I11" s="10"/>
      <c r="J11" s="156" t="s">
        <v>49</v>
      </c>
      <c r="K11" s="156"/>
      <c r="L11" s="156"/>
      <c r="M11" s="10"/>
      <c r="N11" s="156" t="s">
        <v>50</v>
      </c>
      <c r="O11" s="156"/>
      <c r="P11" s="10"/>
      <c r="Q11" s="4" t="s">
        <v>51</v>
      </c>
      <c r="R11" s="4"/>
      <c r="U11" s="4"/>
      <c r="V11" s="4"/>
      <c r="W11" s="4"/>
      <c r="X11" s="4"/>
      <c r="Y11" s="4"/>
      <c r="Z11" s="4"/>
      <c r="AA11" s="4"/>
      <c r="AB11" s="4"/>
      <c r="AC11" s="5"/>
      <c r="AD11" s="2"/>
      <c r="AE11" s="2"/>
      <c r="AF11" s="2"/>
      <c r="AG11" s="2"/>
      <c r="AH11" s="2"/>
    </row>
    <row r="12" spans="1:34" s="11" customFormat="1" ht="26.25" customHeight="1" x14ac:dyDescent="0.55000000000000004">
      <c r="A12" s="181" t="s">
        <v>10</v>
      </c>
      <c r="B12" s="182"/>
      <c r="C12" s="187" t="s">
        <v>52</v>
      </c>
      <c r="D12" s="188"/>
      <c r="E12" s="151" t="s">
        <v>95</v>
      </c>
      <c r="F12" s="152"/>
      <c r="G12" s="152"/>
      <c r="H12" s="152"/>
      <c r="I12" s="152"/>
      <c r="J12" s="152"/>
      <c r="K12" s="152"/>
      <c r="L12" s="35"/>
      <c r="M12" s="34" t="s">
        <v>11</v>
      </c>
      <c r="N12" s="34"/>
      <c r="O12" s="34"/>
      <c r="P12" s="34"/>
      <c r="Q12" s="34"/>
      <c r="R12" s="34"/>
      <c r="S12" s="34"/>
      <c r="T12" s="34"/>
      <c r="U12" s="34"/>
      <c r="V12" s="34"/>
      <c r="W12" s="34"/>
      <c r="X12" s="34"/>
      <c r="Y12" s="34"/>
      <c r="Z12" s="34"/>
      <c r="AA12" s="34"/>
      <c r="AB12" s="34"/>
      <c r="AC12" s="39"/>
      <c r="AD12" s="31" t="str">
        <f>IF(OR(ISBLANK($L$12),), "←利用児童１人あたりの利用上限時間が入力されていません。", "")</f>
        <v>←利用児童１人あたりの利用上限時間が入力されていません。</v>
      </c>
      <c r="AE12" s="2"/>
      <c r="AF12" s="2"/>
      <c r="AG12" s="2"/>
      <c r="AH12" s="2"/>
    </row>
    <row r="13" spans="1:34" s="11" customFormat="1" ht="26.25" customHeight="1" x14ac:dyDescent="0.55000000000000004">
      <c r="A13" s="183"/>
      <c r="B13" s="184"/>
      <c r="C13" s="189" t="s">
        <v>53</v>
      </c>
      <c r="D13" s="190"/>
      <c r="E13" s="153" t="s">
        <v>97</v>
      </c>
      <c r="F13" s="154"/>
      <c r="G13" s="154"/>
      <c r="H13" s="154"/>
      <c r="I13" s="154"/>
      <c r="J13" s="154"/>
      <c r="K13" s="154"/>
      <c r="L13" s="37"/>
      <c r="M13" s="36" t="s">
        <v>11</v>
      </c>
      <c r="N13" s="36"/>
      <c r="O13" s="36"/>
      <c r="P13" s="36"/>
      <c r="Q13" s="36"/>
      <c r="R13" s="36"/>
      <c r="S13" s="36"/>
      <c r="T13" s="36"/>
      <c r="U13" s="36"/>
      <c r="V13" s="36"/>
      <c r="W13" s="36"/>
      <c r="X13" s="36"/>
      <c r="Y13" s="36"/>
      <c r="Z13" s="36"/>
      <c r="AA13" s="36"/>
      <c r="AB13" s="36"/>
      <c r="AC13" s="40"/>
      <c r="AD13" s="31" t="str">
        <f>IF(OR(ISBLANK($L$13),), "←利用児童１人あたりの利用上限時間が入力されていません。", "")</f>
        <v>←利用児童１人あたりの利用上限時間が入力されていません。</v>
      </c>
      <c r="AE13" s="2"/>
      <c r="AF13" s="2"/>
      <c r="AG13" s="2"/>
      <c r="AH13" s="2"/>
    </row>
    <row r="14" spans="1:34" s="11" customFormat="1" ht="26.25" customHeight="1" x14ac:dyDescent="0.55000000000000004">
      <c r="A14" s="185"/>
      <c r="B14" s="186"/>
      <c r="C14" s="191" t="s">
        <v>54</v>
      </c>
      <c r="D14" s="192"/>
      <c r="E14" s="155" t="s">
        <v>97</v>
      </c>
      <c r="F14" s="129"/>
      <c r="G14" s="129"/>
      <c r="H14" s="129"/>
      <c r="I14" s="129"/>
      <c r="J14" s="129"/>
      <c r="K14" s="129"/>
      <c r="L14" s="47"/>
      <c r="M14" s="56" t="s">
        <v>11</v>
      </c>
      <c r="N14" s="56"/>
      <c r="O14" s="56"/>
      <c r="P14" s="56"/>
      <c r="Q14" s="56"/>
      <c r="R14" s="56"/>
      <c r="S14" s="56"/>
      <c r="T14" s="56"/>
      <c r="U14" s="56"/>
      <c r="V14" s="56"/>
      <c r="W14" s="56"/>
      <c r="X14" s="56"/>
      <c r="Y14" s="56"/>
      <c r="Z14" s="56"/>
      <c r="AA14" s="56"/>
      <c r="AB14" s="56"/>
      <c r="AC14" s="57"/>
      <c r="AD14" s="31" t="str">
        <f>IF(OR(ISBLANK($L$14),), "←利用児童１人あたりの利用上限時間が入力されていません。", "")</f>
        <v>←利用児童１人あたりの利用上限時間が入力されていません。</v>
      </c>
      <c r="AE14" s="2"/>
      <c r="AF14" s="2"/>
      <c r="AG14" s="2"/>
      <c r="AH14" s="2"/>
    </row>
    <row r="15" spans="1:34" s="11" customFormat="1" ht="26.25" customHeight="1" x14ac:dyDescent="0.55000000000000004">
      <c r="A15" s="136" t="s">
        <v>12</v>
      </c>
      <c r="B15" s="136"/>
      <c r="C15" s="136"/>
      <c r="D15" s="136"/>
      <c r="E15" s="199" t="s">
        <v>13</v>
      </c>
      <c r="F15" s="200"/>
      <c r="G15" s="200"/>
      <c r="H15" s="201"/>
      <c r="I15" s="65">
        <f>COUNTIFS(A:A,"児童氏名：",D:D,"&lt;&gt;")</f>
        <v>0</v>
      </c>
      <c r="J15" s="34" t="s">
        <v>18</v>
      </c>
      <c r="K15" s="34"/>
      <c r="L15" s="34"/>
      <c r="M15" s="34"/>
      <c r="N15" s="34"/>
      <c r="O15" s="34"/>
      <c r="P15" s="34"/>
      <c r="Q15" s="34"/>
      <c r="R15" s="34"/>
      <c r="S15" s="34"/>
      <c r="T15" s="34"/>
      <c r="U15" s="34"/>
      <c r="V15" s="34"/>
      <c r="W15" s="34"/>
      <c r="X15" s="34"/>
      <c r="Y15" s="34"/>
      <c r="Z15" s="34"/>
      <c r="AA15" s="34"/>
      <c r="AB15" s="34"/>
      <c r="AC15" s="39"/>
      <c r="AD15" s="31"/>
      <c r="AE15" s="2"/>
      <c r="AF15" s="2"/>
      <c r="AG15" s="2"/>
      <c r="AH15" s="2"/>
    </row>
    <row r="16" spans="1:34" s="11" customFormat="1" ht="26.25" customHeight="1" x14ac:dyDescent="0.55000000000000004">
      <c r="A16" s="136"/>
      <c r="B16" s="136"/>
      <c r="C16" s="136"/>
      <c r="D16" s="136"/>
      <c r="E16" s="139" t="s">
        <v>15</v>
      </c>
      <c r="F16" s="140"/>
      <c r="G16" s="140"/>
      <c r="H16" s="141"/>
      <c r="I16" s="64">
        <f>SUMIFS(D:D,A:A,"合計利用回数")</f>
        <v>0</v>
      </c>
      <c r="J16" s="36" t="s">
        <v>38</v>
      </c>
      <c r="K16" s="36"/>
      <c r="L16" s="36"/>
      <c r="M16" s="36"/>
      <c r="N16" s="36"/>
      <c r="O16" s="36"/>
      <c r="P16" s="46"/>
      <c r="Q16" s="36"/>
      <c r="R16" s="36"/>
      <c r="S16" s="36"/>
      <c r="T16" s="36"/>
      <c r="U16" s="36"/>
      <c r="V16" s="36"/>
      <c r="W16" s="36"/>
      <c r="X16" s="36"/>
      <c r="Y16" s="36"/>
      <c r="Z16" s="36"/>
      <c r="AA16" s="36"/>
      <c r="AB16" s="36"/>
      <c r="AC16" s="40"/>
      <c r="AD16" s="2"/>
      <c r="AE16" s="2"/>
      <c r="AF16" s="2"/>
      <c r="AG16" s="2"/>
      <c r="AH16" s="2"/>
    </row>
    <row r="17" spans="1:34" s="11" customFormat="1" ht="26.25" customHeight="1" x14ac:dyDescent="0.55000000000000004">
      <c r="A17" s="136"/>
      <c r="B17" s="136"/>
      <c r="C17" s="136"/>
      <c r="D17" s="136"/>
      <c r="E17" s="142" t="s">
        <v>17</v>
      </c>
      <c r="F17" s="143"/>
      <c r="G17" s="143"/>
      <c r="H17" s="144"/>
      <c r="I17" s="63" t="str">
        <f>IFERROR(TEXT(SUMIFS(N:N, K:K, "合計利用時間"),"0;-0;;@"),"")</f>
        <v/>
      </c>
      <c r="J17" s="38" t="s">
        <v>33</v>
      </c>
      <c r="K17" s="38"/>
      <c r="L17" s="38"/>
      <c r="M17" s="129"/>
      <c r="N17" s="129"/>
      <c r="O17" s="38"/>
      <c r="P17" s="38"/>
      <c r="Q17" s="38"/>
      <c r="R17" s="129"/>
      <c r="S17" s="129"/>
      <c r="T17" s="129"/>
      <c r="U17" s="38"/>
      <c r="V17" s="38"/>
      <c r="W17" s="38"/>
      <c r="X17" s="38"/>
      <c r="Y17" s="38"/>
      <c r="Z17" s="38"/>
      <c r="AA17" s="38"/>
      <c r="AB17" s="38"/>
      <c r="AC17" s="41"/>
      <c r="AD17" s="2"/>
      <c r="AE17" s="2"/>
      <c r="AF17" s="2"/>
      <c r="AG17" s="2"/>
      <c r="AH17" s="2"/>
    </row>
    <row r="18" spans="1:34" s="11" customFormat="1" ht="26.25" customHeight="1" x14ac:dyDescent="0.55000000000000004">
      <c r="A18" s="1"/>
      <c r="B18" s="1"/>
      <c r="C18" s="1"/>
      <c r="D18" s="1"/>
      <c r="E18" s="2"/>
      <c r="F18" s="2"/>
      <c r="G18" s="2"/>
      <c r="H18" s="2"/>
      <c r="I18" s="2"/>
      <c r="J18" s="2"/>
      <c r="K18" s="2"/>
      <c r="L18" s="2"/>
      <c r="M18" s="2"/>
      <c r="N18" s="1"/>
      <c r="O18" s="2"/>
      <c r="P18" s="2"/>
      <c r="Q18" s="2"/>
      <c r="R18" s="1"/>
      <c r="S18" s="1"/>
      <c r="T18" s="1"/>
      <c r="V18" s="2"/>
      <c r="W18" s="2"/>
      <c r="X18" s="2"/>
      <c r="Y18" s="2"/>
      <c r="Z18" s="2"/>
      <c r="AA18" s="2"/>
      <c r="AB18" s="2"/>
      <c r="AC18" s="2"/>
      <c r="AD18" s="2"/>
      <c r="AE18" s="2"/>
      <c r="AF18" s="2"/>
      <c r="AG18" s="2"/>
      <c r="AH18" s="2"/>
    </row>
    <row r="19" spans="1:34" s="11" customFormat="1" ht="26.25" customHeight="1" x14ac:dyDescent="0.55000000000000004">
      <c r="A19" s="33" t="s">
        <v>88</v>
      </c>
      <c r="B19" s="1"/>
      <c r="C19" s="1"/>
      <c r="D19" s="1"/>
      <c r="E19" s="2"/>
      <c r="F19" s="2"/>
      <c r="G19" s="2"/>
      <c r="H19" s="2"/>
      <c r="I19" s="2"/>
      <c r="J19" s="2"/>
      <c r="K19" s="2"/>
      <c r="L19" s="2"/>
      <c r="M19" s="2"/>
      <c r="N19" s="1"/>
      <c r="O19" s="2"/>
      <c r="P19" s="2"/>
      <c r="Q19" s="2"/>
      <c r="R19" s="1"/>
      <c r="S19" s="1"/>
      <c r="T19" s="1"/>
      <c r="V19" s="2"/>
      <c r="W19" s="2"/>
      <c r="X19" s="2"/>
      <c r="Y19" s="2"/>
      <c r="Z19" s="2"/>
      <c r="AA19" s="2"/>
      <c r="AB19" s="2"/>
      <c r="AC19" s="2"/>
      <c r="AD19" s="2"/>
      <c r="AE19" s="2"/>
      <c r="AF19" s="2"/>
      <c r="AG19" s="2"/>
      <c r="AH19" s="2"/>
    </row>
    <row r="20" spans="1:34" s="11" customFormat="1" ht="26.25" customHeight="1" x14ac:dyDescent="0.55000000000000004">
      <c r="A20" s="158" t="s">
        <v>89</v>
      </c>
      <c r="B20" s="158"/>
      <c r="C20" s="158"/>
      <c r="D20" s="158"/>
      <c r="E20" s="158"/>
      <c r="F20" s="158"/>
      <c r="G20" s="158"/>
      <c r="H20" s="158"/>
      <c r="I20" s="158"/>
      <c r="J20" s="158"/>
      <c r="K20" s="158"/>
      <c r="L20" s="158"/>
      <c r="M20" s="158"/>
      <c r="N20" s="158"/>
      <c r="O20" s="158"/>
      <c r="P20" s="158"/>
      <c r="Q20" s="158"/>
      <c r="R20" s="158"/>
      <c r="S20" s="158"/>
      <c r="T20" s="158"/>
      <c r="U20" s="158"/>
      <c r="V20" s="158"/>
      <c r="W20" s="158"/>
      <c r="X20" s="158"/>
      <c r="Y20" s="158"/>
      <c r="Z20" s="158"/>
      <c r="AA20" s="158"/>
      <c r="AB20" s="158"/>
      <c r="AC20" s="158"/>
      <c r="AD20" s="2"/>
      <c r="AE20" s="2"/>
      <c r="AF20" s="2"/>
      <c r="AG20" s="2"/>
      <c r="AH20" s="2"/>
    </row>
    <row r="21" spans="1:34" s="11" customFormat="1" ht="26.25" customHeight="1" x14ac:dyDescent="0.55000000000000004">
      <c r="A21" s="158"/>
      <c r="B21" s="158"/>
      <c r="C21" s="158"/>
      <c r="D21" s="158"/>
      <c r="E21" s="158"/>
      <c r="F21" s="158"/>
      <c r="G21" s="158"/>
      <c r="H21" s="158"/>
      <c r="I21" s="158"/>
      <c r="J21" s="158"/>
      <c r="K21" s="158"/>
      <c r="L21" s="158"/>
      <c r="M21" s="158"/>
      <c r="N21" s="158"/>
      <c r="O21" s="158"/>
      <c r="P21" s="158"/>
      <c r="Q21" s="158"/>
      <c r="R21" s="158"/>
      <c r="S21" s="158"/>
      <c r="T21" s="158"/>
      <c r="U21" s="158"/>
      <c r="V21" s="158"/>
      <c r="W21" s="158"/>
      <c r="X21" s="158"/>
      <c r="Y21" s="158"/>
      <c r="Z21" s="158"/>
      <c r="AA21" s="158"/>
      <c r="AB21" s="158"/>
      <c r="AC21" s="158"/>
      <c r="AD21" s="2"/>
      <c r="AE21" s="2"/>
      <c r="AF21" s="2"/>
      <c r="AG21" s="2"/>
      <c r="AH21" s="2"/>
    </row>
    <row r="22" spans="1:34" s="11" customFormat="1" ht="26.25" customHeight="1" x14ac:dyDescent="0.55000000000000004">
      <c r="A22" s="170" t="s">
        <v>67</v>
      </c>
      <c r="B22" s="171"/>
      <c r="C22" s="171"/>
      <c r="D22" s="172"/>
      <c r="E22" s="247"/>
      <c r="F22" s="248"/>
      <c r="G22" s="58"/>
      <c r="H22" s="58"/>
      <c r="I22" s="58"/>
      <c r="J22" s="58"/>
      <c r="K22" s="58"/>
      <c r="L22" s="58"/>
      <c r="M22" s="58"/>
      <c r="N22" s="58"/>
      <c r="O22" s="58"/>
      <c r="P22" s="58"/>
      <c r="Q22" s="58"/>
      <c r="R22" s="58"/>
      <c r="S22" s="58"/>
      <c r="T22" s="58"/>
      <c r="U22" s="58"/>
      <c r="V22" s="58"/>
      <c r="W22" s="58"/>
      <c r="X22" s="58"/>
      <c r="Y22" s="58"/>
      <c r="Z22" s="58"/>
      <c r="AA22" s="58"/>
      <c r="AB22" s="58"/>
      <c r="AC22" s="59"/>
      <c r="AD22" s="2"/>
      <c r="AE22" s="2"/>
      <c r="AF22" s="2"/>
      <c r="AG22" s="2"/>
      <c r="AH22" s="2"/>
    </row>
    <row r="23" spans="1:34" s="11" customFormat="1" ht="26.25" customHeight="1" x14ac:dyDescent="0.55000000000000004">
      <c r="A23" s="164" t="s">
        <v>68</v>
      </c>
      <c r="B23" s="165"/>
      <c r="C23" s="165"/>
      <c r="D23" s="166"/>
      <c r="E23" s="249"/>
      <c r="F23" s="250"/>
      <c r="G23" s="60"/>
      <c r="H23" s="175" t="s">
        <v>83</v>
      </c>
      <c r="I23" s="175"/>
      <c r="J23" s="175"/>
      <c r="K23" s="176"/>
      <c r="L23" s="176"/>
      <c r="M23" s="50"/>
      <c r="N23" s="176"/>
      <c r="O23" s="176"/>
      <c r="P23" s="176"/>
      <c r="Q23" s="176"/>
      <c r="R23" s="50"/>
      <c r="S23" s="60" t="s">
        <v>19</v>
      </c>
      <c r="T23" s="60"/>
      <c r="U23" s="60"/>
      <c r="V23" s="60"/>
      <c r="W23" s="60"/>
      <c r="X23" s="60"/>
      <c r="Y23" s="60"/>
      <c r="Z23" s="60"/>
      <c r="AA23" s="60"/>
      <c r="AB23" s="60"/>
      <c r="AC23" s="61"/>
      <c r="AD23" s="2"/>
      <c r="AE23" s="2"/>
      <c r="AF23" s="2"/>
      <c r="AG23" s="2"/>
      <c r="AH23" s="2"/>
    </row>
    <row r="24" spans="1:34" s="11" customFormat="1" ht="26" customHeight="1" x14ac:dyDescent="0.55000000000000004">
      <c r="A24" s="167"/>
      <c r="B24" s="168"/>
      <c r="C24" s="168"/>
      <c r="D24" s="169"/>
      <c r="E24" s="161" t="s">
        <v>69</v>
      </c>
      <c r="F24" s="162"/>
      <c r="G24" s="251"/>
      <c r="H24" s="251"/>
      <c r="I24" s="251"/>
      <c r="J24" s="251"/>
      <c r="K24" s="251"/>
      <c r="L24" s="251"/>
      <c r="M24" s="251"/>
      <c r="N24" s="251"/>
      <c r="O24" s="251"/>
      <c r="P24" s="251"/>
      <c r="Q24" s="251"/>
      <c r="R24" s="251"/>
      <c r="S24" s="251"/>
      <c r="T24" s="251"/>
      <c r="U24" s="251"/>
      <c r="V24" s="251"/>
      <c r="W24" s="251"/>
      <c r="X24" s="251"/>
      <c r="Y24" s="251"/>
      <c r="Z24" s="251"/>
      <c r="AA24" s="251"/>
      <c r="AB24" s="251"/>
      <c r="AC24" s="38" t="s">
        <v>19</v>
      </c>
      <c r="AD24" s="2"/>
      <c r="AE24" s="2"/>
      <c r="AF24" s="2"/>
      <c r="AG24" s="2"/>
      <c r="AH24" s="2"/>
    </row>
    <row r="25" spans="1:34" s="11" customFormat="1" ht="26" customHeight="1" x14ac:dyDescent="0.55000000000000004">
      <c r="A25" s="164" t="s">
        <v>111</v>
      </c>
      <c r="B25" s="165"/>
      <c r="C25" s="165"/>
      <c r="D25" s="166"/>
      <c r="E25" s="237" t="s">
        <v>112</v>
      </c>
      <c r="F25" s="175"/>
      <c r="G25" s="175"/>
      <c r="H25" s="175"/>
      <c r="I25" s="175"/>
      <c r="J25" s="238"/>
      <c r="K25" s="238"/>
      <c r="L25" s="73" t="s">
        <v>113</v>
      </c>
      <c r="M25" s="73"/>
      <c r="N25" s="73"/>
      <c r="O25" s="73"/>
      <c r="P25" s="73"/>
      <c r="Q25" s="73"/>
      <c r="R25" s="73"/>
      <c r="S25" s="73"/>
      <c r="T25" s="73"/>
      <c r="U25" s="73"/>
      <c r="V25" s="73"/>
      <c r="W25" s="73"/>
      <c r="X25" s="73"/>
      <c r="Y25" s="73"/>
      <c r="Z25" s="73"/>
      <c r="AA25" s="73"/>
      <c r="AB25" s="73"/>
      <c r="AC25" s="39"/>
      <c r="AD25" s="2"/>
      <c r="AE25" s="2"/>
      <c r="AF25" s="2"/>
      <c r="AG25" s="2"/>
      <c r="AH25" s="2"/>
    </row>
    <row r="26" spans="1:34" s="11" customFormat="1" ht="26" customHeight="1" x14ac:dyDescent="0.55000000000000004">
      <c r="A26" s="167"/>
      <c r="B26" s="168"/>
      <c r="C26" s="168"/>
      <c r="D26" s="169"/>
      <c r="E26" s="239" t="s">
        <v>119</v>
      </c>
      <c r="F26" s="240"/>
      <c r="G26" s="240"/>
      <c r="H26" s="240"/>
      <c r="I26" s="240" t="s">
        <v>115</v>
      </c>
      <c r="J26" s="240"/>
      <c r="K26" s="240"/>
      <c r="L26" s="134"/>
      <c r="M26" s="134"/>
      <c r="N26" s="74" t="s">
        <v>113</v>
      </c>
      <c r="O26" s="132" t="s">
        <v>117</v>
      </c>
      <c r="P26" s="133"/>
      <c r="Q26" s="133"/>
      <c r="R26" s="134"/>
      <c r="S26" s="134"/>
      <c r="T26" s="74" t="s">
        <v>113</v>
      </c>
      <c r="U26" s="133" t="s">
        <v>116</v>
      </c>
      <c r="V26" s="133"/>
      <c r="W26" s="133"/>
      <c r="X26" s="134"/>
      <c r="Y26" s="134"/>
      <c r="Z26" s="74" t="s">
        <v>113</v>
      </c>
      <c r="AA26" s="74"/>
      <c r="AB26" s="74"/>
      <c r="AC26" s="41"/>
      <c r="AD26" s="2"/>
      <c r="AE26" s="2"/>
      <c r="AF26" s="2"/>
      <c r="AG26" s="2"/>
      <c r="AH26" s="2"/>
    </row>
    <row r="27" spans="1:34" s="11" customFormat="1" ht="26.25" customHeight="1" x14ac:dyDescent="0.55000000000000004">
      <c r="A27" s="1"/>
      <c r="B27" s="1"/>
      <c r="C27" s="1"/>
      <c r="D27" s="1"/>
      <c r="E27" s="2"/>
      <c r="F27" s="2"/>
      <c r="G27" s="2"/>
      <c r="H27" s="2"/>
      <c r="I27" s="2"/>
      <c r="J27" s="2"/>
      <c r="K27" s="2"/>
      <c r="L27" s="2"/>
      <c r="M27" s="2"/>
      <c r="N27" s="2"/>
      <c r="O27" s="2"/>
      <c r="P27" s="2"/>
      <c r="Q27" s="2"/>
      <c r="R27" s="2"/>
      <c r="S27" s="2"/>
      <c r="T27" s="2"/>
      <c r="U27" s="2"/>
      <c r="V27" s="2"/>
      <c r="W27" s="2"/>
      <c r="X27" s="2"/>
      <c r="Y27" s="2"/>
      <c r="Z27" s="2"/>
      <c r="AA27" s="2"/>
      <c r="AB27" s="2"/>
      <c r="AC27" s="2"/>
      <c r="AD27" s="2"/>
      <c r="AE27" s="2"/>
      <c r="AF27" s="2"/>
      <c r="AG27" s="2"/>
      <c r="AH27" s="2"/>
    </row>
    <row r="28" spans="1:34" s="11" customFormat="1" ht="26.25" customHeight="1" x14ac:dyDescent="0.55000000000000004">
      <c r="A28" s="33" t="s">
        <v>71</v>
      </c>
      <c r="B28" s="2"/>
      <c r="C28" s="2"/>
      <c r="D28" s="2"/>
      <c r="E28" s="2"/>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2"/>
      <c r="AH28" s="2"/>
    </row>
    <row r="29" spans="1:34" s="11" customFormat="1" ht="26.25" customHeight="1" x14ac:dyDescent="0.55000000000000004">
      <c r="A29" s="136" t="s">
        <v>21</v>
      </c>
      <c r="B29" s="136"/>
      <c r="C29" s="136"/>
      <c r="D29" s="136"/>
      <c r="E29" s="4">
        <f>SUMIFS(C:C,A:A,"親子通園")</f>
        <v>0</v>
      </c>
      <c r="F29" s="137" t="s">
        <v>20</v>
      </c>
      <c r="G29" s="137"/>
      <c r="H29" s="137"/>
      <c r="I29" s="4">
        <f>COUNTIFS(A:A,"親子通園",C:C,"&gt;0")</f>
        <v>0</v>
      </c>
      <c r="J29" s="4" t="s">
        <v>14</v>
      </c>
      <c r="K29" s="197" t="s">
        <v>63</v>
      </c>
      <c r="L29" s="197"/>
      <c r="M29" s="197"/>
      <c r="N29" s="197"/>
      <c r="O29" s="197"/>
      <c r="P29" s="197"/>
      <c r="Q29" s="197"/>
      <c r="R29" s="197"/>
      <c r="S29" s="197"/>
      <c r="T29" s="197"/>
      <c r="U29" s="197"/>
      <c r="V29" s="197"/>
      <c r="W29" s="197"/>
      <c r="X29" s="197"/>
      <c r="Y29" s="197"/>
      <c r="Z29" s="197"/>
      <c r="AA29" s="197"/>
      <c r="AB29" s="197"/>
      <c r="AC29" s="198"/>
      <c r="AD29" s="2"/>
      <c r="AE29" s="2"/>
      <c r="AF29" s="2"/>
      <c r="AG29" s="2"/>
      <c r="AH29" s="2"/>
    </row>
    <row r="30" spans="1:34" s="11" customFormat="1" ht="26.25" customHeight="1" x14ac:dyDescent="0.55000000000000004">
      <c r="A30" s="193" t="s">
        <v>102</v>
      </c>
      <c r="B30" s="136"/>
      <c r="C30" s="136"/>
      <c r="D30" s="136"/>
      <c r="E30" s="7">
        <f>SUMIFS(O:O,N:N,"事前面談")</f>
        <v>0</v>
      </c>
      <c r="F30" s="194" t="s">
        <v>20</v>
      </c>
      <c r="G30" s="194"/>
      <c r="H30" s="194"/>
      <c r="I30" s="7">
        <f>COUNTIFS(N:N,"事前面談",O:O,"&gt;0")</f>
        <v>0</v>
      </c>
      <c r="J30" s="7" t="s">
        <v>14</v>
      </c>
      <c r="K30" s="195" t="s">
        <v>104</v>
      </c>
      <c r="L30" s="195"/>
      <c r="M30" s="195"/>
      <c r="N30" s="195"/>
      <c r="O30" s="195"/>
      <c r="P30" s="195"/>
      <c r="Q30" s="195"/>
      <c r="R30" s="195"/>
      <c r="S30" s="195"/>
      <c r="T30" s="195"/>
      <c r="U30" s="195"/>
      <c r="V30" s="195"/>
      <c r="W30" s="195"/>
      <c r="X30" s="195"/>
      <c r="Y30" s="195"/>
      <c r="Z30" s="195"/>
      <c r="AA30" s="195"/>
      <c r="AB30" s="195"/>
      <c r="AC30" s="196"/>
      <c r="AD30" s="2"/>
      <c r="AE30" s="2"/>
      <c r="AF30" s="2"/>
      <c r="AG30" s="2"/>
      <c r="AH30" s="2"/>
    </row>
    <row r="31" spans="1:34" s="11" customFormat="1" ht="26.25" customHeight="1" x14ac:dyDescent="0.55000000000000004">
      <c r="A31" s="193" t="s">
        <v>103</v>
      </c>
      <c r="B31" s="136"/>
      <c r="C31" s="136"/>
      <c r="D31" s="136"/>
      <c r="E31" s="7">
        <f>SUMIFS(S:S,Q:Q,"事後面談")</f>
        <v>0</v>
      </c>
      <c r="F31" s="194" t="s">
        <v>20</v>
      </c>
      <c r="G31" s="194"/>
      <c r="H31" s="194"/>
      <c r="I31" s="7">
        <f>COUNTIFS(Q:Q,"事後面談",S:S,"&gt;0")</f>
        <v>0</v>
      </c>
      <c r="J31" s="7" t="s">
        <v>14</v>
      </c>
      <c r="K31" s="195" t="s">
        <v>105</v>
      </c>
      <c r="L31" s="195"/>
      <c r="M31" s="195"/>
      <c r="N31" s="195"/>
      <c r="O31" s="195"/>
      <c r="P31" s="195"/>
      <c r="Q31" s="195"/>
      <c r="R31" s="195"/>
      <c r="S31" s="195"/>
      <c r="T31" s="195"/>
      <c r="U31" s="195"/>
      <c r="V31" s="195"/>
      <c r="W31" s="195"/>
      <c r="X31" s="195"/>
      <c r="Y31" s="195"/>
      <c r="Z31" s="195"/>
      <c r="AA31" s="195"/>
      <c r="AB31" s="195"/>
      <c r="AC31" s="196"/>
      <c r="AD31" s="2"/>
      <c r="AE31" s="2"/>
      <c r="AF31" s="2"/>
      <c r="AG31" s="2"/>
      <c r="AH31" s="2"/>
    </row>
    <row r="32" spans="1:34" s="11" customFormat="1" ht="26.25" customHeight="1" x14ac:dyDescent="0.55000000000000004">
      <c r="A32" s="136" t="s">
        <v>42</v>
      </c>
      <c r="B32" s="136"/>
      <c r="C32" s="136"/>
      <c r="D32" s="136"/>
      <c r="E32" s="6">
        <f>SUMIFS(I:I,F:F,"保護者支援面談実施")</f>
        <v>0</v>
      </c>
      <c r="F32" s="137" t="s">
        <v>20</v>
      </c>
      <c r="G32" s="137"/>
      <c r="H32" s="137"/>
      <c r="I32" s="4">
        <f>COUNTIFS(F:F,"保護者支援面談実施",I:I,"&gt;0")</f>
        <v>0</v>
      </c>
      <c r="J32" s="4" t="s">
        <v>14</v>
      </c>
      <c r="K32" s="195" t="s">
        <v>106</v>
      </c>
      <c r="L32" s="195"/>
      <c r="M32" s="195"/>
      <c r="N32" s="195"/>
      <c r="O32" s="195"/>
      <c r="P32" s="195"/>
      <c r="Q32" s="195"/>
      <c r="R32" s="195"/>
      <c r="S32" s="195"/>
      <c r="T32" s="195"/>
      <c r="U32" s="195"/>
      <c r="V32" s="195"/>
      <c r="W32" s="195"/>
      <c r="X32" s="195"/>
      <c r="Y32" s="195"/>
      <c r="Z32" s="195"/>
      <c r="AA32" s="195"/>
      <c r="AB32" s="195"/>
      <c r="AC32" s="196"/>
      <c r="AD32" s="2"/>
      <c r="AE32" s="2"/>
      <c r="AF32" s="2"/>
      <c r="AG32" s="2"/>
      <c r="AH32" s="2"/>
    </row>
    <row r="33" spans="1:46" s="11" customFormat="1" ht="26.25" customHeight="1" x14ac:dyDescent="0.55000000000000004">
      <c r="A33" s="1"/>
      <c r="B33" s="1"/>
      <c r="C33" s="1"/>
      <c r="D33" s="1"/>
      <c r="E33" s="2"/>
      <c r="F33" s="2"/>
      <c r="G33" s="2"/>
      <c r="H33" s="2"/>
      <c r="I33" s="2"/>
      <c r="J33" s="2"/>
      <c r="K33" s="1"/>
      <c r="L33" s="1"/>
      <c r="M33" s="1"/>
      <c r="N33" s="1"/>
      <c r="O33" s="1"/>
      <c r="P33" s="1"/>
      <c r="Q33" s="1"/>
      <c r="R33" s="1"/>
      <c r="S33" s="1"/>
      <c r="T33" s="1"/>
      <c r="U33" s="1"/>
      <c r="V33" s="1"/>
      <c r="W33" s="1"/>
      <c r="X33" s="1"/>
      <c r="Y33" s="1"/>
      <c r="Z33" s="1"/>
      <c r="AA33" s="1"/>
      <c r="AB33" s="1"/>
      <c r="AC33" s="1"/>
      <c r="AD33" s="2"/>
      <c r="AE33" s="2"/>
      <c r="AF33" s="2"/>
      <c r="AG33" s="2"/>
      <c r="AH33" s="2"/>
    </row>
    <row r="34" spans="1:46" s="11" customFormat="1" ht="26.25" customHeight="1" x14ac:dyDescent="0.55000000000000004">
      <c r="A34" s="180" t="s">
        <v>72</v>
      </c>
      <c r="B34" s="180"/>
      <c r="C34" s="180"/>
      <c r="D34" s="180"/>
      <c r="E34" s="180"/>
      <c r="F34" s="180"/>
      <c r="G34" s="180"/>
      <c r="H34" s="180"/>
      <c r="I34" s="180"/>
      <c r="J34" s="180"/>
      <c r="K34" s="180"/>
      <c r="L34" s="180"/>
      <c r="M34" s="180"/>
      <c r="N34" s="180"/>
      <c r="O34" s="180"/>
      <c r="P34" s="180"/>
      <c r="Q34" s="180"/>
      <c r="R34" s="180"/>
      <c r="S34" s="180"/>
      <c r="T34" s="180"/>
      <c r="U34" s="180"/>
      <c r="V34" s="180"/>
      <c r="W34" s="180"/>
      <c r="X34" s="180"/>
      <c r="Y34" s="180"/>
      <c r="Z34" s="180"/>
      <c r="AA34" s="180"/>
      <c r="AB34" s="180"/>
      <c r="AC34" s="180"/>
      <c r="AD34" s="2"/>
      <c r="AE34" s="2"/>
      <c r="AF34" s="2"/>
      <c r="AG34" s="2"/>
      <c r="AH34" s="2"/>
      <c r="AT34" s="12"/>
    </row>
    <row r="35" spans="1:46" s="11" customFormat="1" ht="26.25" customHeight="1" x14ac:dyDescent="0.55000000000000004">
      <c r="A35" s="91"/>
      <c r="B35" s="92"/>
      <c r="C35" s="92"/>
      <c r="D35" s="92"/>
      <c r="E35" s="92"/>
      <c r="F35" s="92"/>
      <c r="G35" s="92"/>
      <c r="H35" s="92"/>
      <c r="I35" s="92"/>
      <c r="J35" s="92"/>
      <c r="K35" s="92"/>
      <c r="L35" s="92"/>
      <c r="M35" s="92"/>
      <c r="N35" s="92"/>
      <c r="O35" s="92"/>
      <c r="P35" s="92"/>
      <c r="Q35" s="92"/>
      <c r="R35" s="92"/>
      <c r="S35" s="92"/>
      <c r="T35" s="92"/>
      <c r="U35" s="92"/>
      <c r="V35" s="92"/>
      <c r="W35" s="92"/>
      <c r="X35" s="92"/>
      <c r="Y35" s="92"/>
      <c r="Z35" s="92"/>
      <c r="AA35" s="92"/>
      <c r="AB35" s="92"/>
      <c r="AC35" s="93"/>
      <c r="AD35" s="2"/>
      <c r="AE35" s="2"/>
      <c r="AF35" s="2"/>
      <c r="AG35" s="2"/>
      <c r="AH35" s="2"/>
    </row>
    <row r="36" spans="1:46" s="11" customFormat="1" ht="26.25" customHeight="1" x14ac:dyDescent="0.55000000000000004">
      <c r="A36" s="94"/>
      <c r="B36" s="95"/>
      <c r="C36" s="95"/>
      <c r="D36" s="95"/>
      <c r="E36" s="95"/>
      <c r="F36" s="95"/>
      <c r="G36" s="95"/>
      <c r="H36" s="95"/>
      <c r="I36" s="95"/>
      <c r="J36" s="95"/>
      <c r="K36" s="95"/>
      <c r="L36" s="95"/>
      <c r="M36" s="95"/>
      <c r="N36" s="95"/>
      <c r="O36" s="95"/>
      <c r="P36" s="95"/>
      <c r="Q36" s="95"/>
      <c r="R36" s="95"/>
      <c r="S36" s="95"/>
      <c r="T36" s="95"/>
      <c r="U36" s="95"/>
      <c r="V36" s="95"/>
      <c r="W36" s="95"/>
      <c r="X36" s="95"/>
      <c r="Y36" s="95"/>
      <c r="Z36" s="95"/>
      <c r="AA36" s="95"/>
      <c r="AB36" s="95"/>
      <c r="AC36" s="96"/>
      <c r="AD36" s="2"/>
      <c r="AE36" s="2"/>
      <c r="AF36" s="2"/>
      <c r="AG36" s="2"/>
      <c r="AH36" s="2"/>
    </row>
    <row r="37" spans="1:46" s="11" customFormat="1" ht="26.25" customHeight="1" x14ac:dyDescent="0.55000000000000004">
      <c r="A37" s="97"/>
      <c r="B37" s="98"/>
      <c r="C37" s="98"/>
      <c r="D37" s="98"/>
      <c r="E37" s="98"/>
      <c r="F37" s="98"/>
      <c r="G37" s="98"/>
      <c r="H37" s="98"/>
      <c r="I37" s="98"/>
      <c r="J37" s="98"/>
      <c r="K37" s="98"/>
      <c r="L37" s="98"/>
      <c r="M37" s="98"/>
      <c r="N37" s="98"/>
      <c r="O37" s="98"/>
      <c r="P37" s="98"/>
      <c r="Q37" s="98"/>
      <c r="R37" s="98"/>
      <c r="S37" s="98"/>
      <c r="T37" s="98"/>
      <c r="U37" s="98"/>
      <c r="V37" s="98"/>
      <c r="W37" s="98"/>
      <c r="X37" s="98"/>
      <c r="Y37" s="98"/>
      <c r="Z37" s="98"/>
      <c r="AA37" s="98"/>
      <c r="AB37" s="98"/>
      <c r="AC37" s="99"/>
      <c r="AD37" s="2"/>
      <c r="AE37" s="2"/>
      <c r="AF37" s="2"/>
      <c r="AG37" s="2"/>
      <c r="AH37" s="2"/>
    </row>
    <row r="38" spans="1:46" s="11" customFormat="1" ht="26.25" customHeight="1" x14ac:dyDescent="0.55000000000000004">
      <c r="A38" s="2" t="s">
        <v>22</v>
      </c>
      <c r="B38" s="2"/>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row>
    <row r="39" spans="1:46" s="11" customFormat="1" ht="26.25" customHeight="1" x14ac:dyDescent="0.55000000000000004">
      <c r="A39" s="2"/>
      <c r="B39" s="2"/>
      <c r="C39" s="2"/>
      <c r="D39" s="2"/>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c r="AH39" s="2"/>
    </row>
    <row r="40" spans="1:46" s="11" customFormat="1" ht="26.25" customHeight="1" x14ac:dyDescent="0.55000000000000004">
      <c r="A40" s="100" t="str">
        <f>"（別紙）中野区乳児等通園支援事業　利用状況報告書（"&amp;$N$2&amp;"年"&amp;$P$2&amp;"月分）"</f>
        <v>（別紙）中野区乳児等通園支援事業　利用状況報告書（2026年9月分）</v>
      </c>
      <c r="B40" s="100"/>
      <c r="C40" s="100"/>
      <c r="D40" s="100"/>
      <c r="E40" s="100"/>
      <c r="F40" s="100"/>
      <c r="G40" s="100"/>
      <c r="H40" s="100"/>
      <c r="I40" s="100"/>
      <c r="J40" s="100"/>
      <c r="K40" s="100"/>
      <c r="L40" s="100"/>
      <c r="M40" s="100"/>
      <c r="N40" s="100"/>
      <c r="O40" s="100"/>
      <c r="P40" s="100"/>
      <c r="Q40" s="100"/>
      <c r="R40" s="100"/>
      <c r="S40" s="100"/>
      <c r="T40" s="100"/>
      <c r="U40" s="100"/>
      <c r="V40" s="100"/>
      <c r="W40" s="100"/>
      <c r="X40" s="100"/>
      <c r="Y40" s="100"/>
      <c r="Z40" s="100"/>
      <c r="AA40" s="100"/>
      <c r="AB40" s="100"/>
      <c r="AC40" s="100"/>
      <c r="AD40" s="2"/>
      <c r="AE40" s="2"/>
      <c r="AF40" s="2"/>
      <c r="AG40" s="2"/>
      <c r="AH40" s="2"/>
    </row>
    <row r="41" spans="1:46" ht="26.25" customHeight="1" x14ac:dyDescent="0.55000000000000004">
      <c r="A41" s="101" t="s">
        <v>23</v>
      </c>
      <c r="B41" s="101"/>
      <c r="C41" s="101"/>
      <c r="D41" s="110"/>
      <c r="E41" s="110"/>
      <c r="F41" s="110"/>
      <c r="G41" s="110"/>
      <c r="H41" s="110"/>
      <c r="I41" s="110"/>
      <c r="J41" s="114" t="s">
        <v>43</v>
      </c>
      <c r="K41" s="114"/>
      <c r="L41" s="114"/>
      <c r="O41" s="29" t="s">
        <v>0</v>
      </c>
      <c r="P41" s="13"/>
      <c r="Q41" s="29" t="s">
        <v>3</v>
      </c>
      <c r="S41" s="29" t="s">
        <v>4</v>
      </c>
      <c r="T41" s="29" t="s">
        <v>19</v>
      </c>
      <c r="U41" s="32" t="s">
        <v>40</v>
      </c>
      <c r="V41" s="32"/>
      <c r="W41" s="110"/>
      <c r="X41" s="110"/>
      <c r="Y41" s="110"/>
      <c r="Z41" s="110"/>
      <c r="AA41" s="110"/>
      <c r="AB41" s="110"/>
      <c r="AC41" s="32" t="s">
        <v>19</v>
      </c>
    </row>
    <row r="42" spans="1:46" ht="26.25" customHeight="1" x14ac:dyDescent="0.55000000000000004">
      <c r="A42" s="101" t="s">
        <v>24</v>
      </c>
      <c r="B42" s="101"/>
      <c r="C42" s="101"/>
      <c r="D42" s="32" t="s">
        <v>87</v>
      </c>
      <c r="E42" s="32" cm="1">
        <f t="array" ref="E42">_xlfn.IFS(W41="０歳児クラス相当",$L$12,W41="１歳児クラス相当",$L$13,W41="２歳児クラス相当（３歳未満）",$L$14,W41="２歳児クラス相当（３歳誕生月）",$L$14,W41="",0)</f>
        <v>0</v>
      </c>
      <c r="F42" s="114" t="s">
        <v>11</v>
      </c>
      <c r="G42" s="114"/>
      <c r="H42" s="29"/>
      <c r="I42" s="32"/>
      <c r="J42" s="114"/>
      <c r="K42" s="114"/>
      <c r="L42" s="32"/>
      <c r="M42" s="114"/>
      <c r="N42" s="114"/>
      <c r="O42" s="32"/>
      <c r="P42" s="157" t="s">
        <v>62</v>
      </c>
      <c r="Q42" s="157"/>
      <c r="R42" s="157"/>
      <c r="S42" s="110"/>
      <c r="T42" s="110"/>
      <c r="U42" s="110"/>
      <c r="V42" s="157" t="s">
        <v>65</v>
      </c>
      <c r="W42" s="157"/>
      <c r="X42" s="110"/>
      <c r="Y42" s="110"/>
      <c r="Z42" s="110"/>
      <c r="AA42" s="110"/>
      <c r="AB42" s="110"/>
      <c r="AC42" s="32" t="s">
        <v>19</v>
      </c>
    </row>
    <row r="43" spans="1:46" s="13" customFormat="1" ht="26.25" customHeight="1" x14ac:dyDescent="0.55000000000000004">
      <c r="A43" s="32"/>
      <c r="B43" s="114" t="s">
        <v>66</v>
      </c>
      <c r="C43" s="114"/>
      <c r="D43" s="114"/>
      <c r="E43" s="114" t="s">
        <v>94</v>
      </c>
      <c r="F43" s="114"/>
      <c r="G43" s="114"/>
      <c r="H43" s="114"/>
      <c r="I43" s="29" t="s">
        <v>19</v>
      </c>
      <c r="J43" s="113" t="s">
        <v>93</v>
      </c>
      <c r="K43" s="113"/>
      <c r="L43" s="113"/>
      <c r="M43" s="113"/>
      <c r="N43" s="113"/>
      <c r="O43" s="110"/>
      <c r="P43" s="110"/>
      <c r="Q43" s="110"/>
      <c r="R43" s="110"/>
      <c r="S43" s="110"/>
      <c r="T43" s="32"/>
      <c r="U43" s="111" t="s">
        <v>86</v>
      </c>
      <c r="V43" s="111"/>
      <c r="W43" s="228"/>
      <c r="X43" s="228"/>
      <c r="Y43" s="228"/>
      <c r="Z43" s="228"/>
      <c r="AA43" s="228"/>
      <c r="AB43" s="228"/>
      <c r="AC43" s="12"/>
      <c r="AD43" s="29"/>
      <c r="AE43" s="29"/>
      <c r="AF43" s="29"/>
      <c r="AG43" s="29"/>
      <c r="AH43" s="29"/>
    </row>
    <row r="44" spans="1:46" s="13" customFormat="1" ht="26.25" customHeight="1" x14ac:dyDescent="0.55000000000000004">
      <c r="A44" s="123" t="s">
        <v>25</v>
      </c>
      <c r="B44" s="123"/>
      <c r="C44" s="14" t="s">
        <v>26</v>
      </c>
      <c r="D44" s="123" t="s">
        <v>90</v>
      </c>
      <c r="E44" s="123"/>
      <c r="F44" s="123" t="s">
        <v>27</v>
      </c>
      <c r="G44" s="123"/>
      <c r="H44" s="123"/>
      <c r="I44" s="123"/>
      <c r="J44" s="123"/>
      <c r="K44" s="123"/>
      <c r="L44" s="177" t="s">
        <v>28</v>
      </c>
      <c r="M44" s="177"/>
      <c r="N44" s="177"/>
      <c r="O44" s="123" t="s">
        <v>29</v>
      </c>
      <c r="P44" s="123"/>
      <c r="Q44" s="116" t="s">
        <v>98</v>
      </c>
      <c r="R44" s="116"/>
      <c r="S44" s="116" t="s">
        <v>45</v>
      </c>
      <c r="T44" s="116"/>
      <c r="U44" s="124" t="s">
        <v>55</v>
      </c>
      <c r="V44" s="125"/>
      <c r="W44" s="126" t="s">
        <v>30</v>
      </c>
      <c r="X44" s="127"/>
      <c r="Y44" s="127"/>
      <c r="Z44" s="127"/>
      <c r="AA44" s="127"/>
      <c r="AB44" s="127"/>
      <c r="AC44" s="128"/>
      <c r="AD44" s="29"/>
      <c r="AE44" s="29"/>
      <c r="AF44" s="29"/>
      <c r="AG44" s="29"/>
      <c r="AH44" s="29"/>
    </row>
    <row r="45" spans="1:46" ht="26.25" customHeight="1" x14ac:dyDescent="0.55000000000000004">
      <c r="A45" s="15">
        <v>1</v>
      </c>
      <c r="B45" s="21" t="s">
        <v>4</v>
      </c>
      <c r="C45" s="24" t="str">
        <f>TEXT(DATE($N$2,$P$2,A45),"aaa")</f>
        <v>火</v>
      </c>
      <c r="D45" s="106"/>
      <c r="E45" s="107"/>
      <c r="F45" s="108"/>
      <c r="G45" s="109"/>
      <c r="H45" s="16" t="s">
        <v>31</v>
      </c>
      <c r="I45" s="109"/>
      <c r="J45" s="109"/>
      <c r="K45" s="21" t="s">
        <v>32</v>
      </c>
      <c r="L45" s="89" t="str">
        <f>IF(OR(F45="",I45=""),"",MIN(MAX(ROUNDDOWN((I45-F45)*24*2,0)/2,0),$E$42))</f>
        <v/>
      </c>
      <c r="M45" s="90"/>
      <c r="N45" s="43" t="s">
        <v>33</v>
      </c>
      <c r="O45" s="106"/>
      <c r="P45" s="107"/>
      <c r="Q45" s="106"/>
      <c r="R45" s="107"/>
      <c r="S45" s="106"/>
      <c r="T45" s="107"/>
      <c r="U45" s="106"/>
      <c r="V45" s="107"/>
      <c r="W45" s="231"/>
      <c r="X45" s="232"/>
      <c r="Y45" s="232"/>
      <c r="Z45" s="232"/>
      <c r="AA45" s="232"/>
      <c r="AB45" s="232"/>
      <c r="AC45" s="233"/>
    </row>
    <row r="46" spans="1:46" ht="26.25" customHeight="1" x14ac:dyDescent="0.55000000000000004">
      <c r="A46" s="17">
        <v>2</v>
      </c>
      <c r="B46" s="22" t="s">
        <v>4</v>
      </c>
      <c r="C46" s="25" t="str">
        <f>TEXT(DATE($N$2,$P$2,A46),"aaa")</f>
        <v>水</v>
      </c>
      <c r="D46" s="85"/>
      <c r="E46" s="86"/>
      <c r="F46" s="205"/>
      <c r="G46" s="178"/>
      <c r="H46" s="18" t="s">
        <v>31</v>
      </c>
      <c r="I46" s="178"/>
      <c r="J46" s="178"/>
      <c r="K46" s="22" t="s">
        <v>32</v>
      </c>
      <c r="L46" s="89" t="str">
        <f>IF(OR(F46="",I46=""),"",MIN(MAX(ROUNDDOWN((I46-F46)*24*2,0)/2,0),$E$42))</f>
        <v/>
      </c>
      <c r="M46" s="90"/>
      <c r="N46" s="22" t="s">
        <v>33</v>
      </c>
      <c r="O46" s="85"/>
      <c r="P46" s="86"/>
      <c r="Q46" s="85"/>
      <c r="R46" s="86"/>
      <c r="S46" s="85"/>
      <c r="T46" s="86"/>
      <c r="U46" s="85"/>
      <c r="V46" s="86"/>
      <c r="W46" s="120"/>
      <c r="X46" s="121"/>
      <c r="Y46" s="121"/>
      <c r="Z46" s="121"/>
      <c r="AA46" s="121"/>
      <c r="AB46" s="121"/>
      <c r="AC46" s="122"/>
    </row>
    <row r="47" spans="1:46" ht="26.25" customHeight="1" x14ac:dyDescent="0.55000000000000004">
      <c r="A47" s="17">
        <v>3</v>
      </c>
      <c r="B47" s="22" t="s">
        <v>34</v>
      </c>
      <c r="C47" s="25" t="str">
        <f t="shared" ref="C47:C74" si="0">TEXT(DATE($N$2,$P$2,A47),"aaa")</f>
        <v>木</v>
      </c>
      <c r="D47" s="85"/>
      <c r="E47" s="86"/>
      <c r="F47" s="205"/>
      <c r="G47" s="178"/>
      <c r="H47" s="18" t="s">
        <v>31</v>
      </c>
      <c r="I47" s="178"/>
      <c r="J47" s="178"/>
      <c r="K47" s="22" t="s">
        <v>32</v>
      </c>
      <c r="L47" s="89" t="str">
        <f t="shared" ref="L47:L74" si="1">IF(OR(F47="",I47=""),"",MIN(MAX(ROUNDDOWN((I47-F47)*24*2,0)/2,0),$E$42))</f>
        <v/>
      </c>
      <c r="M47" s="90"/>
      <c r="N47" s="22" t="s">
        <v>33</v>
      </c>
      <c r="O47" s="85"/>
      <c r="P47" s="86"/>
      <c r="Q47" s="85"/>
      <c r="R47" s="86"/>
      <c r="S47" s="85"/>
      <c r="T47" s="86"/>
      <c r="U47" s="85"/>
      <c r="V47" s="86"/>
      <c r="W47" s="234"/>
      <c r="X47" s="235"/>
      <c r="Y47" s="235"/>
      <c r="Z47" s="235"/>
      <c r="AA47" s="235"/>
      <c r="AB47" s="235"/>
      <c r="AC47" s="236"/>
    </row>
    <row r="48" spans="1:46" ht="26.25" customHeight="1" x14ac:dyDescent="0.55000000000000004">
      <c r="A48" s="17">
        <v>4</v>
      </c>
      <c r="B48" s="22" t="s">
        <v>34</v>
      </c>
      <c r="C48" s="25" t="str">
        <f t="shared" si="0"/>
        <v>金</v>
      </c>
      <c r="D48" s="85"/>
      <c r="E48" s="86"/>
      <c r="F48" s="205"/>
      <c r="G48" s="178"/>
      <c r="H48" s="18" t="s">
        <v>31</v>
      </c>
      <c r="I48" s="178"/>
      <c r="J48" s="178"/>
      <c r="K48" s="22" t="s">
        <v>32</v>
      </c>
      <c r="L48" s="89" t="str">
        <f t="shared" si="1"/>
        <v/>
      </c>
      <c r="M48" s="90"/>
      <c r="N48" s="22" t="s">
        <v>33</v>
      </c>
      <c r="O48" s="85"/>
      <c r="P48" s="86"/>
      <c r="Q48" s="85"/>
      <c r="R48" s="86"/>
      <c r="S48" s="85"/>
      <c r="T48" s="86"/>
      <c r="U48" s="85"/>
      <c r="V48" s="86"/>
      <c r="W48" s="120"/>
      <c r="X48" s="121"/>
      <c r="Y48" s="121"/>
      <c r="Z48" s="121"/>
      <c r="AA48" s="121"/>
      <c r="AB48" s="121"/>
      <c r="AC48" s="122"/>
    </row>
    <row r="49" spans="1:46" ht="26.25" customHeight="1" x14ac:dyDescent="0.55000000000000004">
      <c r="A49" s="17">
        <v>5</v>
      </c>
      <c r="B49" s="22" t="s">
        <v>34</v>
      </c>
      <c r="C49" s="25" t="str">
        <f t="shared" si="0"/>
        <v>土</v>
      </c>
      <c r="D49" s="85"/>
      <c r="E49" s="86"/>
      <c r="F49" s="205"/>
      <c r="G49" s="178"/>
      <c r="H49" s="18" t="s">
        <v>31</v>
      </c>
      <c r="I49" s="178"/>
      <c r="J49" s="178"/>
      <c r="K49" s="22" t="s">
        <v>32</v>
      </c>
      <c r="L49" s="89" t="str">
        <f t="shared" si="1"/>
        <v/>
      </c>
      <c r="M49" s="90"/>
      <c r="N49" s="22" t="s">
        <v>33</v>
      </c>
      <c r="O49" s="85"/>
      <c r="P49" s="86"/>
      <c r="Q49" s="85"/>
      <c r="R49" s="86"/>
      <c r="S49" s="85"/>
      <c r="T49" s="86"/>
      <c r="U49" s="85"/>
      <c r="V49" s="86"/>
      <c r="W49" s="120"/>
      <c r="X49" s="121"/>
      <c r="Y49" s="121"/>
      <c r="Z49" s="121"/>
      <c r="AA49" s="121"/>
      <c r="AB49" s="121"/>
      <c r="AC49" s="122"/>
    </row>
    <row r="50" spans="1:46" ht="26.25" customHeight="1" x14ac:dyDescent="0.55000000000000004">
      <c r="A50" s="17">
        <v>6</v>
      </c>
      <c r="B50" s="22" t="s">
        <v>34</v>
      </c>
      <c r="C50" s="25" t="str">
        <f t="shared" si="0"/>
        <v>日</v>
      </c>
      <c r="D50" s="85"/>
      <c r="E50" s="86"/>
      <c r="F50" s="205"/>
      <c r="G50" s="178"/>
      <c r="H50" s="18" t="s">
        <v>31</v>
      </c>
      <c r="I50" s="178"/>
      <c r="J50" s="178"/>
      <c r="K50" s="22" t="s">
        <v>32</v>
      </c>
      <c r="L50" s="89" t="str">
        <f t="shared" si="1"/>
        <v/>
      </c>
      <c r="M50" s="90"/>
      <c r="N50" s="22" t="s">
        <v>33</v>
      </c>
      <c r="O50" s="85"/>
      <c r="P50" s="86"/>
      <c r="Q50" s="85"/>
      <c r="R50" s="86"/>
      <c r="S50" s="85"/>
      <c r="T50" s="86"/>
      <c r="U50" s="85"/>
      <c r="V50" s="86"/>
      <c r="W50" s="120"/>
      <c r="X50" s="121"/>
      <c r="Y50" s="121"/>
      <c r="Z50" s="121"/>
      <c r="AA50" s="121"/>
      <c r="AB50" s="121"/>
      <c r="AC50" s="122"/>
    </row>
    <row r="51" spans="1:46" s="32" customFormat="1" ht="26.25" customHeight="1" x14ac:dyDescent="0.55000000000000004">
      <c r="A51" s="17">
        <v>7</v>
      </c>
      <c r="B51" s="22" t="s">
        <v>34</v>
      </c>
      <c r="C51" s="25" t="str">
        <f t="shared" si="0"/>
        <v>月</v>
      </c>
      <c r="D51" s="85"/>
      <c r="E51" s="86"/>
      <c r="F51" s="205"/>
      <c r="G51" s="178"/>
      <c r="H51" s="18" t="s">
        <v>31</v>
      </c>
      <c r="I51" s="178"/>
      <c r="J51" s="178"/>
      <c r="K51" s="22" t="s">
        <v>32</v>
      </c>
      <c r="L51" s="89" t="str">
        <f t="shared" si="1"/>
        <v/>
      </c>
      <c r="M51" s="90"/>
      <c r="N51" s="22" t="s">
        <v>33</v>
      </c>
      <c r="O51" s="85"/>
      <c r="P51" s="86"/>
      <c r="Q51" s="85"/>
      <c r="R51" s="86"/>
      <c r="S51" s="85"/>
      <c r="T51" s="86"/>
      <c r="U51" s="85"/>
      <c r="V51" s="86"/>
      <c r="W51" s="120"/>
      <c r="X51" s="121"/>
      <c r="Y51" s="121"/>
      <c r="Z51" s="121"/>
      <c r="AA51" s="121"/>
      <c r="AB51" s="121"/>
      <c r="AC51" s="122"/>
      <c r="AI51" s="12"/>
      <c r="AJ51" s="12"/>
      <c r="AK51" s="12"/>
      <c r="AL51" s="12"/>
      <c r="AM51" s="12"/>
      <c r="AN51" s="12"/>
      <c r="AO51" s="12"/>
      <c r="AP51" s="12"/>
      <c r="AQ51" s="12"/>
      <c r="AR51" s="12"/>
      <c r="AS51" s="12"/>
      <c r="AT51" s="12"/>
    </row>
    <row r="52" spans="1:46" s="32" customFormat="1" ht="26.25" customHeight="1" x14ac:dyDescent="0.55000000000000004">
      <c r="A52" s="17">
        <v>8</v>
      </c>
      <c r="B52" s="22" t="s">
        <v>34</v>
      </c>
      <c r="C52" s="25" t="str">
        <f t="shared" si="0"/>
        <v>火</v>
      </c>
      <c r="D52" s="85"/>
      <c r="E52" s="86"/>
      <c r="F52" s="205"/>
      <c r="G52" s="178"/>
      <c r="H52" s="18" t="s">
        <v>31</v>
      </c>
      <c r="I52" s="178"/>
      <c r="J52" s="178"/>
      <c r="K52" s="22" t="s">
        <v>32</v>
      </c>
      <c r="L52" s="89" t="str">
        <f t="shared" si="1"/>
        <v/>
      </c>
      <c r="M52" s="90"/>
      <c r="N52" s="22" t="s">
        <v>33</v>
      </c>
      <c r="O52" s="85"/>
      <c r="P52" s="86"/>
      <c r="Q52" s="85"/>
      <c r="R52" s="86"/>
      <c r="S52" s="85"/>
      <c r="T52" s="86"/>
      <c r="U52" s="85"/>
      <c r="V52" s="86"/>
      <c r="W52" s="120"/>
      <c r="X52" s="121"/>
      <c r="Y52" s="121"/>
      <c r="Z52" s="121"/>
      <c r="AA52" s="121"/>
      <c r="AB52" s="121"/>
      <c r="AC52" s="122"/>
      <c r="AI52" s="12"/>
      <c r="AJ52" s="12"/>
      <c r="AK52" s="12"/>
      <c r="AL52" s="12"/>
      <c r="AM52" s="12"/>
      <c r="AN52" s="12"/>
      <c r="AO52" s="12"/>
      <c r="AP52" s="12"/>
      <c r="AQ52" s="12"/>
      <c r="AR52" s="12"/>
      <c r="AS52" s="12"/>
      <c r="AT52" s="12"/>
    </row>
    <row r="53" spans="1:46" s="32" customFormat="1" ht="26.25" customHeight="1" x14ac:dyDescent="0.55000000000000004">
      <c r="A53" s="17">
        <v>9</v>
      </c>
      <c r="B53" s="22" t="s">
        <v>34</v>
      </c>
      <c r="C53" s="25" t="str">
        <f t="shared" si="0"/>
        <v>水</v>
      </c>
      <c r="D53" s="85"/>
      <c r="E53" s="86"/>
      <c r="F53" s="205"/>
      <c r="G53" s="178"/>
      <c r="H53" s="18" t="s">
        <v>31</v>
      </c>
      <c r="I53" s="178"/>
      <c r="J53" s="178"/>
      <c r="K53" s="22" t="s">
        <v>32</v>
      </c>
      <c r="L53" s="89" t="str">
        <f t="shared" si="1"/>
        <v/>
      </c>
      <c r="M53" s="90"/>
      <c r="N53" s="22" t="s">
        <v>33</v>
      </c>
      <c r="O53" s="85"/>
      <c r="P53" s="86"/>
      <c r="Q53" s="85"/>
      <c r="R53" s="86"/>
      <c r="S53" s="85"/>
      <c r="T53" s="86"/>
      <c r="U53" s="85"/>
      <c r="V53" s="86"/>
      <c r="W53" s="120"/>
      <c r="X53" s="121"/>
      <c r="Y53" s="121"/>
      <c r="Z53" s="121"/>
      <c r="AA53" s="121"/>
      <c r="AB53" s="121"/>
      <c r="AC53" s="122"/>
      <c r="AI53" s="12"/>
      <c r="AJ53" s="12"/>
      <c r="AK53" s="12"/>
      <c r="AL53" s="12"/>
      <c r="AM53" s="12"/>
      <c r="AN53" s="12"/>
      <c r="AO53" s="12"/>
      <c r="AP53" s="12"/>
      <c r="AQ53" s="12"/>
      <c r="AR53" s="12"/>
      <c r="AS53" s="12"/>
      <c r="AT53" s="12"/>
    </row>
    <row r="54" spans="1:46" s="32" customFormat="1" ht="26.25" customHeight="1" x14ac:dyDescent="0.55000000000000004">
      <c r="A54" s="17">
        <v>10</v>
      </c>
      <c r="B54" s="22" t="s">
        <v>34</v>
      </c>
      <c r="C54" s="25" t="str">
        <f t="shared" si="0"/>
        <v>木</v>
      </c>
      <c r="D54" s="85"/>
      <c r="E54" s="86"/>
      <c r="F54" s="205"/>
      <c r="G54" s="178"/>
      <c r="H54" s="18" t="s">
        <v>31</v>
      </c>
      <c r="I54" s="178"/>
      <c r="J54" s="178"/>
      <c r="K54" s="22" t="s">
        <v>32</v>
      </c>
      <c r="L54" s="89" t="str">
        <f t="shared" si="1"/>
        <v/>
      </c>
      <c r="M54" s="90"/>
      <c r="N54" s="22" t="s">
        <v>33</v>
      </c>
      <c r="O54" s="85"/>
      <c r="P54" s="86"/>
      <c r="Q54" s="85"/>
      <c r="R54" s="86"/>
      <c r="S54" s="85"/>
      <c r="T54" s="86"/>
      <c r="U54" s="85"/>
      <c r="V54" s="86"/>
      <c r="W54" s="120"/>
      <c r="X54" s="121"/>
      <c r="Y54" s="121"/>
      <c r="Z54" s="121"/>
      <c r="AA54" s="121"/>
      <c r="AB54" s="121"/>
      <c r="AC54" s="122"/>
      <c r="AI54" s="12"/>
      <c r="AJ54" s="12"/>
      <c r="AK54" s="12"/>
      <c r="AL54" s="12"/>
      <c r="AM54" s="12"/>
      <c r="AN54" s="12"/>
      <c r="AO54" s="12"/>
      <c r="AP54" s="12"/>
      <c r="AQ54" s="12"/>
      <c r="AR54" s="12"/>
      <c r="AS54" s="12"/>
      <c r="AT54" s="12"/>
    </row>
    <row r="55" spans="1:46" s="32" customFormat="1" ht="26.25" customHeight="1" x14ac:dyDescent="0.55000000000000004">
      <c r="A55" s="17">
        <v>11</v>
      </c>
      <c r="B55" s="22" t="s">
        <v>34</v>
      </c>
      <c r="C55" s="25" t="str">
        <f t="shared" si="0"/>
        <v>金</v>
      </c>
      <c r="D55" s="85"/>
      <c r="E55" s="86"/>
      <c r="F55" s="205"/>
      <c r="G55" s="178"/>
      <c r="H55" s="18" t="s">
        <v>31</v>
      </c>
      <c r="I55" s="178"/>
      <c r="J55" s="178"/>
      <c r="K55" s="22" t="s">
        <v>32</v>
      </c>
      <c r="L55" s="89" t="str">
        <f t="shared" si="1"/>
        <v/>
      </c>
      <c r="M55" s="90"/>
      <c r="N55" s="22" t="s">
        <v>33</v>
      </c>
      <c r="O55" s="85"/>
      <c r="P55" s="86"/>
      <c r="Q55" s="85"/>
      <c r="R55" s="86"/>
      <c r="S55" s="85"/>
      <c r="T55" s="86"/>
      <c r="U55" s="85"/>
      <c r="V55" s="86"/>
      <c r="W55" s="120"/>
      <c r="X55" s="121"/>
      <c r="Y55" s="121"/>
      <c r="Z55" s="121"/>
      <c r="AA55" s="121"/>
      <c r="AB55" s="121"/>
      <c r="AC55" s="122"/>
      <c r="AI55" s="12"/>
      <c r="AJ55" s="12"/>
      <c r="AK55" s="12"/>
      <c r="AL55" s="12"/>
      <c r="AM55" s="12"/>
      <c r="AN55" s="12"/>
      <c r="AO55" s="12"/>
      <c r="AP55" s="12"/>
      <c r="AQ55" s="12"/>
      <c r="AR55" s="12"/>
      <c r="AS55" s="12"/>
      <c r="AT55" s="12"/>
    </row>
    <row r="56" spans="1:46" s="32" customFormat="1" ht="26.25" customHeight="1" x14ac:dyDescent="0.55000000000000004">
      <c r="A56" s="17">
        <v>12</v>
      </c>
      <c r="B56" s="22" t="s">
        <v>34</v>
      </c>
      <c r="C56" s="25" t="str">
        <f t="shared" si="0"/>
        <v>土</v>
      </c>
      <c r="D56" s="85"/>
      <c r="E56" s="86"/>
      <c r="F56" s="205"/>
      <c r="G56" s="178"/>
      <c r="H56" s="18" t="s">
        <v>31</v>
      </c>
      <c r="I56" s="178"/>
      <c r="J56" s="178"/>
      <c r="K56" s="22" t="s">
        <v>32</v>
      </c>
      <c r="L56" s="89" t="str">
        <f t="shared" si="1"/>
        <v/>
      </c>
      <c r="M56" s="90"/>
      <c r="N56" s="22" t="s">
        <v>33</v>
      </c>
      <c r="O56" s="85"/>
      <c r="P56" s="86"/>
      <c r="Q56" s="85"/>
      <c r="R56" s="86"/>
      <c r="S56" s="85"/>
      <c r="T56" s="86"/>
      <c r="U56" s="85"/>
      <c r="V56" s="86"/>
      <c r="W56" s="120"/>
      <c r="X56" s="121"/>
      <c r="Y56" s="121"/>
      <c r="Z56" s="121"/>
      <c r="AA56" s="121"/>
      <c r="AB56" s="121"/>
      <c r="AC56" s="122"/>
      <c r="AI56" s="12"/>
      <c r="AJ56" s="12"/>
      <c r="AK56" s="12"/>
      <c r="AL56" s="12"/>
      <c r="AM56" s="12"/>
      <c r="AN56" s="12"/>
      <c r="AO56" s="12"/>
      <c r="AP56" s="12"/>
      <c r="AQ56" s="12"/>
      <c r="AR56" s="12"/>
      <c r="AS56" s="12"/>
      <c r="AT56" s="12"/>
    </row>
    <row r="57" spans="1:46" s="32" customFormat="1" ht="26.25" customHeight="1" x14ac:dyDescent="0.55000000000000004">
      <c r="A57" s="17">
        <v>13</v>
      </c>
      <c r="B57" s="22" t="s">
        <v>34</v>
      </c>
      <c r="C57" s="25" t="str">
        <f t="shared" si="0"/>
        <v>日</v>
      </c>
      <c r="D57" s="85"/>
      <c r="E57" s="86"/>
      <c r="F57" s="205"/>
      <c r="G57" s="178"/>
      <c r="H57" s="18" t="s">
        <v>31</v>
      </c>
      <c r="I57" s="178"/>
      <c r="J57" s="178"/>
      <c r="K57" s="22" t="s">
        <v>32</v>
      </c>
      <c r="L57" s="89" t="str">
        <f t="shared" si="1"/>
        <v/>
      </c>
      <c r="M57" s="90"/>
      <c r="N57" s="22" t="s">
        <v>33</v>
      </c>
      <c r="O57" s="85"/>
      <c r="P57" s="86"/>
      <c r="Q57" s="85"/>
      <c r="R57" s="86"/>
      <c r="S57" s="85"/>
      <c r="T57" s="86"/>
      <c r="U57" s="85"/>
      <c r="V57" s="86"/>
      <c r="W57" s="120"/>
      <c r="X57" s="121"/>
      <c r="Y57" s="121"/>
      <c r="Z57" s="121"/>
      <c r="AA57" s="121"/>
      <c r="AB57" s="121"/>
      <c r="AC57" s="122"/>
      <c r="AI57" s="12"/>
      <c r="AJ57" s="12"/>
      <c r="AK57" s="12"/>
      <c r="AL57" s="12"/>
      <c r="AM57" s="12"/>
      <c r="AN57" s="12"/>
      <c r="AO57" s="12"/>
      <c r="AP57" s="12"/>
      <c r="AQ57" s="12"/>
      <c r="AR57" s="12"/>
      <c r="AS57" s="12"/>
      <c r="AT57" s="12"/>
    </row>
    <row r="58" spans="1:46" s="32" customFormat="1" ht="26.25" customHeight="1" x14ac:dyDescent="0.55000000000000004">
      <c r="A58" s="17">
        <v>14</v>
      </c>
      <c r="B58" s="22" t="s">
        <v>34</v>
      </c>
      <c r="C58" s="25" t="str">
        <f t="shared" si="0"/>
        <v>月</v>
      </c>
      <c r="D58" s="85"/>
      <c r="E58" s="86"/>
      <c r="F58" s="205"/>
      <c r="G58" s="178"/>
      <c r="H58" s="18" t="s">
        <v>31</v>
      </c>
      <c r="I58" s="178"/>
      <c r="J58" s="178"/>
      <c r="K58" s="22" t="s">
        <v>32</v>
      </c>
      <c r="L58" s="89" t="str">
        <f t="shared" si="1"/>
        <v/>
      </c>
      <c r="M58" s="90"/>
      <c r="N58" s="22" t="s">
        <v>33</v>
      </c>
      <c r="O58" s="85"/>
      <c r="P58" s="86"/>
      <c r="Q58" s="85"/>
      <c r="R58" s="86"/>
      <c r="S58" s="85"/>
      <c r="T58" s="86"/>
      <c r="U58" s="85"/>
      <c r="V58" s="86"/>
      <c r="W58" s="120"/>
      <c r="X58" s="121"/>
      <c r="Y58" s="121"/>
      <c r="Z58" s="121"/>
      <c r="AA58" s="121"/>
      <c r="AB58" s="121"/>
      <c r="AC58" s="122"/>
      <c r="AI58" s="12"/>
      <c r="AJ58" s="12"/>
      <c r="AK58" s="12"/>
      <c r="AL58" s="12"/>
      <c r="AM58" s="12"/>
      <c r="AN58" s="12"/>
      <c r="AO58" s="12"/>
      <c r="AP58" s="12"/>
      <c r="AQ58" s="12"/>
      <c r="AR58" s="12"/>
      <c r="AS58" s="12"/>
      <c r="AT58" s="12"/>
    </row>
    <row r="59" spans="1:46" s="32" customFormat="1" ht="26.25" customHeight="1" x14ac:dyDescent="0.55000000000000004">
      <c r="A59" s="17">
        <v>15</v>
      </c>
      <c r="B59" s="22" t="s">
        <v>34</v>
      </c>
      <c r="C59" s="25" t="str">
        <f t="shared" si="0"/>
        <v>火</v>
      </c>
      <c r="D59" s="85"/>
      <c r="E59" s="86"/>
      <c r="F59" s="205"/>
      <c r="G59" s="178"/>
      <c r="H59" s="18" t="s">
        <v>31</v>
      </c>
      <c r="I59" s="178"/>
      <c r="J59" s="178"/>
      <c r="K59" s="22" t="s">
        <v>32</v>
      </c>
      <c r="L59" s="89" t="str">
        <f t="shared" si="1"/>
        <v/>
      </c>
      <c r="M59" s="90"/>
      <c r="N59" s="22" t="s">
        <v>33</v>
      </c>
      <c r="O59" s="85"/>
      <c r="P59" s="86"/>
      <c r="Q59" s="85"/>
      <c r="R59" s="86"/>
      <c r="S59" s="85"/>
      <c r="T59" s="86"/>
      <c r="U59" s="85"/>
      <c r="V59" s="86"/>
      <c r="W59" s="120"/>
      <c r="X59" s="121"/>
      <c r="Y59" s="121"/>
      <c r="Z59" s="121"/>
      <c r="AA59" s="121"/>
      <c r="AB59" s="121"/>
      <c r="AC59" s="122"/>
      <c r="AI59" s="12"/>
      <c r="AJ59" s="12"/>
      <c r="AK59" s="12"/>
      <c r="AL59" s="12"/>
      <c r="AM59" s="12"/>
      <c r="AN59" s="12"/>
      <c r="AO59" s="12"/>
      <c r="AP59" s="12"/>
      <c r="AQ59" s="12"/>
      <c r="AR59" s="12"/>
      <c r="AS59" s="12"/>
      <c r="AT59" s="12"/>
    </row>
    <row r="60" spans="1:46" s="32" customFormat="1" ht="26.25" customHeight="1" x14ac:dyDescent="0.55000000000000004">
      <c r="A60" s="17">
        <v>16</v>
      </c>
      <c r="B60" s="22" t="s">
        <v>34</v>
      </c>
      <c r="C60" s="25" t="str">
        <f t="shared" si="0"/>
        <v>水</v>
      </c>
      <c r="D60" s="85"/>
      <c r="E60" s="86"/>
      <c r="F60" s="205"/>
      <c r="G60" s="178"/>
      <c r="H60" s="18" t="s">
        <v>31</v>
      </c>
      <c r="I60" s="178"/>
      <c r="J60" s="178"/>
      <c r="K60" s="22" t="s">
        <v>32</v>
      </c>
      <c r="L60" s="89" t="str">
        <f t="shared" si="1"/>
        <v/>
      </c>
      <c r="M60" s="90"/>
      <c r="N60" s="22" t="s">
        <v>33</v>
      </c>
      <c r="O60" s="85"/>
      <c r="P60" s="86"/>
      <c r="Q60" s="85"/>
      <c r="R60" s="86"/>
      <c r="S60" s="85"/>
      <c r="T60" s="86"/>
      <c r="U60" s="85"/>
      <c r="V60" s="86"/>
      <c r="W60" s="120"/>
      <c r="X60" s="121"/>
      <c r="Y60" s="121"/>
      <c r="Z60" s="121"/>
      <c r="AA60" s="121"/>
      <c r="AB60" s="121"/>
      <c r="AC60" s="122"/>
      <c r="AI60" s="12"/>
      <c r="AJ60" s="12"/>
      <c r="AK60" s="12"/>
      <c r="AL60" s="12"/>
      <c r="AM60" s="12"/>
      <c r="AN60" s="12"/>
      <c r="AO60" s="12"/>
      <c r="AP60" s="12"/>
      <c r="AQ60" s="12"/>
      <c r="AR60" s="12"/>
      <c r="AS60" s="12"/>
      <c r="AT60" s="12"/>
    </row>
    <row r="61" spans="1:46" s="32" customFormat="1" ht="26.25" customHeight="1" x14ac:dyDescent="0.55000000000000004">
      <c r="A61" s="17">
        <v>17</v>
      </c>
      <c r="B61" s="22" t="s">
        <v>34</v>
      </c>
      <c r="C61" s="25" t="str">
        <f t="shared" si="0"/>
        <v>木</v>
      </c>
      <c r="D61" s="85"/>
      <c r="E61" s="86"/>
      <c r="F61" s="205"/>
      <c r="G61" s="178"/>
      <c r="H61" s="18" t="s">
        <v>31</v>
      </c>
      <c r="I61" s="178"/>
      <c r="J61" s="178"/>
      <c r="K61" s="22" t="s">
        <v>32</v>
      </c>
      <c r="L61" s="89" t="str">
        <f t="shared" si="1"/>
        <v/>
      </c>
      <c r="M61" s="90"/>
      <c r="N61" s="22" t="s">
        <v>33</v>
      </c>
      <c r="O61" s="85"/>
      <c r="P61" s="86"/>
      <c r="Q61" s="85"/>
      <c r="R61" s="86"/>
      <c r="S61" s="85"/>
      <c r="T61" s="86"/>
      <c r="U61" s="85"/>
      <c r="V61" s="86"/>
      <c r="W61" s="120"/>
      <c r="X61" s="121"/>
      <c r="Y61" s="121"/>
      <c r="Z61" s="121"/>
      <c r="AA61" s="121"/>
      <c r="AB61" s="121"/>
      <c r="AC61" s="122"/>
      <c r="AI61" s="12"/>
      <c r="AJ61" s="12"/>
      <c r="AK61" s="12"/>
      <c r="AL61" s="12"/>
      <c r="AM61" s="12"/>
      <c r="AN61" s="12"/>
      <c r="AO61" s="12"/>
      <c r="AP61" s="12"/>
      <c r="AQ61" s="12"/>
      <c r="AR61" s="12"/>
      <c r="AS61" s="12"/>
      <c r="AT61" s="12"/>
    </row>
    <row r="62" spans="1:46" s="32" customFormat="1" ht="26.25" customHeight="1" x14ac:dyDescent="0.55000000000000004">
      <c r="A62" s="17">
        <v>18</v>
      </c>
      <c r="B62" s="22" t="s">
        <v>34</v>
      </c>
      <c r="C62" s="25" t="str">
        <f t="shared" si="0"/>
        <v>金</v>
      </c>
      <c r="D62" s="85"/>
      <c r="E62" s="86"/>
      <c r="F62" s="205"/>
      <c r="G62" s="178"/>
      <c r="H62" s="18" t="s">
        <v>31</v>
      </c>
      <c r="I62" s="178"/>
      <c r="J62" s="178"/>
      <c r="K62" s="22" t="s">
        <v>32</v>
      </c>
      <c r="L62" s="89" t="str">
        <f t="shared" si="1"/>
        <v/>
      </c>
      <c r="M62" s="90"/>
      <c r="N62" s="22" t="s">
        <v>33</v>
      </c>
      <c r="O62" s="85"/>
      <c r="P62" s="86"/>
      <c r="Q62" s="85"/>
      <c r="R62" s="86"/>
      <c r="S62" s="85"/>
      <c r="T62" s="86"/>
      <c r="U62" s="85"/>
      <c r="V62" s="86"/>
      <c r="W62" s="120"/>
      <c r="X62" s="121"/>
      <c r="Y62" s="121"/>
      <c r="Z62" s="121"/>
      <c r="AA62" s="121"/>
      <c r="AB62" s="121"/>
      <c r="AC62" s="122"/>
      <c r="AI62" s="12"/>
      <c r="AJ62" s="12"/>
      <c r="AK62" s="12"/>
      <c r="AL62" s="12"/>
      <c r="AM62" s="12"/>
      <c r="AN62" s="12"/>
      <c r="AO62" s="12"/>
      <c r="AP62" s="12"/>
      <c r="AQ62" s="12"/>
      <c r="AR62" s="12"/>
      <c r="AS62" s="12"/>
      <c r="AT62" s="12"/>
    </row>
    <row r="63" spans="1:46" s="32" customFormat="1" ht="26.25" customHeight="1" x14ac:dyDescent="0.55000000000000004">
      <c r="A63" s="17">
        <v>19</v>
      </c>
      <c r="B63" s="22" t="s">
        <v>34</v>
      </c>
      <c r="C63" s="25" t="str">
        <f t="shared" si="0"/>
        <v>土</v>
      </c>
      <c r="D63" s="85"/>
      <c r="E63" s="86"/>
      <c r="F63" s="205"/>
      <c r="G63" s="178"/>
      <c r="H63" s="18" t="s">
        <v>31</v>
      </c>
      <c r="I63" s="178"/>
      <c r="J63" s="178"/>
      <c r="K63" s="22" t="s">
        <v>32</v>
      </c>
      <c r="L63" s="89" t="str">
        <f t="shared" si="1"/>
        <v/>
      </c>
      <c r="M63" s="90"/>
      <c r="N63" s="22" t="s">
        <v>33</v>
      </c>
      <c r="O63" s="85"/>
      <c r="P63" s="86"/>
      <c r="Q63" s="85"/>
      <c r="R63" s="86"/>
      <c r="S63" s="85"/>
      <c r="T63" s="86"/>
      <c r="U63" s="85"/>
      <c r="V63" s="86"/>
      <c r="W63" s="120"/>
      <c r="X63" s="121"/>
      <c r="Y63" s="121"/>
      <c r="Z63" s="121"/>
      <c r="AA63" s="121"/>
      <c r="AB63" s="121"/>
      <c r="AC63" s="122"/>
      <c r="AI63" s="12"/>
      <c r="AJ63" s="12"/>
      <c r="AK63" s="12"/>
      <c r="AL63" s="12"/>
      <c r="AM63" s="12"/>
      <c r="AN63" s="12"/>
      <c r="AO63" s="12"/>
      <c r="AP63" s="12"/>
      <c r="AQ63" s="12"/>
      <c r="AR63" s="12"/>
      <c r="AS63" s="12"/>
      <c r="AT63" s="12"/>
    </row>
    <row r="64" spans="1:46" s="32" customFormat="1" ht="26.25" customHeight="1" x14ac:dyDescent="0.55000000000000004">
      <c r="A64" s="17">
        <v>20</v>
      </c>
      <c r="B64" s="22" t="s">
        <v>34</v>
      </c>
      <c r="C64" s="25" t="str">
        <f t="shared" si="0"/>
        <v>日</v>
      </c>
      <c r="D64" s="85"/>
      <c r="E64" s="86"/>
      <c r="F64" s="205"/>
      <c r="G64" s="178"/>
      <c r="H64" s="18" t="s">
        <v>31</v>
      </c>
      <c r="I64" s="178"/>
      <c r="J64" s="178"/>
      <c r="K64" s="22" t="s">
        <v>32</v>
      </c>
      <c r="L64" s="89" t="str">
        <f t="shared" si="1"/>
        <v/>
      </c>
      <c r="M64" s="90"/>
      <c r="N64" s="22" t="s">
        <v>33</v>
      </c>
      <c r="O64" s="85"/>
      <c r="P64" s="86"/>
      <c r="Q64" s="85"/>
      <c r="R64" s="86"/>
      <c r="S64" s="85"/>
      <c r="T64" s="86"/>
      <c r="U64" s="85"/>
      <c r="V64" s="86"/>
      <c r="W64" s="120"/>
      <c r="X64" s="121"/>
      <c r="Y64" s="121"/>
      <c r="Z64" s="121"/>
      <c r="AA64" s="121"/>
      <c r="AB64" s="121"/>
      <c r="AC64" s="122"/>
      <c r="AI64" s="12"/>
      <c r="AJ64" s="12"/>
      <c r="AK64" s="12"/>
      <c r="AL64" s="12"/>
      <c r="AM64" s="12"/>
      <c r="AN64" s="12"/>
      <c r="AO64" s="12"/>
      <c r="AP64" s="12"/>
      <c r="AQ64" s="12"/>
      <c r="AR64" s="12"/>
      <c r="AS64" s="12"/>
      <c r="AT64" s="12"/>
    </row>
    <row r="65" spans="1:46" s="32" customFormat="1" ht="26.25" customHeight="1" x14ac:dyDescent="0.55000000000000004">
      <c r="A65" s="17">
        <v>21</v>
      </c>
      <c r="B65" s="22" t="s">
        <v>34</v>
      </c>
      <c r="C65" s="25" t="str">
        <f t="shared" si="0"/>
        <v>月</v>
      </c>
      <c r="D65" s="85"/>
      <c r="E65" s="86"/>
      <c r="F65" s="205"/>
      <c r="G65" s="178"/>
      <c r="H65" s="18" t="s">
        <v>31</v>
      </c>
      <c r="I65" s="178"/>
      <c r="J65" s="178"/>
      <c r="K65" s="22" t="s">
        <v>32</v>
      </c>
      <c r="L65" s="89" t="str">
        <f t="shared" si="1"/>
        <v/>
      </c>
      <c r="M65" s="90"/>
      <c r="N65" s="22" t="s">
        <v>33</v>
      </c>
      <c r="O65" s="85"/>
      <c r="P65" s="86"/>
      <c r="Q65" s="85"/>
      <c r="R65" s="86"/>
      <c r="S65" s="85"/>
      <c r="T65" s="86"/>
      <c r="U65" s="85"/>
      <c r="V65" s="86"/>
      <c r="W65" s="120"/>
      <c r="X65" s="121"/>
      <c r="Y65" s="121"/>
      <c r="Z65" s="121"/>
      <c r="AA65" s="121"/>
      <c r="AB65" s="121"/>
      <c r="AC65" s="122"/>
      <c r="AI65" s="12"/>
      <c r="AJ65" s="12"/>
      <c r="AK65" s="12"/>
      <c r="AL65" s="12"/>
      <c r="AM65" s="12"/>
      <c r="AN65" s="12"/>
      <c r="AO65" s="12"/>
      <c r="AP65" s="12"/>
      <c r="AQ65" s="12"/>
      <c r="AR65" s="12"/>
      <c r="AS65" s="12"/>
      <c r="AT65" s="12"/>
    </row>
    <row r="66" spans="1:46" s="32" customFormat="1" ht="26.25" customHeight="1" x14ac:dyDescent="0.55000000000000004">
      <c r="A66" s="17">
        <v>22</v>
      </c>
      <c r="B66" s="22" t="s">
        <v>34</v>
      </c>
      <c r="C66" s="25" t="str">
        <f t="shared" si="0"/>
        <v>火</v>
      </c>
      <c r="D66" s="85"/>
      <c r="E66" s="86"/>
      <c r="F66" s="205"/>
      <c r="G66" s="178"/>
      <c r="H66" s="18" t="s">
        <v>31</v>
      </c>
      <c r="I66" s="178"/>
      <c r="J66" s="178"/>
      <c r="K66" s="22" t="s">
        <v>32</v>
      </c>
      <c r="L66" s="89" t="str">
        <f t="shared" si="1"/>
        <v/>
      </c>
      <c r="M66" s="90"/>
      <c r="N66" s="22" t="s">
        <v>33</v>
      </c>
      <c r="O66" s="85"/>
      <c r="P66" s="86"/>
      <c r="Q66" s="85"/>
      <c r="R66" s="86"/>
      <c r="S66" s="85"/>
      <c r="T66" s="86"/>
      <c r="U66" s="85"/>
      <c r="V66" s="86"/>
      <c r="W66" s="120"/>
      <c r="X66" s="121"/>
      <c r="Y66" s="121"/>
      <c r="Z66" s="121"/>
      <c r="AA66" s="121"/>
      <c r="AB66" s="121"/>
      <c r="AC66" s="122"/>
      <c r="AI66" s="12"/>
      <c r="AJ66" s="12"/>
      <c r="AK66" s="12"/>
      <c r="AL66" s="12"/>
      <c r="AM66" s="12"/>
      <c r="AN66" s="12"/>
      <c r="AO66" s="12"/>
      <c r="AP66" s="12"/>
      <c r="AQ66" s="12"/>
      <c r="AR66" s="12"/>
      <c r="AS66" s="12"/>
      <c r="AT66" s="12"/>
    </row>
    <row r="67" spans="1:46" s="32" customFormat="1" ht="26.25" customHeight="1" x14ac:dyDescent="0.55000000000000004">
      <c r="A67" s="17">
        <v>23</v>
      </c>
      <c r="B67" s="22" t="s">
        <v>34</v>
      </c>
      <c r="C67" s="25" t="str">
        <f t="shared" si="0"/>
        <v>水</v>
      </c>
      <c r="D67" s="85"/>
      <c r="E67" s="86"/>
      <c r="F67" s="205"/>
      <c r="G67" s="178"/>
      <c r="H67" s="18" t="s">
        <v>31</v>
      </c>
      <c r="I67" s="178"/>
      <c r="J67" s="178"/>
      <c r="K67" s="22" t="s">
        <v>32</v>
      </c>
      <c r="L67" s="89" t="str">
        <f t="shared" si="1"/>
        <v/>
      </c>
      <c r="M67" s="90"/>
      <c r="N67" s="22" t="s">
        <v>33</v>
      </c>
      <c r="O67" s="85"/>
      <c r="P67" s="86"/>
      <c r="Q67" s="85"/>
      <c r="R67" s="86"/>
      <c r="S67" s="85"/>
      <c r="T67" s="86"/>
      <c r="U67" s="85"/>
      <c r="V67" s="86"/>
      <c r="W67" s="120"/>
      <c r="X67" s="121"/>
      <c r="Y67" s="121"/>
      <c r="Z67" s="121"/>
      <c r="AA67" s="121"/>
      <c r="AB67" s="121"/>
      <c r="AC67" s="122"/>
      <c r="AI67" s="12"/>
      <c r="AJ67" s="12"/>
      <c r="AK67" s="12"/>
      <c r="AL67" s="12"/>
      <c r="AM67" s="12"/>
      <c r="AN67" s="12"/>
      <c r="AO67" s="12"/>
      <c r="AP67" s="12"/>
      <c r="AQ67" s="12"/>
      <c r="AR67" s="12"/>
      <c r="AS67" s="12"/>
      <c r="AT67" s="12"/>
    </row>
    <row r="68" spans="1:46" s="32" customFormat="1" ht="26.25" customHeight="1" x14ac:dyDescent="0.55000000000000004">
      <c r="A68" s="17">
        <v>24</v>
      </c>
      <c r="B68" s="22" t="s">
        <v>34</v>
      </c>
      <c r="C68" s="25" t="str">
        <f t="shared" si="0"/>
        <v>木</v>
      </c>
      <c r="D68" s="85"/>
      <c r="E68" s="86"/>
      <c r="F68" s="205"/>
      <c r="G68" s="178"/>
      <c r="H68" s="18" t="s">
        <v>31</v>
      </c>
      <c r="I68" s="178"/>
      <c r="J68" s="178"/>
      <c r="K68" s="22" t="s">
        <v>32</v>
      </c>
      <c r="L68" s="89" t="str">
        <f t="shared" si="1"/>
        <v/>
      </c>
      <c r="M68" s="90"/>
      <c r="N68" s="22" t="s">
        <v>33</v>
      </c>
      <c r="O68" s="85"/>
      <c r="P68" s="86"/>
      <c r="Q68" s="85"/>
      <c r="R68" s="86"/>
      <c r="S68" s="85"/>
      <c r="T68" s="86"/>
      <c r="U68" s="85"/>
      <c r="V68" s="86"/>
      <c r="W68" s="120"/>
      <c r="X68" s="121"/>
      <c r="Y68" s="121"/>
      <c r="Z68" s="121"/>
      <c r="AA68" s="121"/>
      <c r="AB68" s="121"/>
      <c r="AC68" s="122"/>
      <c r="AI68" s="12"/>
      <c r="AJ68" s="12"/>
      <c r="AK68" s="12"/>
      <c r="AL68" s="12"/>
      <c r="AM68" s="12"/>
      <c r="AN68" s="12"/>
      <c r="AO68" s="12"/>
      <c r="AP68" s="12"/>
      <c r="AQ68" s="12"/>
      <c r="AR68" s="12"/>
      <c r="AS68" s="12"/>
      <c r="AT68" s="12"/>
    </row>
    <row r="69" spans="1:46" s="32" customFormat="1" ht="26.25" customHeight="1" x14ac:dyDescent="0.55000000000000004">
      <c r="A69" s="17">
        <v>25</v>
      </c>
      <c r="B69" s="22" t="s">
        <v>34</v>
      </c>
      <c r="C69" s="25" t="str">
        <f t="shared" si="0"/>
        <v>金</v>
      </c>
      <c r="D69" s="85"/>
      <c r="E69" s="86"/>
      <c r="F69" s="205"/>
      <c r="G69" s="178"/>
      <c r="H69" s="18" t="s">
        <v>31</v>
      </c>
      <c r="I69" s="178"/>
      <c r="J69" s="178"/>
      <c r="K69" s="22" t="s">
        <v>32</v>
      </c>
      <c r="L69" s="89" t="str">
        <f t="shared" si="1"/>
        <v/>
      </c>
      <c r="M69" s="90"/>
      <c r="N69" s="22" t="s">
        <v>33</v>
      </c>
      <c r="O69" s="85"/>
      <c r="P69" s="86"/>
      <c r="Q69" s="85"/>
      <c r="R69" s="86"/>
      <c r="S69" s="85"/>
      <c r="T69" s="86"/>
      <c r="U69" s="85"/>
      <c r="V69" s="86"/>
      <c r="W69" s="120"/>
      <c r="X69" s="121"/>
      <c r="Y69" s="121"/>
      <c r="Z69" s="121"/>
      <c r="AA69" s="121"/>
      <c r="AB69" s="121"/>
      <c r="AC69" s="122"/>
      <c r="AI69" s="12"/>
      <c r="AJ69" s="12"/>
      <c r="AK69" s="12"/>
      <c r="AL69" s="12"/>
      <c r="AM69" s="12"/>
      <c r="AN69" s="12"/>
      <c r="AO69" s="12"/>
      <c r="AP69" s="12"/>
      <c r="AQ69" s="12"/>
      <c r="AR69" s="12"/>
      <c r="AS69" s="12"/>
      <c r="AT69" s="12"/>
    </row>
    <row r="70" spans="1:46" s="32" customFormat="1" ht="26.25" customHeight="1" x14ac:dyDescent="0.55000000000000004">
      <c r="A70" s="17">
        <v>26</v>
      </c>
      <c r="B70" s="22" t="s">
        <v>34</v>
      </c>
      <c r="C70" s="25" t="str">
        <f t="shared" si="0"/>
        <v>土</v>
      </c>
      <c r="D70" s="85"/>
      <c r="E70" s="86"/>
      <c r="F70" s="205"/>
      <c r="G70" s="178"/>
      <c r="H70" s="18" t="s">
        <v>31</v>
      </c>
      <c r="I70" s="178"/>
      <c r="J70" s="178"/>
      <c r="K70" s="22" t="s">
        <v>32</v>
      </c>
      <c r="L70" s="89" t="str">
        <f t="shared" si="1"/>
        <v/>
      </c>
      <c r="M70" s="90"/>
      <c r="N70" s="22" t="s">
        <v>33</v>
      </c>
      <c r="O70" s="85"/>
      <c r="P70" s="86"/>
      <c r="Q70" s="85"/>
      <c r="R70" s="86"/>
      <c r="S70" s="85"/>
      <c r="T70" s="86"/>
      <c r="U70" s="85"/>
      <c r="V70" s="86"/>
      <c r="W70" s="120"/>
      <c r="X70" s="121"/>
      <c r="Y70" s="121"/>
      <c r="Z70" s="121"/>
      <c r="AA70" s="121"/>
      <c r="AB70" s="121"/>
      <c r="AC70" s="122"/>
      <c r="AI70" s="12"/>
      <c r="AJ70" s="12"/>
      <c r="AK70" s="12"/>
      <c r="AL70" s="12"/>
      <c r="AM70" s="12"/>
      <c r="AN70" s="12"/>
      <c r="AO70" s="12"/>
      <c r="AP70" s="12"/>
      <c r="AQ70" s="12"/>
      <c r="AR70" s="12"/>
      <c r="AS70" s="12"/>
      <c r="AT70" s="12"/>
    </row>
    <row r="71" spans="1:46" s="32" customFormat="1" ht="26.25" customHeight="1" x14ac:dyDescent="0.55000000000000004">
      <c r="A71" s="17">
        <v>27</v>
      </c>
      <c r="B71" s="22" t="s">
        <v>34</v>
      </c>
      <c r="C71" s="25" t="str">
        <f t="shared" si="0"/>
        <v>日</v>
      </c>
      <c r="D71" s="85"/>
      <c r="E71" s="86"/>
      <c r="F71" s="205"/>
      <c r="G71" s="178"/>
      <c r="H71" s="18" t="s">
        <v>31</v>
      </c>
      <c r="I71" s="178"/>
      <c r="J71" s="178"/>
      <c r="K71" s="22" t="s">
        <v>32</v>
      </c>
      <c r="L71" s="89" t="str">
        <f t="shared" si="1"/>
        <v/>
      </c>
      <c r="M71" s="90"/>
      <c r="N71" s="22" t="s">
        <v>33</v>
      </c>
      <c r="O71" s="85"/>
      <c r="P71" s="86"/>
      <c r="Q71" s="85"/>
      <c r="R71" s="86"/>
      <c r="S71" s="85"/>
      <c r="T71" s="86"/>
      <c r="U71" s="85"/>
      <c r="V71" s="86"/>
      <c r="W71" s="120"/>
      <c r="X71" s="121"/>
      <c r="Y71" s="121"/>
      <c r="Z71" s="121"/>
      <c r="AA71" s="121"/>
      <c r="AB71" s="121"/>
      <c r="AC71" s="122"/>
      <c r="AI71" s="12"/>
      <c r="AJ71" s="12"/>
      <c r="AK71" s="12"/>
      <c r="AL71" s="12"/>
      <c r="AM71" s="12"/>
      <c r="AN71" s="12"/>
      <c r="AO71" s="12"/>
      <c r="AP71" s="12"/>
      <c r="AQ71" s="12"/>
      <c r="AR71" s="12"/>
      <c r="AS71" s="12"/>
      <c r="AT71" s="12"/>
    </row>
    <row r="72" spans="1:46" s="32" customFormat="1" ht="26.25" customHeight="1" x14ac:dyDescent="0.55000000000000004">
      <c r="A72" s="17">
        <v>28</v>
      </c>
      <c r="B72" s="22" t="s">
        <v>34</v>
      </c>
      <c r="C72" s="25" t="str">
        <f t="shared" si="0"/>
        <v>月</v>
      </c>
      <c r="D72" s="85"/>
      <c r="E72" s="86"/>
      <c r="F72" s="205"/>
      <c r="G72" s="178"/>
      <c r="H72" s="18" t="s">
        <v>31</v>
      </c>
      <c r="I72" s="178"/>
      <c r="J72" s="178"/>
      <c r="K72" s="22" t="s">
        <v>32</v>
      </c>
      <c r="L72" s="89" t="str">
        <f t="shared" si="1"/>
        <v/>
      </c>
      <c r="M72" s="90"/>
      <c r="N72" s="22" t="s">
        <v>33</v>
      </c>
      <c r="O72" s="85"/>
      <c r="P72" s="86"/>
      <c r="Q72" s="85"/>
      <c r="R72" s="86"/>
      <c r="S72" s="85"/>
      <c r="T72" s="86"/>
      <c r="U72" s="85"/>
      <c r="V72" s="86"/>
      <c r="W72" s="120"/>
      <c r="X72" s="121"/>
      <c r="Y72" s="121"/>
      <c r="Z72" s="121"/>
      <c r="AA72" s="121"/>
      <c r="AB72" s="121"/>
      <c r="AC72" s="122"/>
      <c r="AI72" s="12"/>
      <c r="AJ72" s="12"/>
      <c r="AK72" s="12"/>
      <c r="AL72" s="12"/>
      <c r="AM72" s="12"/>
      <c r="AN72" s="12"/>
      <c r="AO72" s="12"/>
      <c r="AP72" s="12"/>
      <c r="AQ72" s="12"/>
      <c r="AR72" s="12"/>
      <c r="AS72" s="12"/>
      <c r="AT72" s="12"/>
    </row>
    <row r="73" spans="1:46" s="32" customFormat="1" ht="26.25" customHeight="1" x14ac:dyDescent="0.55000000000000004">
      <c r="A73" s="17">
        <v>29</v>
      </c>
      <c r="B73" s="22" t="s">
        <v>34</v>
      </c>
      <c r="C73" s="25" t="str">
        <f t="shared" si="0"/>
        <v>火</v>
      </c>
      <c r="D73" s="85"/>
      <c r="E73" s="86"/>
      <c r="F73" s="205"/>
      <c r="G73" s="178"/>
      <c r="H73" s="18" t="s">
        <v>31</v>
      </c>
      <c r="I73" s="178"/>
      <c r="J73" s="178"/>
      <c r="K73" s="22" t="s">
        <v>32</v>
      </c>
      <c r="L73" s="89" t="str">
        <f t="shared" si="1"/>
        <v/>
      </c>
      <c r="M73" s="90"/>
      <c r="N73" s="22" t="s">
        <v>33</v>
      </c>
      <c r="O73" s="85"/>
      <c r="P73" s="86"/>
      <c r="Q73" s="85"/>
      <c r="R73" s="86"/>
      <c r="S73" s="85"/>
      <c r="T73" s="86"/>
      <c r="U73" s="85"/>
      <c r="V73" s="86"/>
      <c r="W73" s="120"/>
      <c r="X73" s="121"/>
      <c r="Y73" s="121"/>
      <c r="Z73" s="121"/>
      <c r="AA73" s="121"/>
      <c r="AB73" s="121"/>
      <c r="AC73" s="122"/>
      <c r="AI73" s="12"/>
      <c r="AJ73" s="12"/>
      <c r="AK73" s="12"/>
      <c r="AL73" s="12"/>
      <c r="AM73" s="12"/>
      <c r="AN73" s="12"/>
      <c r="AO73" s="12"/>
      <c r="AP73" s="12"/>
      <c r="AQ73" s="12"/>
      <c r="AR73" s="12"/>
      <c r="AS73" s="12"/>
      <c r="AT73" s="12"/>
    </row>
    <row r="74" spans="1:46" s="32" customFormat="1" ht="26.25" customHeight="1" x14ac:dyDescent="0.55000000000000004">
      <c r="A74" s="17">
        <v>30</v>
      </c>
      <c r="B74" s="22" t="s">
        <v>34</v>
      </c>
      <c r="C74" s="25" t="str">
        <f t="shared" si="0"/>
        <v>水</v>
      </c>
      <c r="D74" s="85"/>
      <c r="E74" s="86"/>
      <c r="F74" s="205"/>
      <c r="G74" s="178"/>
      <c r="H74" s="18" t="s">
        <v>31</v>
      </c>
      <c r="I74" s="178"/>
      <c r="J74" s="178"/>
      <c r="K74" s="22" t="s">
        <v>32</v>
      </c>
      <c r="L74" s="89" t="str">
        <f t="shared" si="1"/>
        <v/>
      </c>
      <c r="M74" s="90"/>
      <c r="N74" s="22" t="s">
        <v>33</v>
      </c>
      <c r="O74" s="85"/>
      <c r="P74" s="86"/>
      <c r="Q74" s="85"/>
      <c r="R74" s="86"/>
      <c r="S74" s="85"/>
      <c r="T74" s="86"/>
      <c r="U74" s="85"/>
      <c r="V74" s="86"/>
      <c r="W74" s="120"/>
      <c r="X74" s="121"/>
      <c r="Y74" s="121"/>
      <c r="Z74" s="121"/>
      <c r="AA74" s="121"/>
      <c r="AB74" s="121"/>
      <c r="AC74" s="122"/>
      <c r="AI74" s="12"/>
      <c r="AJ74" s="12"/>
      <c r="AK74" s="12"/>
      <c r="AL74" s="12"/>
      <c r="AM74" s="12"/>
      <c r="AN74" s="12"/>
      <c r="AO74" s="12"/>
      <c r="AP74" s="12"/>
      <c r="AQ74" s="12"/>
      <c r="AR74" s="12"/>
      <c r="AS74" s="12"/>
      <c r="AT74" s="12"/>
    </row>
    <row r="75" spans="1:46" s="32" customFormat="1" ht="26.25" customHeight="1" x14ac:dyDescent="0.55000000000000004">
      <c r="A75" s="19"/>
      <c r="B75" s="23"/>
      <c r="C75" s="26"/>
      <c r="D75" s="218"/>
      <c r="E75" s="219"/>
      <c r="F75" s="226"/>
      <c r="G75" s="227"/>
      <c r="H75" s="20" t="s">
        <v>31</v>
      </c>
      <c r="I75" s="227"/>
      <c r="J75" s="227"/>
      <c r="K75" s="23" t="s">
        <v>32</v>
      </c>
      <c r="L75" s="89" t="str">
        <f t="shared" ref="L75" si="2">IF(OR(F75="",I75=""),"",MIN(MAX(ROUNDDOWN((I75-F75)*24*2,0)/2,0),$E$42))</f>
        <v/>
      </c>
      <c r="M75" s="90"/>
      <c r="N75" s="23" t="s">
        <v>33</v>
      </c>
      <c r="O75" s="218"/>
      <c r="P75" s="219"/>
      <c r="Q75" s="218"/>
      <c r="R75" s="219"/>
      <c r="S75" s="218"/>
      <c r="T75" s="219"/>
      <c r="U75" s="218"/>
      <c r="V75" s="219"/>
      <c r="W75" s="208"/>
      <c r="X75" s="209"/>
      <c r="Y75" s="209"/>
      <c r="Z75" s="209"/>
      <c r="AA75" s="209"/>
      <c r="AB75" s="209"/>
      <c r="AC75" s="210"/>
      <c r="AI75" s="12"/>
      <c r="AJ75" s="12"/>
      <c r="AK75" s="12"/>
      <c r="AL75" s="12"/>
      <c r="AM75" s="12"/>
      <c r="AN75" s="12"/>
      <c r="AO75" s="12"/>
      <c r="AP75" s="12"/>
      <c r="AQ75" s="12"/>
      <c r="AR75" s="12"/>
      <c r="AS75" s="12"/>
      <c r="AT75" s="12"/>
    </row>
    <row r="76" spans="1:46" s="32" customFormat="1" ht="26.25" customHeight="1" x14ac:dyDescent="0.55000000000000004">
      <c r="A76" s="126" t="s">
        <v>35</v>
      </c>
      <c r="B76" s="127"/>
      <c r="C76" s="127"/>
      <c r="D76" s="27">
        <f>COUNTIF(L45:M75,"&gt;0")</f>
        <v>0</v>
      </c>
      <c r="E76" s="224" t="s">
        <v>36</v>
      </c>
      <c r="F76" s="224"/>
      <c r="G76" s="224"/>
      <c r="H76" s="224"/>
      <c r="I76" s="27">
        <f>COUNTIF(D45:E75,"○")</f>
        <v>0</v>
      </c>
      <c r="J76" s="28" t="s">
        <v>16</v>
      </c>
      <c r="K76" s="126" t="s">
        <v>101</v>
      </c>
      <c r="L76" s="127"/>
      <c r="M76" s="127"/>
      <c r="N76" s="27" t="s">
        <v>99</v>
      </c>
      <c r="O76" s="27">
        <f>COUNTIF(Q45:R75,"○")</f>
        <v>0</v>
      </c>
      <c r="P76" s="27" t="s">
        <v>38</v>
      </c>
      <c r="Q76" s="225" t="s">
        <v>100</v>
      </c>
      <c r="R76" s="225"/>
      <c r="S76" s="27">
        <f>COUNTIF(S45:T75,"○")</f>
        <v>0</v>
      </c>
      <c r="T76" s="27" t="s">
        <v>38</v>
      </c>
      <c r="U76" s="27"/>
      <c r="V76" s="27"/>
      <c r="W76" s="28"/>
      <c r="X76" s="212" t="s">
        <v>37</v>
      </c>
      <c r="Y76" s="213"/>
      <c r="Z76" s="213"/>
      <c r="AA76" s="44"/>
      <c r="AB76" s="44"/>
      <c r="AC76" s="216" t="str">
        <f>IF(W43="３．要支援家庭のこども加算","●","×")</f>
        <v>×</v>
      </c>
      <c r="AD76" s="30"/>
      <c r="AI76" s="12"/>
      <c r="AJ76" s="12"/>
      <c r="AK76" s="12"/>
      <c r="AL76" s="12"/>
      <c r="AM76" s="12"/>
      <c r="AN76" s="12"/>
      <c r="AO76" s="12"/>
      <c r="AP76" s="12"/>
      <c r="AQ76" s="12"/>
      <c r="AR76" s="12"/>
      <c r="AS76" s="12"/>
      <c r="AT76" s="12"/>
    </row>
    <row r="77" spans="1:46" s="32" customFormat="1" ht="26.25" customHeight="1" x14ac:dyDescent="0.55000000000000004">
      <c r="A77" s="126" t="s">
        <v>91</v>
      </c>
      <c r="B77" s="127"/>
      <c r="C77" s="27">
        <f>COUNTIF(O45:P75,"○")</f>
        <v>0</v>
      </c>
      <c r="D77" s="105" t="s">
        <v>38</v>
      </c>
      <c r="E77" s="105"/>
      <c r="F77" s="103" t="s">
        <v>107</v>
      </c>
      <c r="G77" s="104"/>
      <c r="H77" s="104"/>
      <c r="I77" s="27">
        <f>COUNTIF(U45:V75,"○")</f>
        <v>0</v>
      </c>
      <c r="J77" s="28" t="s">
        <v>38</v>
      </c>
      <c r="K77" s="211" t="s">
        <v>60</v>
      </c>
      <c r="L77" s="113"/>
      <c r="M77" s="113"/>
      <c r="N77" s="42">
        <f>IF(SUM(L45:M75)&gt;E42, E42, SUM(L45:M75))</f>
        <v>0</v>
      </c>
      <c r="O77" s="111" t="s">
        <v>58</v>
      </c>
      <c r="P77" s="111"/>
      <c r="Q77" s="111"/>
      <c r="R77" s="111"/>
      <c r="S77" s="42">
        <f>SUMIFS(L45:M75,D45:E75,"○")</f>
        <v>0</v>
      </c>
      <c r="T77" s="42" t="s">
        <v>59</v>
      </c>
      <c r="U77" s="115"/>
      <c r="V77" s="115"/>
      <c r="W77" s="45"/>
      <c r="X77" s="214"/>
      <c r="Y77" s="215"/>
      <c r="Z77" s="215"/>
      <c r="AA77" s="49"/>
      <c r="AB77" s="49"/>
      <c r="AC77" s="217"/>
      <c r="AI77" s="12"/>
      <c r="AJ77" s="12"/>
      <c r="AK77" s="12"/>
      <c r="AL77" s="12"/>
      <c r="AM77" s="12"/>
      <c r="AN77" s="12"/>
      <c r="AO77" s="12"/>
      <c r="AP77" s="12"/>
      <c r="AQ77" s="12"/>
      <c r="AR77" s="12"/>
      <c r="AS77" s="12"/>
      <c r="AT77" s="12"/>
    </row>
    <row r="78" spans="1:46" s="32" customFormat="1" ht="26.25" customHeight="1" x14ac:dyDescent="0.55000000000000004">
      <c r="A78" s="29"/>
      <c r="B78" s="29"/>
      <c r="C78" s="29"/>
      <c r="F78" s="29"/>
      <c r="G78" s="29"/>
      <c r="H78" s="29"/>
      <c r="K78" s="51"/>
      <c r="L78" s="51"/>
      <c r="M78" s="51"/>
      <c r="O78" s="52"/>
      <c r="P78" s="52"/>
      <c r="Q78" s="52"/>
      <c r="R78" s="52"/>
      <c r="U78" s="53"/>
      <c r="V78" s="53"/>
      <c r="X78" s="29"/>
      <c r="Y78" s="29"/>
      <c r="Z78" s="29"/>
      <c r="AA78" s="29"/>
      <c r="AB78" s="29"/>
      <c r="AC78" s="29"/>
      <c r="AI78" s="12"/>
      <c r="AJ78" s="12"/>
      <c r="AK78" s="12"/>
      <c r="AL78" s="12"/>
      <c r="AM78" s="12"/>
      <c r="AN78" s="12"/>
      <c r="AO78" s="12"/>
      <c r="AP78" s="12"/>
      <c r="AQ78" s="12"/>
      <c r="AR78" s="12"/>
      <c r="AS78" s="12"/>
      <c r="AT78" s="12"/>
    </row>
    <row r="79" spans="1:46" s="32" customFormat="1" ht="26.25" customHeight="1" x14ac:dyDescent="0.55000000000000004">
      <c r="A79" s="100" t="str">
        <f>"（別紙）中野区乳児等通園支援事業　利用状況報告書（"&amp;$N$2&amp;"年"&amp;$P$2&amp;"月分）"</f>
        <v>（別紙）中野区乳児等通園支援事業　利用状況報告書（2026年9月分）</v>
      </c>
      <c r="B79" s="100"/>
      <c r="C79" s="100"/>
      <c r="D79" s="100"/>
      <c r="E79" s="100"/>
      <c r="F79" s="100"/>
      <c r="G79" s="100"/>
      <c r="H79" s="100"/>
      <c r="I79" s="100"/>
      <c r="J79" s="100"/>
      <c r="K79" s="100"/>
      <c r="L79" s="100"/>
      <c r="M79" s="100"/>
      <c r="N79" s="100"/>
      <c r="O79" s="100"/>
      <c r="P79" s="100"/>
      <c r="Q79" s="100"/>
      <c r="R79" s="100"/>
      <c r="S79" s="100"/>
      <c r="T79" s="100"/>
      <c r="U79" s="100"/>
      <c r="V79" s="100"/>
      <c r="W79" s="100"/>
      <c r="X79" s="100"/>
      <c r="Y79" s="100"/>
      <c r="Z79" s="100"/>
      <c r="AA79" s="100"/>
      <c r="AB79" s="100"/>
      <c r="AC79" s="100"/>
      <c r="AI79" s="12"/>
      <c r="AJ79" s="12"/>
      <c r="AK79" s="12"/>
      <c r="AL79" s="12"/>
      <c r="AM79" s="12"/>
      <c r="AN79" s="12"/>
      <c r="AO79" s="12"/>
      <c r="AP79" s="12"/>
      <c r="AQ79" s="12"/>
      <c r="AR79" s="12"/>
      <c r="AS79" s="12"/>
      <c r="AT79" s="12"/>
    </row>
    <row r="80" spans="1:46" s="32" customFormat="1" ht="26.25" customHeight="1" x14ac:dyDescent="0.55000000000000004">
      <c r="A80" s="101" t="s">
        <v>23</v>
      </c>
      <c r="B80" s="101"/>
      <c r="C80" s="101"/>
      <c r="D80" s="110"/>
      <c r="E80" s="110"/>
      <c r="F80" s="110"/>
      <c r="G80" s="110"/>
      <c r="H80" s="110"/>
      <c r="I80" s="110"/>
      <c r="J80" s="114" t="s">
        <v>43</v>
      </c>
      <c r="K80" s="114"/>
      <c r="L80" s="114"/>
      <c r="M80" s="12"/>
      <c r="N80" s="12"/>
      <c r="O80" s="29" t="s">
        <v>0</v>
      </c>
      <c r="P80" s="13"/>
      <c r="Q80" s="29" t="s">
        <v>3</v>
      </c>
      <c r="R80" s="12"/>
      <c r="S80" s="29" t="s">
        <v>4</v>
      </c>
      <c r="T80" s="29" t="s">
        <v>19</v>
      </c>
      <c r="U80" s="32" t="s">
        <v>40</v>
      </c>
      <c r="W80" s="110"/>
      <c r="X80" s="110"/>
      <c r="Y80" s="110"/>
      <c r="Z80" s="110"/>
      <c r="AA80" s="110"/>
      <c r="AB80" s="110"/>
      <c r="AC80" s="32" t="s">
        <v>19</v>
      </c>
      <c r="AI80" s="12"/>
      <c r="AJ80" s="12"/>
      <c r="AK80" s="12"/>
      <c r="AL80" s="12"/>
      <c r="AM80" s="12"/>
      <c r="AN80" s="12"/>
      <c r="AO80" s="12"/>
      <c r="AP80" s="12"/>
      <c r="AQ80" s="12"/>
      <c r="AR80" s="12"/>
      <c r="AS80" s="12"/>
      <c r="AT80" s="12"/>
    </row>
    <row r="81" spans="1:46" s="32" customFormat="1" ht="26.25" customHeight="1" x14ac:dyDescent="0.55000000000000004">
      <c r="A81" s="101" t="s">
        <v>24</v>
      </c>
      <c r="B81" s="101"/>
      <c r="C81" s="101"/>
      <c r="D81" s="32" t="s">
        <v>87</v>
      </c>
      <c r="E81" s="32" cm="1">
        <f t="array" ref="E81">_xlfn.IFS(W80="０歳児クラス相当",$L$12,W80="１歳児クラス相当",$L$13,W80="２歳児クラス相当（３歳未満）",$L$14,W80="２歳児クラス相当（３歳誕生月）",$L$14,W80="",0)</f>
        <v>0</v>
      </c>
      <c r="F81" s="114" t="s">
        <v>11</v>
      </c>
      <c r="G81" s="114"/>
      <c r="H81" s="29"/>
      <c r="J81" s="114"/>
      <c r="K81" s="114"/>
      <c r="M81" s="114"/>
      <c r="N81" s="114"/>
      <c r="P81" s="157" t="s">
        <v>62</v>
      </c>
      <c r="Q81" s="157"/>
      <c r="R81" s="157"/>
      <c r="S81" s="110"/>
      <c r="T81" s="110"/>
      <c r="U81" s="110"/>
      <c r="V81" s="157" t="s">
        <v>65</v>
      </c>
      <c r="W81" s="157"/>
      <c r="X81" s="110"/>
      <c r="Y81" s="110"/>
      <c r="Z81" s="110"/>
      <c r="AA81" s="110"/>
      <c r="AB81" s="110"/>
      <c r="AC81" s="32" t="s">
        <v>19</v>
      </c>
      <c r="AI81" s="12"/>
      <c r="AJ81" s="12"/>
      <c r="AK81" s="12"/>
      <c r="AL81" s="12"/>
      <c r="AM81" s="12"/>
      <c r="AN81" s="12"/>
      <c r="AO81" s="12"/>
      <c r="AP81" s="12"/>
      <c r="AQ81" s="12"/>
      <c r="AR81" s="12"/>
      <c r="AS81" s="12"/>
      <c r="AT81" s="12"/>
    </row>
    <row r="82" spans="1:46" s="32" customFormat="1" ht="26.25" customHeight="1" x14ac:dyDescent="0.55000000000000004">
      <c r="B82" s="114" t="s">
        <v>66</v>
      </c>
      <c r="C82" s="114"/>
      <c r="D82" s="114"/>
      <c r="E82" s="114" t="s">
        <v>94</v>
      </c>
      <c r="F82" s="114"/>
      <c r="G82" s="114"/>
      <c r="H82" s="114"/>
      <c r="I82" s="29" t="s">
        <v>19</v>
      </c>
      <c r="J82" s="113" t="s">
        <v>93</v>
      </c>
      <c r="K82" s="113"/>
      <c r="L82" s="113"/>
      <c r="M82" s="113"/>
      <c r="N82" s="113"/>
      <c r="O82" s="110"/>
      <c r="P82" s="110"/>
      <c r="Q82" s="110"/>
      <c r="R82" s="110"/>
      <c r="S82" s="110"/>
      <c r="U82" s="111" t="s">
        <v>86</v>
      </c>
      <c r="V82" s="111"/>
      <c r="W82" s="228"/>
      <c r="X82" s="228"/>
      <c r="Y82" s="228"/>
      <c r="Z82" s="228"/>
      <c r="AA82" s="228"/>
      <c r="AB82" s="228"/>
      <c r="AC82" s="12"/>
      <c r="AI82" s="12"/>
      <c r="AJ82" s="12"/>
      <c r="AK82" s="12"/>
      <c r="AL82" s="12"/>
      <c r="AM82" s="12"/>
      <c r="AN82" s="12"/>
      <c r="AO82" s="12"/>
      <c r="AP82" s="12"/>
      <c r="AQ82" s="12"/>
      <c r="AR82" s="12"/>
      <c r="AS82" s="12"/>
      <c r="AT82" s="12"/>
    </row>
    <row r="83" spans="1:46" s="32" customFormat="1" ht="26.25" customHeight="1" x14ac:dyDescent="0.55000000000000004">
      <c r="A83" s="123" t="s">
        <v>25</v>
      </c>
      <c r="B83" s="123"/>
      <c r="C83" s="14" t="s">
        <v>26</v>
      </c>
      <c r="D83" s="123" t="s">
        <v>90</v>
      </c>
      <c r="E83" s="123"/>
      <c r="F83" s="123" t="s">
        <v>27</v>
      </c>
      <c r="G83" s="123"/>
      <c r="H83" s="123"/>
      <c r="I83" s="123"/>
      <c r="J83" s="123"/>
      <c r="K83" s="123"/>
      <c r="L83" s="177" t="s">
        <v>28</v>
      </c>
      <c r="M83" s="177"/>
      <c r="N83" s="177"/>
      <c r="O83" s="123" t="s">
        <v>29</v>
      </c>
      <c r="P83" s="123"/>
      <c r="Q83" s="116" t="s">
        <v>98</v>
      </c>
      <c r="R83" s="116"/>
      <c r="S83" s="116" t="s">
        <v>45</v>
      </c>
      <c r="T83" s="116"/>
      <c r="U83" s="124" t="s">
        <v>55</v>
      </c>
      <c r="V83" s="125"/>
      <c r="W83" s="126" t="s">
        <v>30</v>
      </c>
      <c r="X83" s="127"/>
      <c r="Y83" s="127"/>
      <c r="Z83" s="127"/>
      <c r="AA83" s="127"/>
      <c r="AB83" s="127"/>
      <c r="AC83" s="128"/>
      <c r="AI83" s="12"/>
      <c r="AJ83" s="12"/>
      <c r="AK83" s="12"/>
      <c r="AL83" s="12"/>
      <c r="AM83" s="12"/>
      <c r="AN83" s="12"/>
      <c r="AO83" s="12"/>
      <c r="AP83" s="12"/>
      <c r="AQ83" s="12"/>
      <c r="AR83" s="12"/>
      <c r="AS83" s="12"/>
      <c r="AT83" s="12"/>
    </row>
    <row r="84" spans="1:46" s="32" customFormat="1" ht="26.25" customHeight="1" x14ac:dyDescent="0.55000000000000004">
      <c r="A84" s="15">
        <v>1</v>
      </c>
      <c r="B84" s="21" t="s">
        <v>4</v>
      </c>
      <c r="C84" s="24" t="str">
        <f>TEXT(DATE($N$2,$P$2,A84),"aaa")</f>
        <v>火</v>
      </c>
      <c r="D84" s="106"/>
      <c r="E84" s="107"/>
      <c r="F84" s="108"/>
      <c r="G84" s="109"/>
      <c r="H84" s="16" t="s">
        <v>31</v>
      </c>
      <c r="I84" s="109"/>
      <c r="J84" s="109"/>
      <c r="K84" s="21" t="s">
        <v>32</v>
      </c>
      <c r="L84" s="89" t="str">
        <f>IF(OR(F84="",I84=""),"",MIN(MAX(ROUNDDOWN((I84-F84)*24*2,0)/2,0),$E$81))</f>
        <v/>
      </c>
      <c r="M84" s="90"/>
      <c r="N84" s="43" t="s">
        <v>33</v>
      </c>
      <c r="O84" s="106"/>
      <c r="P84" s="107"/>
      <c r="Q84" s="106"/>
      <c r="R84" s="107"/>
      <c r="S84" s="106"/>
      <c r="T84" s="107"/>
      <c r="U84" s="106"/>
      <c r="V84" s="107"/>
      <c r="W84" s="231"/>
      <c r="X84" s="232"/>
      <c r="Y84" s="232"/>
      <c r="Z84" s="232"/>
      <c r="AA84" s="232"/>
      <c r="AB84" s="232"/>
      <c r="AC84" s="233"/>
      <c r="AI84" s="12"/>
      <c r="AJ84" s="12"/>
      <c r="AK84" s="12"/>
      <c r="AL84" s="12"/>
      <c r="AM84" s="12"/>
      <c r="AN84" s="12"/>
      <c r="AO84" s="12"/>
      <c r="AP84" s="12"/>
      <c r="AQ84" s="12"/>
      <c r="AR84" s="12"/>
      <c r="AS84" s="12"/>
      <c r="AT84" s="12"/>
    </row>
    <row r="85" spans="1:46" s="32" customFormat="1" ht="26.25" customHeight="1" x14ac:dyDescent="0.55000000000000004">
      <c r="A85" s="17">
        <v>2</v>
      </c>
      <c r="B85" s="22" t="s">
        <v>4</v>
      </c>
      <c r="C85" s="25" t="str">
        <f>TEXT(DATE($N$2,$P$2,A85),"aaa")</f>
        <v>水</v>
      </c>
      <c r="D85" s="85"/>
      <c r="E85" s="86"/>
      <c r="F85" s="205"/>
      <c r="G85" s="178"/>
      <c r="H85" s="18" t="s">
        <v>31</v>
      </c>
      <c r="I85" s="178"/>
      <c r="J85" s="178"/>
      <c r="K85" s="22" t="s">
        <v>32</v>
      </c>
      <c r="L85" s="89" t="str">
        <f>IF(OR(F85="",I85=""),"",MIN(MAX(ROUNDDOWN((I85-F85)*24*2,0)/2,0),$E$81))</f>
        <v/>
      </c>
      <c r="M85" s="90"/>
      <c r="N85" s="22" t="s">
        <v>33</v>
      </c>
      <c r="O85" s="85"/>
      <c r="P85" s="86"/>
      <c r="Q85" s="85"/>
      <c r="R85" s="86"/>
      <c r="S85" s="85"/>
      <c r="T85" s="86"/>
      <c r="U85" s="85"/>
      <c r="V85" s="86"/>
      <c r="W85" s="120"/>
      <c r="X85" s="121"/>
      <c r="Y85" s="121"/>
      <c r="Z85" s="121"/>
      <c r="AA85" s="121"/>
      <c r="AB85" s="121"/>
      <c r="AC85" s="122"/>
      <c r="AI85" s="12"/>
      <c r="AJ85" s="12"/>
      <c r="AK85" s="12"/>
      <c r="AL85" s="12"/>
      <c r="AM85" s="12"/>
      <c r="AN85" s="12"/>
      <c r="AO85" s="12"/>
      <c r="AP85" s="12"/>
      <c r="AQ85" s="12"/>
      <c r="AR85" s="12"/>
      <c r="AS85" s="12"/>
      <c r="AT85" s="12"/>
    </row>
    <row r="86" spans="1:46" s="32" customFormat="1" ht="26.25" customHeight="1" x14ac:dyDescent="0.55000000000000004">
      <c r="A86" s="17">
        <v>3</v>
      </c>
      <c r="B86" s="22" t="s">
        <v>34</v>
      </c>
      <c r="C86" s="25" t="str">
        <f t="shared" ref="C86:C113" si="3">TEXT(DATE($N$2,$P$2,A86),"aaa")</f>
        <v>木</v>
      </c>
      <c r="D86" s="85"/>
      <c r="E86" s="86"/>
      <c r="F86" s="205"/>
      <c r="G86" s="178"/>
      <c r="H86" s="18" t="s">
        <v>31</v>
      </c>
      <c r="I86" s="178"/>
      <c r="J86" s="178"/>
      <c r="K86" s="22" t="s">
        <v>32</v>
      </c>
      <c r="L86" s="89" t="str">
        <f t="shared" ref="L86:L113" si="4">IF(OR(F86="",I86=""),"",MIN(MAX(ROUNDDOWN((I86-F86)*24*2,0)/2,0),$E$81))</f>
        <v/>
      </c>
      <c r="M86" s="90"/>
      <c r="N86" s="22" t="s">
        <v>33</v>
      </c>
      <c r="O86" s="85"/>
      <c r="P86" s="86"/>
      <c r="Q86" s="85"/>
      <c r="R86" s="86"/>
      <c r="S86" s="85"/>
      <c r="T86" s="86"/>
      <c r="U86" s="85"/>
      <c r="V86" s="86"/>
      <c r="W86" s="234"/>
      <c r="X86" s="235"/>
      <c r="Y86" s="235"/>
      <c r="Z86" s="235"/>
      <c r="AA86" s="235"/>
      <c r="AB86" s="235"/>
      <c r="AC86" s="236"/>
      <c r="AI86" s="12"/>
      <c r="AJ86" s="12"/>
      <c r="AK86" s="12"/>
      <c r="AL86" s="12"/>
      <c r="AM86" s="12"/>
      <c r="AN86" s="12"/>
      <c r="AO86" s="12"/>
      <c r="AP86" s="12"/>
      <c r="AQ86" s="12"/>
      <c r="AR86" s="12"/>
      <c r="AS86" s="12"/>
      <c r="AT86" s="12"/>
    </row>
    <row r="87" spans="1:46" s="32" customFormat="1" ht="26.25" customHeight="1" x14ac:dyDescent="0.55000000000000004">
      <c r="A87" s="17">
        <v>4</v>
      </c>
      <c r="B87" s="22" t="s">
        <v>34</v>
      </c>
      <c r="C87" s="25" t="str">
        <f t="shared" si="3"/>
        <v>金</v>
      </c>
      <c r="D87" s="85"/>
      <c r="E87" s="86"/>
      <c r="F87" s="205"/>
      <c r="G87" s="178"/>
      <c r="H87" s="18" t="s">
        <v>31</v>
      </c>
      <c r="I87" s="178"/>
      <c r="J87" s="178"/>
      <c r="K87" s="22" t="s">
        <v>32</v>
      </c>
      <c r="L87" s="89" t="str">
        <f t="shared" si="4"/>
        <v/>
      </c>
      <c r="M87" s="90"/>
      <c r="N87" s="22" t="s">
        <v>33</v>
      </c>
      <c r="O87" s="85"/>
      <c r="P87" s="86"/>
      <c r="Q87" s="85"/>
      <c r="R87" s="86"/>
      <c r="S87" s="85"/>
      <c r="T87" s="86"/>
      <c r="U87" s="85"/>
      <c r="V87" s="86"/>
      <c r="W87" s="120"/>
      <c r="X87" s="121"/>
      <c r="Y87" s="121"/>
      <c r="Z87" s="121"/>
      <c r="AA87" s="121"/>
      <c r="AB87" s="121"/>
      <c r="AC87" s="122"/>
      <c r="AI87" s="12"/>
      <c r="AJ87" s="12"/>
      <c r="AK87" s="12"/>
      <c r="AL87" s="12"/>
      <c r="AM87" s="12"/>
      <c r="AN87" s="12"/>
      <c r="AO87" s="12"/>
      <c r="AP87" s="12"/>
      <c r="AQ87" s="12"/>
      <c r="AR87" s="12"/>
      <c r="AS87" s="12"/>
      <c r="AT87" s="12"/>
    </row>
    <row r="88" spans="1:46" s="32" customFormat="1" ht="26.25" customHeight="1" x14ac:dyDescent="0.55000000000000004">
      <c r="A88" s="17">
        <v>5</v>
      </c>
      <c r="B88" s="22" t="s">
        <v>34</v>
      </c>
      <c r="C88" s="25" t="str">
        <f t="shared" si="3"/>
        <v>土</v>
      </c>
      <c r="D88" s="85"/>
      <c r="E88" s="86"/>
      <c r="F88" s="205"/>
      <c r="G88" s="178"/>
      <c r="H88" s="18" t="s">
        <v>31</v>
      </c>
      <c r="I88" s="178"/>
      <c r="J88" s="178"/>
      <c r="K88" s="22" t="s">
        <v>32</v>
      </c>
      <c r="L88" s="89" t="str">
        <f t="shared" si="4"/>
        <v/>
      </c>
      <c r="M88" s="90"/>
      <c r="N88" s="22" t="s">
        <v>33</v>
      </c>
      <c r="O88" s="85"/>
      <c r="P88" s="86"/>
      <c r="Q88" s="85"/>
      <c r="R88" s="86"/>
      <c r="S88" s="85"/>
      <c r="T88" s="86"/>
      <c r="U88" s="85"/>
      <c r="V88" s="86"/>
      <c r="W88" s="120"/>
      <c r="X88" s="121"/>
      <c r="Y88" s="121"/>
      <c r="Z88" s="121"/>
      <c r="AA88" s="121"/>
      <c r="AB88" s="121"/>
      <c r="AC88" s="122"/>
      <c r="AI88" s="12"/>
      <c r="AJ88" s="12"/>
      <c r="AK88" s="12"/>
      <c r="AL88" s="12"/>
      <c r="AM88" s="12"/>
      <c r="AN88" s="12"/>
      <c r="AO88" s="12"/>
      <c r="AP88" s="12"/>
      <c r="AQ88" s="12"/>
      <c r="AR88" s="12"/>
      <c r="AS88" s="12"/>
      <c r="AT88" s="12"/>
    </row>
    <row r="89" spans="1:46" s="32" customFormat="1" ht="26.25" customHeight="1" x14ac:dyDescent="0.55000000000000004">
      <c r="A89" s="17">
        <v>6</v>
      </c>
      <c r="B89" s="22" t="s">
        <v>34</v>
      </c>
      <c r="C89" s="25" t="str">
        <f t="shared" si="3"/>
        <v>日</v>
      </c>
      <c r="D89" s="85"/>
      <c r="E89" s="86"/>
      <c r="F89" s="205"/>
      <c r="G89" s="178"/>
      <c r="H89" s="18" t="s">
        <v>31</v>
      </c>
      <c r="I89" s="178"/>
      <c r="J89" s="178"/>
      <c r="K89" s="22" t="s">
        <v>32</v>
      </c>
      <c r="L89" s="89" t="str">
        <f t="shared" si="4"/>
        <v/>
      </c>
      <c r="M89" s="90"/>
      <c r="N89" s="22" t="s">
        <v>33</v>
      </c>
      <c r="O89" s="85"/>
      <c r="P89" s="86"/>
      <c r="Q89" s="85"/>
      <c r="R89" s="86"/>
      <c r="S89" s="85"/>
      <c r="T89" s="86"/>
      <c r="U89" s="85"/>
      <c r="V89" s="86"/>
      <c r="W89" s="120"/>
      <c r="X89" s="121"/>
      <c r="Y89" s="121"/>
      <c r="Z89" s="121"/>
      <c r="AA89" s="121"/>
      <c r="AB89" s="121"/>
      <c r="AC89" s="122"/>
      <c r="AI89" s="12"/>
      <c r="AJ89" s="12"/>
      <c r="AK89" s="12"/>
      <c r="AL89" s="12"/>
      <c r="AM89" s="12"/>
      <c r="AN89" s="12"/>
      <c r="AO89" s="12"/>
      <c r="AP89" s="12"/>
      <c r="AQ89" s="12"/>
      <c r="AR89" s="12"/>
      <c r="AS89" s="12"/>
      <c r="AT89" s="12"/>
    </row>
    <row r="90" spans="1:46" s="32" customFormat="1" ht="26.25" customHeight="1" x14ac:dyDescent="0.55000000000000004">
      <c r="A90" s="17">
        <v>7</v>
      </c>
      <c r="B90" s="22" t="s">
        <v>34</v>
      </c>
      <c r="C90" s="25" t="str">
        <f t="shared" si="3"/>
        <v>月</v>
      </c>
      <c r="D90" s="85"/>
      <c r="E90" s="86"/>
      <c r="F90" s="205"/>
      <c r="G90" s="178"/>
      <c r="H90" s="18" t="s">
        <v>31</v>
      </c>
      <c r="I90" s="178"/>
      <c r="J90" s="178"/>
      <c r="K90" s="22" t="s">
        <v>32</v>
      </c>
      <c r="L90" s="89" t="str">
        <f t="shared" si="4"/>
        <v/>
      </c>
      <c r="M90" s="90"/>
      <c r="N90" s="22" t="s">
        <v>33</v>
      </c>
      <c r="O90" s="85"/>
      <c r="P90" s="86"/>
      <c r="Q90" s="85"/>
      <c r="R90" s="86"/>
      <c r="S90" s="85"/>
      <c r="T90" s="86"/>
      <c r="U90" s="85"/>
      <c r="V90" s="86"/>
      <c r="W90" s="120"/>
      <c r="X90" s="121"/>
      <c r="Y90" s="121"/>
      <c r="Z90" s="121"/>
      <c r="AA90" s="121"/>
      <c r="AB90" s="121"/>
      <c r="AC90" s="122"/>
      <c r="AI90" s="12"/>
      <c r="AJ90" s="12"/>
      <c r="AK90" s="12"/>
      <c r="AL90" s="12"/>
      <c r="AM90" s="12"/>
      <c r="AN90" s="12"/>
      <c r="AO90" s="12"/>
      <c r="AP90" s="12"/>
      <c r="AQ90" s="12"/>
      <c r="AR90" s="12"/>
      <c r="AS90" s="12"/>
      <c r="AT90" s="12"/>
    </row>
    <row r="91" spans="1:46" s="32" customFormat="1" ht="26.25" customHeight="1" x14ac:dyDescent="0.55000000000000004">
      <c r="A91" s="17">
        <v>8</v>
      </c>
      <c r="B91" s="22" t="s">
        <v>34</v>
      </c>
      <c r="C91" s="25" t="str">
        <f t="shared" si="3"/>
        <v>火</v>
      </c>
      <c r="D91" s="85"/>
      <c r="E91" s="86"/>
      <c r="F91" s="205"/>
      <c r="G91" s="178"/>
      <c r="H91" s="18" t="s">
        <v>31</v>
      </c>
      <c r="I91" s="178"/>
      <c r="J91" s="178"/>
      <c r="K91" s="22" t="s">
        <v>32</v>
      </c>
      <c r="L91" s="89" t="str">
        <f t="shared" si="4"/>
        <v/>
      </c>
      <c r="M91" s="90"/>
      <c r="N91" s="22" t="s">
        <v>33</v>
      </c>
      <c r="O91" s="85"/>
      <c r="P91" s="86"/>
      <c r="Q91" s="85"/>
      <c r="R91" s="86"/>
      <c r="S91" s="85"/>
      <c r="T91" s="86"/>
      <c r="U91" s="85"/>
      <c r="V91" s="86"/>
      <c r="W91" s="120"/>
      <c r="X91" s="121"/>
      <c r="Y91" s="121"/>
      <c r="Z91" s="121"/>
      <c r="AA91" s="121"/>
      <c r="AB91" s="121"/>
      <c r="AC91" s="122"/>
      <c r="AI91" s="12"/>
      <c r="AJ91" s="12"/>
      <c r="AK91" s="12"/>
      <c r="AL91" s="12"/>
      <c r="AM91" s="12"/>
      <c r="AN91" s="12"/>
      <c r="AO91" s="12"/>
      <c r="AP91" s="12"/>
      <c r="AQ91" s="12"/>
      <c r="AR91" s="12"/>
      <c r="AS91" s="12"/>
      <c r="AT91" s="12"/>
    </row>
    <row r="92" spans="1:46" s="32" customFormat="1" ht="26.25" customHeight="1" x14ac:dyDescent="0.55000000000000004">
      <c r="A92" s="17">
        <v>9</v>
      </c>
      <c r="B92" s="22" t="s">
        <v>34</v>
      </c>
      <c r="C92" s="25" t="str">
        <f t="shared" si="3"/>
        <v>水</v>
      </c>
      <c r="D92" s="85"/>
      <c r="E92" s="86"/>
      <c r="F92" s="205"/>
      <c r="G92" s="178"/>
      <c r="H92" s="18" t="s">
        <v>31</v>
      </c>
      <c r="I92" s="178"/>
      <c r="J92" s="178"/>
      <c r="K92" s="22" t="s">
        <v>32</v>
      </c>
      <c r="L92" s="89" t="str">
        <f t="shared" si="4"/>
        <v/>
      </c>
      <c r="M92" s="90"/>
      <c r="N92" s="22" t="s">
        <v>33</v>
      </c>
      <c r="O92" s="85"/>
      <c r="P92" s="86"/>
      <c r="Q92" s="85"/>
      <c r="R92" s="86"/>
      <c r="S92" s="85"/>
      <c r="T92" s="86"/>
      <c r="U92" s="85"/>
      <c r="V92" s="86"/>
      <c r="W92" s="120"/>
      <c r="X92" s="121"/>
      <c r="Y92" s="121"/>
      <c r="Z92" s="121"/>
      <c r="AA92" s="121"/>
      <c r="AB92" s="121"/>
      <c r="AC92" s="122"/>
      <c r="AI92" s="12"/>
      <c r="AJ92" s="12"/>
      <c r="AK92" s="12"/>
      <c r="AL92" s="12"/>
      <c r="AM92" s="12"/>
      <c r="AN92" s="12"/>
      <c r="AO92" s="12"/>
      <c r="AP92" s="12"/>
      <c r="AQ92" s="12"/>
      <c r="AR92" s="12"/>
      <c r="AS92" s="12"/>
      <c r="AT92" s="12"/>
    </row>
    <row r="93" spans="1:46" s="32" customFormat="1" ht="26.25" customHeight="1" x14ac:dyDescent="0.55000000000000004">
      <c r="A93" s="17">
        <v>10</v>
      </c>
      <c r="B93" s="22" t="s">
        <v>34</v>
      </c>
      <c r="C93" s="25" t="str">
        <f t="shared" si="3"/>
        <v>木</v>
      </c>
      <c r="D93" s="85"/>
      <c r="E93" s="86"/>
      <c r="F93" s="205"/>
      <c r="G93" s="178"/>
      <c r="H93" s="18" t="s">
        <v>31</v>
      </c>
      <c r="I93" s="178"/>
      <c r="J93" s="178"/>
      <c r="K93" s="22" t="s">
        <v>32</v>
      </c>
      <c r="L93" s="89" t="str">
        <f t="shared" si="4"/>
        <v/>
      </c>
      <c r="M93" s="90"/>
      <c r="N93" s="22" t="s">
        <v>33</v>
      </c>
      <c r="O93" s="85"/>
      <c r="P93" s="86"/>
      <c r="Q93" s="85"/>
      <c r="R93" s="86"/>
      <c r="S93" s="85"/>
      <c r="T93" s="86"/>
      <c r="U93" s="85"/>
      <c r="V93" s="86"/>
      <c r="W93" s="120"/>
      <c r="X93" s="121"/>
      <c r="Y93" s="121"/>
      <c r="Z93" s="121"/>
      <c r="AA93" s="121"/>
      <c r="AB93" s="121"/>
      <c r="AC93" s="122"/>
      <c r="AI93" s="12"/>
      <c r="AJ93" s="12"/>
      <c r="AK93" s="12"/>
      <c r="AL93" s="12"/>
      <c r="AM93" s="12"/>
      <c r="AN93" s="12"/>
      <c r="AO93" s="12"/>
      <c r="AP93" s="12"/>
      <c r="AQ93" s="12"/>
      <c r="AR93" s="12"/>
      <c r="AS93" s="12"/>
      <c r="AT93" s="12"/>
    </row>
    <row r="94" spans="1:46" s="32" customFormat="1" ht="26.25" customHeight="1" x14ac:dyDescent="0.55000000000000004">
      <c r="A94" s="17">
        <v>11</v>
      </c>
      <c r="B94" s="22" t="s">
        <v>34</v>
      </c>
      <c r="C94" s="25" t="str">
        <f t="shared" si="3"/>
        <v>金</v>
      </c>
      <c r="D94" s="85"/>
      <c r="E94" s="86"/>
      <c r="F94" s="205"/>
      <c r="G94" s="178"/>
      <c r="H94" s="18" t="s">
        <v>31</v>
      </c>
      <c r="I94" s="178"/>
      <c r="J94" s="178"/>
      <c r="K94" s="22" t="s">
        <v>32</v>
      </c>
      <c r="L94" s="89" t="str">
        <f t="shared" si="4"/>
        <v/>
      </c>
      <c r="M94" s="90"/>
      <c r="N94" s="22" t="s">
        <v>33</v>
      </c>
      <c r="O94" s="85"/>
      <c r="P94" s="86"/>
      <c r="Q94" s="85"/>
      <c r="R94" s="86"/>
      <c r="S94" s="85"/>
      <c r="T94" s="86"/>
      <c r="U94" s="85"/>
      <c r="V94" s="86"/>
      <c r="W94" s="120"/>
      <c r="X94" s="121"/>
      <c r="Y94" s="121"/>
      <c r="Z94" s="121"/>
      <c r="AA94" s="121"/>
      <c r="AB94" s="121"/>
      <c r="AC94" s="122"/>
      <c r="AI94" s="12"/>
      <c r="AJ94" s="12"/>
      <c r="AK94" s="12"/>
      <c r="AL94" s="12"/>
      <c r="AM94" s="12"/>
      <c r="AN94" s="12"/>
      <c r="AO94" s="12"/>
      <c r="AP94" s="12"/>
      <c r="AQ94" s="12"/>
      <c r="AR94" s="12"/>
      <c r="AS94" s="12"/>
      <c r="AT94" s="12"/>
    </row>
    <row r="95" spans="1:46" s="32" customFormat="1" ht="26.25" customHeight="1" x14ac:dyDescent="0.55000000000000004">
      <c r="A95" s="17">
        <v>12</v>
      </c>
      <c r="B95" s="22" t="s">
        <v>34</v>
      </c>
      <c r="C95" s="25" t="str">
        <f t="shared" si="3"/>
        <v>土</v>
      </c>
      <c r="D95" s="85"/>
      <c r="E95" s="86"/>
      <c r="F95" s="205"/>
      <c r="G95" s="178"/>
      <c r="H95" s="18" t="s">
        <v>31</v>
      </c>
      <c r="I95" s="178"/>
      <c r="J95" s="178"/>
      <c r="K95" s="22" t="s">
        <v>32</v>
      </c>
      <c r="L95" s="89" t="str">
        <f t="shared" si="4"/>
        <v/>
      </c>
      <c r="M95" s="90"/>
      <c r="N95" s="22" t="s">
        <v>33</v>
      </c>
      <c r="O95" s="85"/>
      <c r="P95" s="86"/>
      <c r="Q95" s="85"/>
      <c r="R95" s="86"/>
      <c r="S95" s="85"/>
      <c r="T95" s="86"/>
      <c r="U95" s="85"/>
      <c r="V95" s="86"/>
      <c r="W95" s="120"/>
      <c r="X95" s="121"/>
      <c r="Y95" s="121"/>
      <c r="Z95" s="121"/>
      <c r="AA95" s="121"/>
      <c r="AB95" s="121"/>
      <c r="AC95" s="122"/>
      <c r="AI95" s="12"/>
      <c r="AJ95" s="12"/>
      <c r="AK95" s="12"/>
      <c r="AL95" s="12"/>
      <c r="AM95" s="12"/>
      <c r="AN95" s="12"/>
      <c r="AO95" s="12"/>
      <c r="AP95" s="12"/>
      <c r="AQ95" s="12"/>
      <c r="AR95" s="12"/>
      <c r="AS95" s="12"/>
      <c r="AT95" s="12"/>
    </row>
    <row r="96" spans="1:46" s="32" customFormat="1" ht="26.25" customHeight="1" x14ac:dyDescent="0.55000000000000004">
      <c r="A96" s="17">
        <v>13</v>
      </c>
      <c r="B96" s="22" t="s">
        <v>34</v>
      </c>
      <c r="C96" s="25" t="str">
        <f t="shared" si="3"/>
        <v>日</v>
      </c>
      <c r="D96" s="85"/>
      <c r="E96" s="86"/>
      <c r="F96" s="205"/>
      <c r="G96" s="178"/>
      <c r="H96" s="18" t="s">
        <v>31</v>
      </c>
      <c r="I96" s="178"/>
      <c r="J96" s="178"/>
      <c r="K96" s="22" t="s">
        <v>32</v>
      </c>
      <c r="L96" s="89" t="str">
        <f t="shared" si="4"/>
        <v/>
      </c>
      <c r="M96" s="90"/>
      <c r="N96" s="22" t="s">
        <v>33</v>
      </c>
      <c r="O96" s="85"/>
      <c r="P96" s="86"/>
      <c r="Q96" s="85"/>
      <c r="R96" s="86"/>
      <c r="S96" s="85"/>
      <c r="T96" s="86"/>
      <c r="U96" s="85"/>
      <c r="V96" s="86"/>
      <c r="W96" s="120"/>
      <c r="X96" s="121"/>
      <c r="Y96" s="121"/>
      <c r="Z96" s="121"/>
      <c r="AA96" s="121"/>
      <c r="AB96" s="121"/>
      <c r="AC96" s="122"/>
      <c r="AI96" s="12"/>
      <c r="AJ96" s="12"/>
      <c r="AK96" s="12"/>
      <c r="AL96" s="12"/>
      <c r="AM96" s="12"/>
      <c r="AN96" s="12"/>
      <c r="AO96" s="12"/>
      <c r="AP96" s="12"/>
      <c r="AQ96" s="12"/>
      <c r="AR96" s="12"/>
      <c r="AS96" s="12"/>
      <c r="AT96" s="12"/>
    </row>
    <row r="97" spans="1:46" s="32" customFormat="1" ht="26.25" customHeight="1" x14ac:dyDescent="0.55000000000000004">
      <c r="A97" s="17">
        <v>14</v>
      </c>
      <c r="B97" s="22" t="s">
        <v>34</v>
      </c>
      <c r="C97" s="25" t="str">
        <f t="shared" si="3"/>
        <v>月</v>
      </c>
      <c r="D97" s="85"/>
      <c r="E97" s="86"/>
      <c r="F97" s="205"/>
      <c r="G97" s="178"/>
      <c r="H97" s="18" t="s">
        <v>31</v>
      </c>
      <c r="I97" s="178"/>
      <c r="J97" s="178"/>
      <c r="K97" s="22" t="s">
        <v>32</v>
      </c>
      <c r="L97" s="89" t="str">
        <f t="shared" si="4"/>
        <v/>
      </c>
      <c r="M97" s="90"/>
      <c r="N97" s="22" t="s">
        <v>33</v>
      </c>
      <c r="O97" s="85"/>
      <c r="P97" s="86"/>
      <c r="Q97" s="85"/>
      <c r="R97" s="86"/>
      <c r="S97" s="85"/>
      <c r="T97" s="86"/>
      <c r="U97" s="85"/>
      <c r="V97" s="86"/>
      <c r="W97" s="120"/>
      <c r="X97" s="121"/>
      <c r="Y97" s="121"/>
      <c r="Z97" s="121"/>
      <c r="AA97" s="121"/>
      <c r="AB97" s="121"/>
      <c r="AC97" s="122"/>
      <c r="AI97" s="12"/>
      <c r="AJ97" s="12"/>
      <c r="AK97" s="12"/>
      <c r="AL97" s="12"/>
      <c r="AM97" s="12"/>
      <c r="AN97" s="12"/>
      <c r="AO97" s="12"/>
      <c r="AP97" s="12"/>
      <c r="AQ97" s="12"/>
      <c r="AR97" s="12"/>
      <c r="AS97" s="12"/>
      <c r="AT97" s="12"/>
    </row>
    <row r="98" spans="1:46" s="32" customFormat="1" ht="26.25" customHeight="1" x14ac:dyDescent="0.55000000000000004">
      <c r="A98" s="17">
        <v>15</v>
      </c>
      <c r="B98" s="22" t="s">
        <v>34</v>
      </c>
      <c r="C98" s="25" t="str">
        <f t="shared" si="3"/>
        <v>火</v>
      </c>
      <c r="D98" s="85"/>
      <c r="E98" s="86"/>
      <c r="F98" s="205"/>
      <c r="G98" s="178"/>
      <c r="H98" s="18" t="s">
        <v>31</v>
      </c>
      <c r="I98" s="178"/>
      <c r="J98" s="178"/>
      <c r="K98" s="22" t="s">
        <v>32</v>
      </c>
      <c r="L98" s="89" t="str">
        <f t="shared" si="4"/>
        <v/>
      </c>
      <c r="M98" s="90"/>
      <c r="N98" s="22" t="s">
        <v>33</v>
      </c>
      <c r="O98" s="85"/>
      <c r="P98" s="86"/>
      <c r="Q98" s="85"/>
      <c r="R98" s="86"/>
      <c r="S98" s="85"/>
      <c r="T98" s="86"/>
      <c r="U98" s="85"/>
      <c r="V98" s="86"/>
      <c r="W98" s="120"/>
      <c r="X98" s="121"/>
      <c r="Y98" s="121"/>
      <c r="Z98" s="121"/>
      <c r="AA98" s="121"/>
      <c r="AB98" s="121"/>
      <c r="AC98" s="122"/>
      <c r="AI98" s="12"/>
      <c r="AJ98" s="12"/>
      <c r="AK98" s="12"/>
      <c r="AL98" s="12"/>
      <c r="AM98" s="12"/>
      <c r="AN98" s="12"/>
      <c r="AO98" s="12"/>
      <c r="AP98" s="12"/>
      <c r="AQ98" s="12"/>
      <c r="AR98" s="12"/>
      <c r="AS98" s="12"/>
      <c r="AT98" s="12"/>
    </row>
    <row r="99" spans="1:46" s="32" customFormat="1" ht="26.25" customHeight="1" x14ac:dyDescent="0.55000000000000004">
      <c r="A99" s="17">
        <v>16</v>
      </c>
      <c r="B99" s="22" t="s">
        <v>34</v>
      </c>
      <c r="C99" s="25" t="str">
        <f t="shared" si="3"/>
        <v>水</v>
      </c>
      <c r="D99" s="85"/>
      <c r="E99" s="86"/>
      <c r="F99" s="205"/>
      <c r="G99" s="178"/>
      <c r="H99" s="18" t="s">
        <v>31</v>
      </c>
      <c r="I99" s="178"/>
      <c r="J99" s="178"/>
      <c r="K99" s="22" t="s">
        <v>32</v>
      </c>
      <c r="L99" s="89" t="str">
        <f t="shared" si="4"/>
        <v/>
      </c>
      <c r="M99" s="90"/>
      <c r="N99" s="22" t="s">
        <v>33</v>
      </c>
      <c r="O99" s="85"/>
      <c r="P99" s="86"/>
      <c r="Q99" s="85"/>
      <c r="R99" s="86"/>
      <c r="S99" s="85"/>
      <c r="T99" s="86"/>
      <c r="U99" s="85"/>
      <c r="V99" s="86"/>
      <c r="W99" s="120"/>
      <c r="X99" s="121"/>
      <c r="Y99" s="121"/>
      <c r="Z99" s="121"/>
      <c r="AA99" s="121"/>
      <c r="AB99" s="121"/>
      <c r="AC99" s="122"/>
      <c r="AI99" s="12"/>
      <c r="AJ99" s="12"/>
      <c r="AK99" s="12"/>
      <c r="AL99" s="12"/>
      <c r="AM99" s="12"/>
      <c r="AN99" s="12"/>
      <c r="AO99" s="12"/>
      <c r="AP99" s="12"/>
      <c r="AQ99" s="12"/>
      <c r="AR99" s="12"/>
      <c r="AS99" s="12"/>
      <c r="AT99" s="12"/>
    </row>
    <row r="100" spans="1:46" s="32" customFormat="1" ht="26.25" customHeight="1" x14ac:dyDescent="0.55000000000000004">
      <c r="A100" s="17">
        <v>17</v>
      </c>
      <c r="B100" s="22" t="s">
        <v>34</v>
      </c>
      <c r="C100" s="25" t="str">
        <f t="shared" si="3"/>
        <v>木</v>
      </c>
      <c r="D100" s="85"/>
      <c r="E100" s="86"/>
      <c r="F100" s="205"/>
      <c r="G100" s="178"/>
      <c r="H100" s="18" t="s">
        <v>31</v>
      </c>
      <c r="I100" s="178"/>
      <c r="J100" s="178"/>
      <c r="K100" s="22" t="s">
        <v>32</v>
      </c>
      <c r="L100" s="89" t="str">
        <f t="shared" si="4"/>
        <v/>
      </c>
      <c r="M100" s="90"/>
      <c r="N100" s="22" t="s">
        <v>33</v>
      </c>
      <c r="O100" s="85"/>
      <c r="P100" s="86"/>
      <c r="Q100" s="85"/>
      <c r="R100" s="86"/>
      <c r="S100" s="85"/>
      <c r="T100" s="86"/>
      <c r="U100" s="85"/>
      <c r="V100" s="86"/>
      <c r="W100" s="120"/>
      <c r="X100" s="121"/>
      <c r="Y100" s="121"/>
      <c r="Z100" s="121"/>
      <c r="AA100" s="121"/>
      <c r="AB100" s="121"/>
      <c r="AC100" s="122"/>
      <c r="AI100" s="12"/>
      <c r="AJ100" s="12"/>
      <c r="AK100" s="12"/>
      <c r="AL100" s="12"/>
      <c r="AM100" s="12"/>
      <c r="AN100" s="12"/>
      <c r="AO100" s="12"/>
      <c r="AP100" s="12"/>
      <c r="AQ100" s="12"/>
      <c r="AR100" s="12"/>
      <c r="AS100" s="12"/>
      <c r="AT100" s="12"/>
    </row>
    <row r="101" spans="1:46" s="32" customFormat="1" ht="26.25" customHeight="1" x14ac:dyDescent="0.55000000000000004">
      <c r="A101" s="17">
        <v>18</v>
      </c>
      <c r="B101" s="22" t="s">
        <v>34</v>
      </c>
      <c r="C101" s="25" t="str">
        <f t="shared" si="3"/>
        <v>金</v>
      </c>
      <c r="D101" s="85"/>
      <c r="E101" s="86"/>
      <c r="F101" s="205"/>
      <c r="G101" s="178"/>
      <c r="H101" s="18" t="s">
        <v>31</v>
      </c>
      <c r="I101" s="178"/>
      <c r="J101" s="178"/>
      <c r="K101" s="22" t="s">
        <v>32</v>
      </c>
      <c r="L101" s="89" t="str">
        <f t="shared" si="4"/>
        <v/>
      </c>
      <c r="M101" s="90"/>
      <c r="N101" s="22" t="s">
        <v>33</v>
      </c>
      <c r="O101" s="85"/>
      <c r="P101" s="86"/>
      <c r="Q101" s="85"/>
      <c r="R101" s="86"/>
      <c r="S101" s="85"/>
      <c r="T101" s="86"/>
      <c r="U101" s="85"/>
      <c r="V101" s="86"/>
      <c r="W101" s="120"/>
      <c r="X101" s="121"/>
      <c r="Y101" s="121"/>
      <c r="Z101" s="121"/>
      <c r="AA101" s="121"/>
      <c r="AB101" s="121"/>
      <c r="AC101" s="122"/>
      <c r="AI101" s="12"/>
      <c r="AJ101" s="12"/>
      <c r="AK101" s="12"/>
      <c r="AL101" s="12"/>
      <c r="AM101" s="12"/>
      <c r="AN101" s="12"/>
      <c r="AO101" s="12"/>
      <c r="AP101" s="12"/>
      <c r="AQ101" s="12"/>
      <c r="AR101" s="12"/>
      <c r="AS101" s="12"/>
      <c r="AT101" s="12"/>
    </row>
    <row r="102" spans="1:46" s="32" customFormat="1" ht="26.25" customHeight="1" x14ac:dyDescent="0.55000000000000004">
      <c r="A102" s="17">
        <v>19</v>
      </c>
      <c r="B102" s="22" t="s">
        <v>34</v>
      </c>
      <c r="C102" s="25" t="str">
        <f t="shared" si="3"/>
        <v>土</v>
      </c>
      <c r="D102" s="85"/>
      <c r="E102" s="86"/>
      <c r="F102" s="205"/>
      <c r="G102" s="178"/>
      <c r="H102" s="18" t="s">
        <v>31</v>
      </c>
      <c r="I102" s="178"/>
      <c r="J102" s="178"/>
      <c r="K102" s="22" t="s">
        <v>32</v>
      </c>
      <c r="L102" s="89" t="str">
        <f t="shared" si="4"/>
        <v/>
      </c>
      <c r="M102" s="90"/>
      <c r="N102" s="22" t="s">
        <v>33</v>
      </c>
      <c r="O102" s="85"/>
      <c r="P102" s="86"/>
      <c r="Q102" s="85"/>
      <c r="R102" s="86"/>
      <c r="S102" s="85"/>
      <c r="T102" s="86"/>
      <c r="U102" s="85"/>
      <c r="V102" s="86"/>
      <c r="W102" s="120"/>
      <c r="X102" s="121"/>
      <c r="Y102" s="121"/>
      <c r="Z102" s="121"/>
      <c r="AA102" s="121"/>
      <c r="AB102" s="121"/>
      <c r="AC102" s="122"/>
      <c r="AI102" s="12"/>
      <c r="AJ102" s="12"/>
      <c r="AK102" s="12"/>
      <c r="AL102" s="12"/>
      <c r="AM102" s="12"/>
      <c r="AN102" s="12"/>
      <c r="AO102" s="12"/>
      <c r="AP102" s="12"/>
      <c r="AQ102" s="12"/>
      <c r="AR102" s="12"/>
      <c r="AS102" s="12"/>
      <c r="AT102" s="12"/>
    </row>
    <row r="103" spans="1:46" s="32" customFormat="1" ht="26.25" customHeight="1" x14ac:dyDescent="0.55000000000000004">
      <c r="A103" s="17">
        <v>20</v>
      </c>
      <c r="B103" s="22" t="s">
        <v>34</v>
      </c>
      <c r="C103" s="25" t="str">
        <f t="shared" si="3"/>
        <v>日</v>
      </c>
      <c r="D103" s="85"/>
      <c r="E103" s="86"/>
      <c r="F103" s="205"/>
      <c r="G103" s="178"/>
      <c r="H103" s="18" t="s">
        <v>31</v>
      </c>
      <c r="I103" s="178"/>
      <c r="J103" s="178"/>
      <c r="K103" s="22" t="s">
        <v>32</v>
      </c>
      <c r="L103" s="89" t="str">
        <f t="shared" si="4"/>
        <v/>
      </c>
      <c r="M103" s="90"/>
      <c r="N103" s="22" t="s">
        <v>33</v>
      </c>
      <c r="O103" s="85"/>
      <c r="P103" s="86"/>
      <c r="Q103" s="85"/>
      <c r="R103" s="86"/>
      <c r="S103" s="85"/>
      <c r="T103" s="86"/>
      <c r="U103" s="85"/>
      <c r="V103" s="86"/>
      <c r="W103" s="120"/>
      <c r="X103" s="121"/>
      <c r="Y103" s="121"/>
      <c r="Z103" s="121"/>
      <c r="AA103" s="121"/>
      <c r="AB103" s="121"/>
      <c r="AC103" s="122"/>
      <c r="AI103" s="12"/>
      <c r="AJ103" s="12"/>
      <c r="AK103" s="12"/>
      <c r="AL103" s="12"/>
      <c r="AM103" s="12"/>
      <c r="AN103" s="12"/>
      <c r="AO103" s="12"/>
      <c r="AP103" s="12"/>
      <c r="AQ103" s="12"/>
      <c r="AR103" s="12"/>
      <c r="AS103" s="12"/>
      <c r="AT103" s="12"/>
    </row>
    <row r="104" spans="1:46" s="32" customFormat="1" ht="26.25" customHeight="1" x14ac:dyDescent="0.55000000000000004">
      <c r="A104" s="17">
        <v>21</v>
      </c>
      <c r="B104" s="22" t="s">
        <v>34</v>
      </c>
      <c r="C104" s="25" t="str">
        <f t="shared" si="3"/>
        <v>月</v>
      </c>
      <c r="D104" s="85"/>
      <c r="E104" s="86"/>
      <c r="F104" s="205"/>
      <c r="G104" s="178"/>
      <c r="H104" s="18" t="s">
        <v>31</v>
      </c>
      <c r="I104" s="178"/>
      <c r="J104" s="178"/>
      <c r="K104" s="22" t="s">
        <v>32</v>
      </c>
      <c r="L104" s="89" t="str">
        <f t="shared" si="4"/>
        <v/>
      </c>
      <c r="M104" s="90"/>
      <c r="N104" s="22" t="s">
        <v>33</v>
      </c>
      <c r="O104" s="85"/>
      <c r="P104" s="86"/>
      <c r="Q104" s="85"/>
      <c r="R104" s="86"/>
      <c r="S104" s="85"/>
      <c r="T104" s="86"/>
      <c r="U104" s="85"/>
      <c r="V104" s="86"/>
      <c r="W104" s="120"/>
      <c r="X104" s="121"/>
      <c r="Y104" s="121"/>
      <c r="Z104" s="121"/>
      <c r="AA104" s="121"/>
      <c r="AB104" s="121"/>
      <c r="AC104" s="122"/>
      <c r="AI104" s="12"/>
      <c r="AJ104" s="12"/>
      <c r="AK104" s="12"/>
      <c r="AL104" s="12"/>
      <c r="AM104" s="12"/>
      <c r="AN104" s="12"/>
      <c r="AO104" s="12"/>
      <c r="AP104" s="12"/>
      <c r="AQ104" s="12"/>
      <c r="AR104" s="12"/>
      <c r="AS104" s="12"/>
      <c r="AT104" s="12"/>
    </row>
    <row r="105" spans="1:46" s="32" customFormat="1" ht="26.25" customHeight="1" x14ac:dyDescent="0.55000000000000004">
      <c r="A105" s="17">
        <v>22</v>
      </c>
      <c r="B105" s="22" t="s">
        <v>34</v>
      </c>
      <c r="C105" s="25" t="str">
        <f t="shared" si="3"/>
        <v>火</v>
      </c>
      <c r="D105" s="85"/>
      <c r="E105" s="86"/>
      <c r="F105" s="205"/>
      <c r="G105" s="178"/>
      <c r="H105" s="18" t="s">
        <v>31</v>
      </c>
      <c r="I105" s="178"/>
      <c r="J105" s="178"/>
      <c r="K105" s="22" t="s">
        <v>32</v>
      </c>
      <c r="L105" s="89" t="str">
        <f t="shared" si="4"/>
        <v/>
      </c>
      <c r="M105" s="90"/>
      <c r="N105" s="22" t="s">
        <v>33</v>
      </c>
      <c r="O105" s="85"/>
      <c r="P105" s="86"/>
      <c r="Q105" s="85"/>
      <c r="R105" s="86"/>
      <c r="S105" s="85"/>
      <c r="T105" s="86"/>
      <c r="U105" s="85"/>
      <c r="V105" s="86"/>
      <c r="W105" s="120"/>
      <c r="X105" s="121"/>
      <c r="Y105" s="121"/>
      <c r="Z105" s="121"/>
      <c r="AA105" s="121"/>
      <c r="AB105" s="121"/>
      <c r="AC105" s="122"/>
      <c r="AI105" s="12"/>
      <c r="AJ105" s="12"/>
      <c r="AK105" s="12"/>
      <c r="AL105" s="12"/>
      <c r="AM105" s="12"/>
      <c r="AN105" s="12"/>
      <c r="AO105" s="12"/>
      <c r="AP105" s="12"/>
      <c r="AQ105" s="12"/>
      <c r="AR105" s="12"/>
      <c r="AS105" s="12"/>
      <c r="AT105" s="12"/>
    </row>
    <row r="106" spans="1:46" s="32" customFormat="1" ht="26.25" customHeight="1" x14ac:dyDescent="0.55000000000000004">
      <c r="A106" s="17">
        <v>23</v>
      </c>
      <c r="B106" s="22" t="s">
        <v>34</v>
      </c>
      <c r="C106" s="25" t="str">
        <f t="shared" si="3"/>
        <v>水</v>
      </c>
      <c r="D106" s="85"/>
      <c r="E106" s="86"/>
      <c r="F106" s="205"/>
      <c r="G106" s="178"/>
      <c r="H106" s="18" t="s">
        <v>31</v>
      </c>
      <c r="I106" s="178"/>
      <c r="J106" s="178"/>
      <c r="K106" s="22" t="s">
        <v>32</v>
      </c>
      <c r="L106" s="89" t="str">
        <f t="shared" si="4"/>
        <v/>
      </c>
      <c r="M106" s="90"/>
      <c r="N106" s="22" t="s">
        <v>33</v>
      </c>
      <c r="O106" s="85"/>
      <c r="P106" s="86"/>
      <c r="Q106" s="85"/>
      <c r="R106" s="86"/>
      <c r="S106" s="85"/>
      <c r="T106" s="86"/>
      <c r="U106" s="85"/>
      <c r="V106" s="86"/>
      <c r="W106" s="120"/>
      <c r="X106" s="121"/>
      <c r="Y106" s="121"/>
      <c r="Z106" s="121"/>
      <c r="AA106" s="121"/>
      <c r="AB106" s="121"/>
      <c r="AC106" s="122"/>
      <c r="AI106" s="12"/>
      <c r="AJ106" s="12"/>
      <c r="AK106" s="12"/>
      <c r="AL106" s="12"/>
      <c r="AM106" s="12"/>
      <c r="AN106" s="12"/>
      <c r="AO106" s="12"/>
      <c r="AP106" s="12"/>
      <c r="AQ106" s="12"/>
      <c r="AR106" s="12"/>
      <c r="AS106" s="12"/>
      <c r="AT106" s="12"/>
    </row>
    <row r="107" spans="1:46" s="32" customFormat="1" ht="26.25" customHeight="1" x14ac:dyDescent="0.55000000000000004">
      <c r="A107" s="17">
        <v>24</v>
      </c>
      <c r="B107" s="22" t="s">
        <v>34</v>
      </c>
      <c r="C107" s="25" t="str">
        <f t="shared" si="3"/>
        <v>木</v>
      </c>
      <c r="D107" s="85"/>
      <c r="E107" s="86"/>
      <c r="F107" s="205"/>
      <c r="G107" s="178"/>
      <c r="H107" s="18" t="s">
        <v>31</v>
      </c>
      <c r="I107" s="178"/>
      <c r="J107" s="178"/>
      <c r="K107" s="22" t="s">
        <v>32</v>
      </c>
      <c r="L107" s="89" t="str">
        <f t="shared" si="4"/>
        <v/>
      </c>
      <c r="M107" s="90"/>
      <c r="N107" s="22" t="s">
        <v>33</v>
      </c>
      <c r="O107" s="85"/>
      <c r="P107" s="86"/>
      <c r="Q107" s="85"/>
      <c r="R107" s="86"/>
      <c r="S107" s="85"/>
      <c r="T107" s="86"/>
      <c r="U107" s="85"/>
      <c r="V107" s="86"/>
      <c r="W107" s="120"/>
      <c r="X107" s="121"/>
      <c r="Y107" s="121"/>
      <c r="Z107" s="121"/>
      <c r="AA107" s="121"/>
      <c r="AB107" s="121"/>
      <c r="AC107" s="122"/>
      <c r="AI107" s="12"/>
      <c r="AJ107" s="12"/>
      <c r="AK107" s="12"/>
      <c r="AL107" s="12"/>
      <c r="AM107" s="12"/>
      <c r="AN107" s="12"/>
      <c r="AO107" s="12"/>
      <c r="AP107" s="12"/>
      <c r="AQ107" s="12"/>
      <c r="AR107" s="12"/>
      <c r="AS107" s="12"/>
      <c r="AT107" s="12"/>
    </row>
    <row r="108" spans="1:46" s="32" customFormat="1" ht="26.25" customHeight="1" x14ac:dyDescent="0.55000000000000004">
      <c r="A108" s="17">
        <v>25</v>
      </c>
      <c r="B108" s="22" t="s">
        <v>34</v>
      </c>
      <c r="C108" s="25" t="str">
        <f t="shared" si="3"/>
        <v>金</v>
      </c>
      <c r="D108" s="85"/>
      <c r="E108" s="86"/>
      <c r="F108" s="205"/>
      <c r="G108" s="178"/>
      <c r="H108" s="18" t="s">
        <v>31</v>
      </c>
      <c r="I108" s="178"/>
      <c r="J108" s="178"/>
      <c r="K108" s="22" t="s">
        <v>32</v>
      </c>
      <c r="L108" s="89" t="str">
        <f t="shared" si="4"/>
        <v/>
      </c>
      <c r="M108" s="90"/>
      <c r="N108" s="22" t="s">
        <v>33</v>
      </c>
      <c r="O108" s="85"/>
      <c r="P108" s="86"/>
      <c r="Q108" s="85"/>
      <c r="R108" s="86"/>
      <c r="S108" s="85"/>
      <c r="T108" s="86"/>
      <c r="U108" s="85"/>
      <c r="V108" s="86"/>
      <c r="W108" s="120"/>
      <c r="X108" s="121"/>
      <c r="Y108" s="121"/>
      <c r="Z108" s="121"/>
      <c r="AA108" s="121"/>
      <c r="AB108" s="121"/>
      <c r="AC108" s="122"/>
      <c r="AI108" s="12"/>
      <c r="AJ108" s="12"/>
      <c r="AK108" s="12"/>
      <c r="AL108" s="12"/>
      <c r="AM108" s="12"/>
      <c r="AN108" s="12"/>
      <c r="AO108" s="12"/>
      <c r="AP108" s="12"/>
      <c r="AQ108" s="12"/>
      <c r="AR108" s="12"/>
      <c r="AS108" s="12"/>
      <c r="AT108" s="12"/>
    </row>
    <row r="109" spans="1:46" s="32" customFormat="1" ht="26.25" customHeight="1" x14ac:dyDescent="0.55000000000000004">
      <c r="A109" s="17">
        <v>26</v>
      </c>
      <c r="B109" s="22" t="s">
        <v>34</v>
      </c>
      <c r="C109" s="25" t="str">
        <f t="shared" si="3"/>
        <v>土</v>
      </c>
      <c r="D109" s="85"/>
      <c r="E109" s="86"/>
      <c r="F109" s="205"/>
      <c r="G109" s="178"/>
      <c r="H109" s="18" t="s">
        <v>31</v>
      </c>
      <c r="I109" s="178"/>
      <c r="J109" s="178"/>
      <c r="K109" s="22" t="s">
        <v>32</v>
      </c>
      <c r="L109" s="89" t="str">
        <f t="shared" si="4"/>
        <v/>
      </c>
      <c r="M109" s="90"/>
      <c r="N109" s="22" t="s">
        <v>33</v>
      </c>
      <c r="O109" s="85"/>
      <c r="P109" s="86"/>
      <c r="Q109" s="85"/>
      <c r="R109" s="86"/>
      <c r="S109" s="85"/>
      <c r="T109" s="86"/>
      <c r="U109" s="85"/>
      <c r="V109" s="86"/>
      <c r="W109" s="120"/>
      <c r="X109" s="121"/>
      <c r="Y109" s="121"/>
      <c r="Z109" s="121"/>
      <c r="AA109" s="121"/>
      <c r="AB109" s="121"/>
      <c r="AC109" s="122"/>
      <c r="AI109" s="12"/>
      <c r="AJ109" s="12"/>
      <c r="AK109" s="12"/>
      <c r="AL109" s="12"/>
      <c r="AM109" s="12"/>
      <c r="AN109" s="12"/>
      <c r="AO109" s="12"/>
      <c r="AP109" s="12"/>
      <c r="AQ109" s="12"/>
      <c r="AR109" s="12"/>
      <c r="AS109" s="12"/>
      <c r="AT109" s="12"/>
    </row>
    <row r="110" spans="1:46" s="32" customFormat="1" ht="26.25" customHeight="1" x14ac:dyDescent="0.55000000000000004">
      <c r="A110" s="17">
        <v>27</v>
      </c>
      <c r="B110" s="22" t="s">
        <v>34</v>
      </c>
      <c r="C110" s="25" t="str">
        <f t="shared" si="3"/>
        <v>日</v>
      </c>
      <c r="D110" s="85"/>
      <c r="E110" s="86"/>
      <c r="F110" s="205"/>
      <c r="G110" s="178"/>
      <c r="H110" s="18" t="s">
        <v>31</v>
      </c>
      <c r="I110" s="178"/>
      <c r="J110" s="178"/>
      <c r="K110" s="22" t="s">
        <v>32</v>
      </c>
      <c r="L110" s="89" t="str">
        <f t="shared" si="4"/>
        <v/>
      </c>
      <c r="M110" s="90"/>
      <c r="N110" s="22" t="s">
        <v>33</v>
      </c>
      <c r="O110" s="85"/>
      <c r="P110" s="86"/>
      <c r="Q110" s="85"/>
      <c r="R110" s="86"/>
      <c r="S110" s="85"/>
      <c r="T110" s="86"/>
      <c r="U110" s="85"/>
      <c r="V110" s="86"/>
      <c r="W110" s="120"/>
      <c r="X110" s="121"/>
      <c r="Y110" s="121"/>
      <c r="Z110" s="121"/>
      <c r="AA110" s="121"/>
      <c r="AB110" s="121"/>
      <c r="AC110" s="122"/>
      <c r="AI110" s="12"/>
      <c r="AJ110" s="12"/>
      <c r="AK110" s="12"/>
      <c r="AL110" s="12"/>
      <c r="AM110" s="12"/>
      <c r="AN110" s="12"/>
      <c r="AO110" s="12"/>
      <c r="AP110" s="12"/>
      <c r="AQ110" s="12"/>
      <c r="AR110" s="12"/>
      <c r="AS110" s="12"/>
      <c r="AT110" s="12"/>
    </row>
    <row r="111" spans="1:46" s="32" customFormat="1" ht="26.25" customHeight="1" x14ac:dyDescent="0.55000000000000004">
      <c r="A111" s="17">
        <v>28</v>
      </c>
      <c r="B111" s="22" t="s">
        <v>34</v>
      </c>
      <c r="C111" s="25" t="str">
        <f t="shared" si="3"/>
        <v>月</v>
      </c>
      <c r="D111" s="85"/>
      <c r="E111" s="86"/>
      <c r="F111" s="205"/>
      <c r="G111" s="178"/>
      <c r="H111" s="18" t="s">
        <v>31</v>
      </c>
      <c r="I111" s="178"/>
      <c r="J111" s="178"/>
      <c r="K111" s="22" t="s">
        <v>32</v>
      </c>
      <c r="L111" s="89" t="str">
        <f t="shared" si="4"/>
        <v/>
      </c>
      <c r="M111" s="90"/>
      <c r="N111" s="22" t="s">
        <v>33</v>
      </c>
      <c r="O111" s="85"/>
      <c r="P111" s="86"/>
      <c r="Q111" s="85"/>
      <c r="R111" s="86"/>
      <c r="S111" s="85"/>
      <c r="T111" s="86"/>
      <c r="U111" s="85"/>
      <c r="V111" s="86"/>
      <c r="W111" s="120"/>
      <c r="X111" s="121"/>
      <c r="Y111" s="121"/>
      <c r="Z111" s="121"/>
      <c r="AA111" s="121"/>
      <c r="AB111" s="121"/>
      <c r="AC111" s="122"/>
      <c r="AI111" s="12"/>
      <c r="AJ111" s="12"/>
      <c r="AK111" s="12"/>
      <c r="AL111" s="12"/>
      <c r="AM111" s="12"/>
      <c r="AN111" s="12"/>
      <c r="AO111" s="12"/>
      <c r="AP111" s="12"/>
      <c r="AQ111" s="12"/>
      <c r="AR111" s="12"/>
      <c r="AS111" s="12"/>
      <c r="AT111" s="12"/>
    </row>
    <row r="112" spans="1:46" s="32" customFormat="1" ht="26.25" customHeight="1" x14ac:dyDescent="0.55000000000000004">
      <c r="A112" s="17">
        <v>29</v>
      </c>
      <c r="B112" s="22" t="s">
        <v>34</v>
      </c>
      <c r="C112" s="25" t="str">
        <f t="shared" si="3"/>
        <v>火</v>
      </c>
      <c r="D112" s="85"/>
      <c r="E112" s="86"/>
      <c r="F112" s="205"/>
      <c r="G112" s="178"/>
      <c r="H112" s="18" t="s">
        <v>31</v>
      </c>
      <c r="I112" s="178"/>
      <c r="J112" s="178"/>
      <c r="K112" s="22" t="s">
        <v>32</v>
      </c>
      <c r="L112" s="89" t="str">
        <f t="shared" si="4"/>
        <v/>
      </c>
      <c r="M112" s="90"/>
      <c r="N112" s="22" t="s">
        <v>33</v>
      </c>
      <c r="O112" s="85"/>
      <c r="P112" s="86"/>
      <c r="Q112" s="85"/>
      <c r="R112" s="86"/>
      <c r="S112" s="85"/>
      <c r="T112" s="86"/>
      <c r="U112" s="85"/>
      <c r="V112" s="86"/>
      <c r="W112" s="120"/>
      <c r="X112" s="121"/>
      <c r="Y112" s="121"/>
      <c r="Z112" s="121"/>
      <c r="AA112" s="121"/>
      <c r="AB112" s="121"/>
      <c r="AC112" s="122"/>
      <c r="AI112" s="12"/>
      <c r="AJ112" s="12"/>
      <c r="AK112" s="12"/>
      <c r="AL112" s="12"/>
      <c r="AM112" s="12"/>
      <c r="AN112" s="12"/>
      <c r="AO112" s="12"/>
      <c r="AP112" s="12"/>
      <c r="AQ112" s="12"/>
      <c r="AR112" s="12"/>
      <c r="AS112" s="12"/>
      <c r="AT112" s="12"/>
    </row>
    <row r="113" spans="1:46" s="32" customFormat="1" ht="26.25" customHeight="1" x14ac:dyDescent="0.55000000000000004">
      <c r="A113" s="17">
        <v>30</v>
      </c>
      <c r="B113" s="22" t="s">
        <v>34</v>
      </c>
      <c r="C113" s="25" t="str">
        <f t="shared" si="3"/>
        <v>水</v>
      </c>
      <c r="D113" s="85"/>
      <c r="E113" s="86"/>
      <c r="F113" s="205"/>
      <c r="G113" s="178"/>
      <c r="H113" s="18" t="s">
        <v>31</v>
      </c>
      <c r="I113" s="178"/>
      <c r="J113" s="178"/>
      <c r="K113" s="22" t="s">
        <v>32</v>
      </c>
      <c r="L113" s="89" t="str">
        <f t="shared" si="4"/>
        <v/>
      </c>
      <c r="M113" s="90"/>
      <c r="N113" s="22" t="s">
        <v>33</v>
      </c>
      <c r="O113" s="85"/>
      <c r="P113" s="86"/>
      <c r="Q113" s="85"/>
      <c r="R113" s="86"/>
      <c r="S113" s="85"/>
      <c r="T113" s="86"/>
      <c r="U113" s="85"/>
      <c r="V113" s="86"/>
      <c r="W113" s="120"/>
      <c r="X113" s="121"/>
      <c r="Y113" s="121"/>
      <c r="Z113" s="121"/>
      <c r="AA113" s="121"/>
      <c r="AB113" s="121"/>
      <c r="AC113" s="122"/>
      <c r="AI113" s="12"/>
      <c r="AJ113" s="12"/>
      <c r="AK113" s="12"/>
      <c r="AL113" s="12"/>
      <c r="AM113" s="12"/>
      <c r="AN113" s="12"/>
      <c r="AO113" s="12"/>
      <c r="AP113" s="12"/>
      <c r="AQ113" s="12"/>
      <c r="AR113" s="12"/>
      <c r="AS113" s="12"/>
      <c r="AT113" s="12"/>
    </row>
    <row r="114" spans="1:46" s="32" customFormat="1" ht="26.25" customHeight="1" x14ac:dyDescent="0.55000000000000004">
      <c r="A114" s="19"/>
      <c r="B114" s="23"/>
      <c r="C114" s="26"/>
      <c r="D114" s="218"/>
      <c r="E114" s="219"/>
      <c r="F114" s="226"/>
      <c r="G114" s="227"/>
      <c r="H114" s="20" t="s">
        <v>31</v>
      </c>
      <c r="I114" s="227"/>
      <c r="J114" s="227"/>
      <c r="K114" s="23" t="s">
        <v>32</v>
      </c>
      <c r="L114" s="89" t="str">
        <f t="shared" ref="L114" si="5">IF(OR(F114="",I114=""),"",MIN(MAX(ROUNDDOWN((I114-F114)*24*2,0)/2,0),$E$81))</f>
        <v/>
      </c>
      <c r="M114" s="90"/>
      <c r="N114" s="23" t="s">
        <v>33</v>
      </c>
      <c r="O114" s="218"/>
      <c r="P114" s="219"/>
      <c r="Q114" s="218"/>
      <c r="R114" s="219"/>
      <c r="S114" s="218"/>
      <c r="T114" s="219"/>
      <c r="U114" s="218"/>
      <c r="V114" s="219"/>
      <c r="W114" s="208"/>
      <c r="X114" s="209"/>
      <c r="Y114" s="209"/>
      <c r="Z114" s="209"/>
      <c r="AA114" s="209"/>
      <c r="AB114" s="209"/>
      <c r="AC114" s="210"/>
      <c r="AI114" s="12"/>
      <c r="AJ114" s="12"/>
      <c r="AK114" s="12"/>
      <c r="AL114" s="12"/>
      <c r="AM114" s="12"/>
      <c r="AN114" s="12"/>
      <c r="AO114" s="12"/>
      <c r="AP114" s="12"/>
      <c r="AQ114" s="12"/>
      <c r="AR114" s="12"/>
      <c r="AS114" s="12"/>
      <c r="AT114" s="12"/>
    </row>
    <row r="115" spans="1:46" s="32" customFormat="1" ht="26.25" customHeight="1" x14ac:dyDescent="0.55000000000000004">
      <c r="A115" s="126" t="s">
        <v>35</v>
      </c>
      <c r="B115" s="127"/>
      <c r="C115" s="127"/>
      <c r="D115" s="27">
        <f>COUNTIF(L84:M114,"&gt;0")</f>
        <v>0</v>
      </c>
      <c r="E115" s="224" t="s">
        <v>36</v>
      </c>
      <c r="F115" s="224"/>
      <c r="G115" s="224"/>
      <c r="H115" s="224"/>
      <c r="I115" s="27">
        <f>COUNTIF(D84:E114,"○")</f>
        <v>0</v>
      </c>
      <c r="J115" s="28" t="s">
        <v>16</v>
      </c>
      <c r="K115" s="126" t="s">
        <v>101</v>
      </c>
      <c r="L115" s="127"/>
      <c r="M115" s="127"/>
      <c r="N115" s="27" t="s">
        <v>99</v>
      </c>
      <c r="O115" s="27">
        <f>COUNTIF(Q84:R114,"○")</f>
        <v>0</v>
      </c>
      <c r="P115" s="27" t="s">
        <v>38</v>
      </c>
      <c r="Q115" s="225" t="s">
        <v>100</v>
      </c>
      <c r="R115" s="225"/>
      <c r="S115" s="27">
        <f>COUNTIF(S84:T114,"○")</f>
        <v>0</v>
      </c>
      <c r="T115" s="27" t="s">
        <v>38</v>
      </c>
      <c r="U115" s="27"/>
      <c r="V115" s="27"/>
      <c r="W115" s="28"/>
      <c r="X115" s="212" t="s">
        <v>37</v>
      </c>
      <c r="Y115" s="213"/>
      <c r="Z115" s="213"/>
      <c r="AA115" s="44"/>
      <c r="AB115" s="44"/>
      <c r="AC115" s="216" t="str">
        <f>IF(W82="３．要支援家庭のこども加算","●","×")</f>
        <v>×</v>
      </c>
      <c r="AI115" s="12"/>
      <c r="AJ115" s="12"/>
      <c r="AK115" s="12"/>
      <c r="AL115" s="12"/>
      <c r="AM115" s="12"/>
      <c r="AN115" s="12"/>
      <c r="AO115" s="12"/>
      <c r="AP115" s="12"/>
      <c r="AQ115" s="12"/>
      <c r="AR115" s="12"/>
      <c r="AS115" s="12"/>
      <c r="AT115" s="12"/>
    </row>
    <row r="116" spans="1:46" s="32" customFormat="1" ht="26.25" customHeight="1" x14ac:dyDescent="0.55000000000000004">
      <c r="A116" s="126" t="s">
        <v>91</v>
      </c>
      <c r="B116" s="127"/>
      <c r="C116" s="27">
        <f>COUNTIF(O84:P114,"○")</f>
        <v>0</v>
      </c>
      <c r="D116" s="105" t="s">
        <v>38</v>
      </c>
      <c r="E116" s="105"/>
      <c r="F116" s="103" t="s">
        <v>107</v>
      </c>
      <c r="G116" s="104"/>
      <c r="H116" s="104"/>
      <c r="I116" s="27">
        <f>COUNTIF(U84:V114,"○")</f>
        <v>0</v>
      </c>
      <c r="J116" s="28" t="s">
        <v>38</v>
      </c>
      <c r="K116" s="211" t="s">
        <v>60</v>
      </c>
      <c r="L116" s="113"/>
      <c r="M116" s="113"/>
      <c r="N116" s="42">
        <f>IF(SUM(L84:M114)&gt;E81, E81, SUM(L84:M114))</f>
        <v>0</v>
      </c>
      <c r="O116" s="111" t="s">
        <v>58</v>
      </c>
      <c r="P116" s="111"/>
      <c r="Q116" s="111"/>
      <c r="R116" s="111"/>
      <c r="S116" s="42">
        <f>SUMIFS(L84:M114,D84:E114,"○")</f>
        <v>0</v>
      </c>
      <c r="T116" s="42" t="s">
        <v>59</v>
      </c>
      <c r="U116" s="115"/>
      <c r="V116" s="115"/>
      <c r="W116" s="45"/>
      <c r="X116" s="214"/>
      <c r="Y116" s="215"/>
      <c r="Z116" s="215"/>
      <c r="AA116" s="49"/>
      <c r="AB116" s="49"/>
      <c r="AC116" s="217"/>
      <c r="AI116" s="12"/>
      <c r="AJ116" s="12"/>
      <c r="AK116" s="12"/>
      <c r="AL116" s="12"/>
      <c r="AM116" s="12"/>
      <c r="AN116" s="12"/>
      <c r="AO116" s="12"/>
      <c r="AP116" s="12"/>
      <c r="AQ116" s="12"/>
      <c r="AR116" s="12"/>
      <c r="AS116" s="12"/>
      <c r="AT116" s="12"/>
    </row>
    <row r="117" spans="1:46" s="32" customFormat="1" ht="26.25" customHeight="1" x14ac:dyDescent="0.55000000000000004">
      <c r="A117" s="29"/>
      <c r="B117" s="29"/>
      <c r="C117" s="29"/>
      <c r="F117" s="29"/>
      <c r="G117" s="29"/>
      <c r="H117" s="29"/>
      <c r="K117" s="51"/>
      <c r="L117" s="51"/>
      <c r="M117" s="51"/>
      <c r="O117" s="52"/>
      <c r="P117" s="52"/>
      <c r="Q117" s="52"/>
      <c r="R117" s="52"/>
      <c r="U117" s="53"/>
      <c r="V117" s="53"/>
      <c r="X117" s="29"/>
      <c r="Y117" s="29"/>
      <c r="Z117" s="29"/>
      <c r="AA117" s="29"/>
      <c r="AB117" s="29"/>
      <c r="AC117" s="29"/>
      <c r="AI117" s="12"/>
      <c r="AJ117" s="12"/>
      <c r="AK117" s="12"/>
      <c r="AL117" s="12"/>
      <c r="AM117" s="12"/>
      <c r="AN117" s="12"/>
      <c r="AO117" s="12"/>
      <c r="AP117" s="12"/>
      <c r="AQ117" s="12"/>
      <c r="AR117" s="12"/>
      <c r="AS117" s="12"/>
      <c r="AT117" s="12"/>
    </row>
    <row r="118" spans="1:46" ht="26.25" customHeight="1" x14ac:dyDescent="0.55000000000000004">
      <c r="A118" s="100" t="str">
        <f>"（別紙）中野区乳児等通園支援事業　利用状況報告書（"&amp;$N$2&amp;"年"&amp;$P$2&amp;"月分）"</f>
        <v>（別紙）中野区乳児等通園支援事業　利用状況報告書（2026年9月分）</v>
      </c>
      <c r="B118" s="100"/>
      <c r="C118" s="100"/>
      <c r="D118" s="100"/>
      <c r="E118" s="100"/>
      <c r="F118" s="100"/>
      <c r="G118" s="100"/>
      <c r="H118" s="100"/>
      <c r="I118" s="100"/>
      <c r="J118" s="100"/>
      <c r="K118" s="100"/>
      <c r="L118" s="100"/>
      <c r="M118" s="100"/>
      <c r="N118" s="100"/>
      <c r="O118" s="100"/>
      <c r="P118" s="100"/>
      <c r="Q118" s="100"/>
      <c r="R118" s="100"/>
      <c r="S118" s="100"/>
      <c r="T118" s="100"/>
      <c r="U118" s="100"/>
      <c r="V118" s="100"/>
      <c r="W118" s="100"/>
      <c r="X118" s="100"/>
      <c r="Y118" s="100"/>
      <c r="Z118" s="100"/>
      <c r="AA118" s="100"/>
      <c r="AB118" s="100"/>
      <c r="AC118" s="100"/>
    </row>
    <row r="119" spans="1:46" ht="26.25" customHeight="1" x14ac:dyDescent="0.55000000000000004">
      <c r="A119" s="101" t="s">
        <v>23</v>
      </c>
      <c r="B119" s="101"/>
      <c r="C119" s="101"/>
      <c r="D119" s="110"/>
      <c r="E119" s="110"/>
      <c r="F119" s="110"/>
      <c r="G119" s="110"/>
      <c r="H119" s="110"/>
      <c r="I119" s="110"/>
      <c r="J119" s="114" t="s">
        <v>43</v>
      </c>
      <c r="K119" s="114"/>
      <c r="L119" s="114"/>
      <c r="O119" s="29" t="s">
        <v>0</v>
      </c>
      <c r="P119" s="13"/>
      <c r="Q119" s="29" t="s">
        <v>3</v>
      </c>
      <c r="S119" s="29" t="s">
        <v>4</v>
      </c>
      <c r="T119" s="29" t="s">
        <v>19</v>
      </c>
      <c r="U119" s="32" t="s">
        <v>40</v>
      </c>
      <c r="V119" s="32"/>
      <c r="W119" s="110"/>
      <c r="X119" s="110"/>
      <c r="Y119" s="110"/>
      <c r="Z119" s="110"/>
      <c r="AA119" s="110"/>
      <c r="AB119" s="110"/>
      <c r="AC119" s="32" t="s">
        <v>19</v>
      </c>
    </row>
    <row r="120" spans="1:46" ht="26.25" customHeight="1" x14ac:dyDescent="0.55000000000000004">
      <c r="A120" s="101" t="s">
        <v>24</v>
      </c>
      <c r="B120" s="101"/>
      <c r="C120" s="101"/>
      <c r="D120" s="32" t="s">
        <v>87</v>
      </c>
      <c r="E120" s="32" cm="1">
        <f t="array" ref="E120">_xlfn.IFS(W119="０歳児クラス相当",$L$12,W119="１歳児クラス相当",$L$13,W119="２歳児クラス相当（３歳未満）",$L$14,W119="２歳児クラス相当（３歳誕生月）",$L$14,W119="",0)</f>
        <v>0</v>
      </c>
      <c r="F120" s="114" t="s">
        <v>11</v>
      </c>
      <c r="G120" s="114"/>
      <c r="H120" s="29"/>
      <c r="I120" s="32"/>
      <c r="J120" s="114"/>
      <c r="K120" s="114"/>
      <c r="L120" s="32"/>
      <c r="M120" s="114"/>
      <c r="N120" s="114"/>
      <c r="O120" s="32"/>
      <c r="P120" s="157" t="s">
        <v>62</v>
      </c>
      <c r="Q120" s="157"/>
      <c r="R120" s="157"/>
      <c r="S120" s="110"/>
      <c r="T120" s="110"/>
      <c r="U120" s="110"/>
      <c r="V120" s="157" t="s">
        <v>65</v>
      </c>
      <c r="W120" s="157"/>
      <c r="X120" s="110"/>
      <c r="Y120" s="110"/>
      <c r="Z120" s="110"/>
      <c r="AA120" s="110"/>
      <c r="AB120" s="110"/>
      <c r="AC120" s="32" t="s">
        <v>19</v>
      </c>
    </row>
    <row r="121" spans="1:46" ht="26.25" customHeight="1" x14ac:dyDescent="0.55000000000000004">
      <c r="A121" s="32"/>
      <c r="B121" s="114" t="s">
        <v>66</v>
      </c>
      <c r="C121" s="114"/>
      <c r="D121" s="114"/>
      <c r="E121" s="114" t="s">
        <v>94</v>
      </c>
      <c r="F121" s="114"/>
      <c r="G121" s="114"/>
      <c r="H121" s="114"/>
      <c r="I121" s="29" t="s">
        <v>19</v>
      </c>
      <c r="J121" s="113" t="s">
        <v>93</v>
      </c>
      <c r="K121" s="113"/>
      <c r="L121" s="113"/>
      <c r="M121" s="113"/>
      <c r="N121" s="113"/>
      <c r="O121" s="110"/>
      <c r="P121" s="110"/>
      <c r="Q121" s="110"/>
      <c r="R121" s="110"/>
      <c r="S121" s="110"/>
      <c r="T121" s="32"/>
      <c r="U121" s="111" t="s">
        <v>86</v>
      </c>
      <c r="V121" s="111"/>
      <c r="W121" s="228"/>
      <c r="X121" s="228"/>
      <c r="Y121" s="228"/>
      <c r="Z121" s="228"/>
      <c r="AA121" s="228"/>
      <c r="AB121" s="228"/>
    </row>
    <row r="122" spans="1:46" ht="26.25" customHeight="1" x14ac:dyDescent="0.55000000000000004">
      <c r="A122" s="123" t="s">
        <v>25</v>
      </c>
      <c r="B122" s="123"/>
      <c r="C122" s="14" t="s">
        <v>26</v>
      </c>
      <c r="D122" s="123" t="s">
        <v>90</v>
      </c>
      <c r="E122" s="123"/>
      <c r="F122" s="123" t="s">
        <v>27</v>
      </c>
      <c r="G122" s="123"/>
      <c r="H122" s="123"/>
      <c r="I122" s="123"/>
      <c r="J122" s="123"/>
      <c r="K122" s="123"/>
      <c r="L122" s="177" t="s">
        <v>28</v>
      </c>
      <c r="M122" s="177"/>
      <c r="N122" s="177"/>
      <c r="O122" s="123" t="s">
        <v>29</v>
      </c>
      <c r="P122" s="123"/>
      <c r="Q122" s="116" t="s">
        <v>98</v>
      </c>
      <c r="R122" s="116"/>
      <c r="S122" s="116" t="s">
        <v>45</v>
      </c>
      <c r="T122" s="116"/>
      <c r="U122" s="124" t="s">
        <v>55</v>
      </c>
      <c r="V122" s="125"/>
      <c r="W122" s="126" t="s">
        <v>30</v>
      </c>
      <c r="X122" s="127"/>
      <c r="Y122" s="127"/>
      <c r="Z122" s="127"/>
      <c r="AA122" s="127"/>
      <c r="AB122" s="127"/>
      <c r="AC122" s="128"/>
    </row>
    <row r="123" spans="1:46" ht="26.25" customHeight="1" x14ac:dyDescent="0.55000000000000004">
      <c r="A123" s="15">
        <v>1</v>
      </c>
      <c r="B123" s="21" t="s">
        <v>4</v>
      </c>
      <c r="C123" s="24" t="str">
        <f>TEXT(DATE($N$2,$P$2,A123),"aaa")</f>
        <v>火</v>
      </c>
      <c r="D123" s="106"/>
      <c r="E123" s="107"/>
      <c r="F123" s="108"/>
      <c r="G123" s="109"/>
      <c r="H123" s="16" t="s">
        <v>31</v>
      </c>
      <c r="I123" s="109"/>
      <c r="J123" s="109"/>
      <c r="K123" s="21" t="s">
        <v>32</v>
      </c>
      <c r="L123" s="89" t="str">
        <f>IF(OR(F123="",I123=""),"",MIN(MAX(ROUNDDOWN((I123-F123)*24*2,0)/2,0),$E$120))</f>
        <v/>
      </c>
      <c r="M123" s="90"/>
      <c r="N123" s="43" t="s">
        <v>33</v>
      </c>
      <c r="O123" s="106"/>
      <c r="P123" s="107"/>
      <c r="Q123" s="106"/>
      <c r="R123" s="107"/>
      <c r="S123" s="106"/>
      <c r="T123" s="107"/>
      <c r="U123" s="106"/>
      <c r="V123" s="107"/>
      <c r="W123" s="231"/>
      <c r="X123" s="232"/>
      <c r="Y123" s="232"/>
      <c r="Z123" s="232"/>
      <c r="AA123" s="232"/>
      <c r="AB123" s="232"/>
      <c r="AC123" s="233"/>
    </row>
    <row r="124" spans="1:46" ht="26.25" customHeight="1" x14ac:dyDescent="0.55000000000000004">
      <c r="A124" s="17">
        <v>2</v>
      </c>
      <c r="B124" s="22" t="s">
        <v>4</v>
      </c>
      <c r="C124" s="25" t="str">
        <f>TEXT(DATE($N$2,$P$2,A124),"aaa")</f>
        <v>水</v>
      </c>
      <c r="D124" s="85"/>
      <c r="E124" s="86"/>
      <c r="F124" s="205"/>
      <c r="G124" s="178"/>
      <c r="H124" s="18" t="s">
        <v>31</v>
      </c>
      <c r="I124" s="178"/>
      <c r="J124" s="178"/>
      <c r="K124" s="22" t="s">
        <v>32</v>
      </c>
      <c r="L124" s="89" t="str">
        <f>IF(OR(F124="",I124=""),"",MIN(MAX(ROUNDDOWN((I124-F124)*24*2,0)/2,0),$E$120))</f>
        <v/>
      </c>
      <c r="M124" s="90"/>
      <c r="N124" s="22" t="s">
        <v>33</v>
      </c>
      <c r="O124" s="85"/>
      <c r="P124" s="86"/>
      <c r="Q124" s="85"/>
      <c r="R124" s="86"/>
      <c r="S124" s="85"/>
      <c r="T124" s="86"/>
      <c r="U124" s="85"/>
      <c r="V124" s="86"/>
      <c r="W124" s="120"/>
      <c r="X124" s="121"/>
      <c r="Y124" s="121"/>
      <c r="Z124" s="121"/>
      <c r="AA124" s="121"/>
      <c r="AB124" s="121"/>
      <c r="AC124" s="122"/>
    </row>
    <row r="125" spans="1:46" ht="26.25" customHeight="1" x14ac:dyDescent="0.55000000000000004">
      <c r="A125" s="17">
        <v>3</v>
      </c>
      <c r="B125" s="22" t="s">
        <v>34</v>
      </c>
      <c r="C125" s="25" t="str">
        <f t="shared" ref="C125:C152" si="6">TEXT(DATE($N$2,$P$2,A125),"aaa")</f>
        <v>木</v>
      </c>
      <c r="D125" s="85"/>
      <c r="E125" s="86"/>
      <c r="F125" s="205"/>
      <c r="G125" s="178"/>
      <c r="H125" s="18" t="s">
        <v>31</v>
      </c>
      <c r="I125" s="178"/>
      <c r="J125" s="178"/>
      <c r="K125" s="22" t="s">
        <v>32</v>
      </c>
      <c r="L125" s="89" t="str">
        <f t="shared" ref="L125:L152" si="7">IF(OR(F125="",I125=""),"",MIN(MAX(ROUNDDOWN((I125-F125)*24*2,0)/2,0),$E$120))</f>
        <v/>
      </c>
      <c r="M125" s="90"/>
      <c r="N125" s="22" t="s">
        <v>33</v>
      </c>
      <c r="O125" s="85"/>
      <c r="P125" s="86"/>
      <c r="Q125" s="85"/>
      <c r="R125" s="86"/>
      <c r="S125" s="85"/>
      <c r="T125" s="86"/>
      <c r="U125" s="85"/>
      <c r="V125" s="86"/>
      <c r="W125" s="234"/>
      <c r="X125" s="235"/>
      <c r="Y125" s="235"/>
      <c r="Z125" s="235"/>
      <c r="AA125" s="235"/>
      <c r="AB125" s="235"/>
      <c r="AC125" s="236"/>
    </row>
    <row r="126" spans="1:46" ht="26.25" customHeight="1" x14ac:dyDescent="0.55000000000000004">
      <c r="A126" s="17">
        <v>4</v>
      </c>
      <c r="B126" s="22" t="s">
        <v>34</v>
      </c>
      <c r="C126" s="25" t="str">
        <f t="shared" si="6"/>
        <v>金</v>
      </c>
      <c r="D126" s="85"/>
      <c r="E126" s="86"/>
      <c r="F126" s="205"/>
      <c r="G126" s="178"/>
      <c r="H126" s="18" t="s">
        <v>31</v>
      </c>
      <c r="I126" s="178"/>
      <c r="J126" s="178"/>
      <c r="K126" s="22" t="s">
        <v>32</v>
      </c>
      <c r="L126" s="89" t="str">
        <f t="shared" si="7"/>
        <v/>
      </c>
      <c r="M126" s="90"/>
      <c r="N126" s="22" t="s">
        <v>33</v>
      </c>
      <c r="O126" s="85"/>
      <c r="P126" s="86"/>
      <c r="Q126" s="85"/>
      <c r="R126" s="86"/>
      <c r="S126" s="85"/>
      <c r="T126" s="86"/>
      <c r="U126" s="85"/>
      <c r="V126" s="86"/>
      <c r="W126" s="120"/>
      <c r="X126" s="121"/>
      <c r="Y126" s="121"/>
      <c r="Z126" s="121"/>
      <c r="AA126" s="121"/>
      <c r="AB126" s="121"/>
      <c r="AC126" s="122"/>
    </row>
    <row r="127" spans="1:46" ht="26.25" customHeight="1" x14ac:dyDescent="0.55000000000000004">
      <c r="A127" s="17">
        <v>5</v>
      </c>
      <c r="B127" s="22" t="s">
        <v>34</v>
      </c>
      <c r="C127" s="25" t="str">
        <f t="shared" si="6"/>
        <v>土</v>
      </c>
      <c r="D127" s="85"/>
      <c r="E127" s="86"/>
      <c r="F127" s="205"/>
      <c r="G127" s="178"/>
      <c r="H127" s="18" t="s">
        <v>31</v>
      </c>
      <c r="I127" s="178"/>
      <c r="J127" s="178"/>
      <c r="K127" s="22" t="s">
        <v>32</v>
      </c>
      <c r="L127" s="89" t="str">
        <f t="shared" si="7"/>
        <v/>
      </c>
      <c r="M127" s="90"/>
      <c r="N127" s="22" t="s">
        <v>33</v>
      </c>
      <c r="O127" s="85"/>
      <c r="P127" s="86"/>
      <c r="Q127" s="85"/>
      <c r="R127" s="86"/>
      <c r="S127" s="85"/>
      <c r="T127" s="86"/>
      <c r="U127" s="85"/>
      <c r="V127" s="86"/>
      <c r="W127" s="120"/>
      <c r="X127" s="121"/>
      <c r="Y127" s="121"/>
      <c r="Z127" s="121"/>
      <c r="AA127" s="121"/>
      <c r="AB127" s="121"/>
      <c r="AC127" s="122"/>
    </row>
    <row r="128" spans="1:46" ht="26.25" customHeight="1" x14ac:dyDescent="0.55000000000000004">
      <c r="A128" s="17">
        <v>6</v>
      </c>
      <c r="B128" s="22" t="s">
        <v>34</v>
      </c>
      <c r="C128" s="25" t="str">
        <f t="shared" si="6"/>
        <v>日</v>
      </c>
      <c r="D128" s="85"/>
      <c r="E128" s="86"/>
      <c r="F128" s="205"/>
      <c r="G128" s="178"/>
      <c r="H128" s="18" t="s">
        <v>31</v>
      </c>
      <c r="I128" s="178"/>
      <c r="J128" s="178"/>
      <c r="K128" s="22" t="s">
        <v>32</v>
      </c>
      <c r="L128" s="89" t="str">
        <f t="shared" si="7"/>
        <v/>
      </c>
      <c r="M128" s="90"/>
      <c r="N128" s="22" t="s">
        <v>33</v>
      </c>
      <c r="O128" s="85"/>
      <c r="P128" s="86"/>
      <c r="Q128" s="85"/>
      <c r="R128" s="86"/>
      <c r="S128" s="85"/>
      <c r="T128" s="86"/>
      <c r="U128" s="85"/>
      <c r="V128" s="86"/>
      <c r="W128" s="120"/>
      <c r="X128" s="121"/>
      <c r="Y128" s="121"/>
      <c r="Z128" s="121"/>
      <c r="AA128" s="121"/>
      <c r="AB128" s="121"/>
      <c r="AC128" s="122"/>
    </row>
    <row r="129" spans="1:29" ht="26.25" customHeight="1" x14ac:dyDescent="0.55000000000000004">
      <c r="A129" s="17">
        <v>7</v>
      </c>
      <c r="B129" s="22" t="s">
        <v>34</v>
      </c>
      <c r="C129" s="25" t="str">
        <f t="shared" si="6"/>
        <v>月</v>
      </c>
      <c r="D129" s="85"/>
      <c r="E129" s="86"/>
      <c r="F129" s="205"/>
      <c r="G129" s="178"/>
      <c r="H129" s="18" t="s">
        <v>31</v>
      </c>
      <c r="I129" s="178"/>
      <c r="J129" s="178"/>
      <c r="K129" s="22" t="s">
        <v>32</v>
      </c>
      <c r="L129" s="89" t="str">
        <f t="shared" si="7"/>
        <v/>
      </c>
      <c r="M129" s="90"/>
      <c r="N129" s="22" t="s">
        <v>33</v>
      </c>
      <c r="O129" s="85"/>
      <c r="P129" s="86"/>
      <c r="Q129" s="85"/>
      <c r="R129" s="86"/>
      <c r="S129" s="85"/>
      <c r="T129" s="86"/>
      <c r="U129" s="85"/>
      <c r="V129" s="86"/>
      <c r="W129" s="120"/>
      <c r="X129" s="121"/>
      <c r="Y129" s="121"/>
      <c r="Z129" s="121"/>
      <c r="AA129" s="121"/>
      <c r="AB129" s="121"/>
      <c r="AC129" s="122"/>
    </row>
    <row r="130" spans="1:29" ht="26.25" customHeight="1" x14ac:dyDescent="0.55000000000000004">
      <c r="A130" s="17">
        <v>8</v>
      </c>
      <c r="B130" s="22" t="s">
        <v>34</v>
      </c>
      <c r="C130" s="25" t="str">
        <f t="shared" si="6"/>
        <v>火</v>
      </c>
      <c r="D130" s="85"/>
      <c r="E130" s="86"/>
      <c r="F130" s="205"/>
      <c r="G130" s="178"/>
      <c r="H130" s="18" t="s">
        <v>31</v>
      </c>
      <c r="I130" s="178"/>
      <c r="J130" s="178"/>
      <c r="K130" s="22" t="s">
        <v>32</v>
      </c>
      <c r="L130" s="89" t="str">
        <f t="shared" si="7"/>
        <v/>
      </c>
      <c r="M130" s="90"/>
      <c r="N130" s="22" t="s">
        <v>33</v>
      </c>
      <c r="O130" s="85"/>
      <c r="P130" s="86"/>
      <c r="Q130" s="85"/>
      <c r="R130" s="86"/>
      <c r="S130" s="85"/>
      <c r="T130" s="86"/>
      <c r="U130" s="85"/>
      <c r="V130" s="86"/>
      <c r="W130" s="120"/>
      <c r="X130" s="121"/>
      <c r="Y130" s="121"/>
      <c r="Z130" s="121"/>
      <c r="AA130" s="121"/>
      <c r="AB130" s="121"/>
      <c r="AC130" s="122"/>
    </row>
    <row r="131" spans="1:29" ht="26.25" customHeight="1" x14ac:dyDescent="0.55000000000000004">
      <c r="A131" s="17">
        <v>9</v>
      </c>
      <c r="B131" s="22" t="s">
        <v>34</v>
      </c>
      <c r="C131" s="25" t="str">
        <f t="shared" si="6"/>
        <v>水</v>
      </c>
      <c r="D131" s="85"/>
      <c r="E131" s="86"/>
      <c r="F131" s="205"/>
      <c r="G131" s="178"/>
      <c r="H131" s="18" t="s">
        <v>31</v>
      </c>
      <c r="I131" s="178"/>
      <c r="J131" s="178"/>
      <c r="K131" s="22" t="s">
        <v>32</v>
      </c>
      <c r="L131" s="89" t="str">
        <f t="shared" si="7"/>
        <v/>
      </c>
      <c r="M131" s="90"/>
      <c r="N131" s="22" t="s">
        <v>33</v>
      </c>
      <c r="O131" s="85"/>
      <c r="P131" s="86"/>
      <c r="Q131" s="85"/>
      <c r="R131" s="86"/>
      <c r="S131" s="85"/>
      <c r="T131" s="86"/>
      <c r="U131" s="85"/>
      <c r="V131" s="86"/>
      <c r="W131" s="120"/>
      <c r="X131" s="121"/>
      <c r="Y131" s="121"/>
      <c r="Z131" s="121"/>
      <c r="AA131" s="121"/>
      <c r="AB131" s="121"/>
      <c r="AC131" s="122"/>
    </row>
    <row r="132" spans="1:29" ht="26.25" customHeight="1" x14ac:dyDescent="0.55000000000000004">
      <c r="A132" s="17">
        <v>10</v>
      </c>
      <c r="B132" s="22" t="s">
        <v>34</v>
      </c>
      <c r="C132" s="25" t="str">
        <f t="shared" si="6"/>
        <v>木</v>
      </c>
      <c r="D132" s="85"/>
      <c r="E132" s="86"/>
      <c r="F132" s="205"/>
      <c r="G132" s="178"/>
      <c r="H132" s="18" t="s">
        <v>31</v>
      </c>
      <c r="I132" s="178"/>
      <c r="J132" s="178"/>
      <c r="K132" s="22" t="s">
        <v>32</v>
      </c>
      <c r="L132" s="89" t="str">
        <f t="shared" si="7"/>
        <v/>
      </c>
      <c r="M132" s="90"/>
      <c r="N132" s="22" t="s">
        <v>33</v>
      </c>
      <c r="O132" s="85"/>
      <c r="P132" s="86"/>
      <c r="Q132" s="85"/>
      <c r="R132" s="86"/>
      <c r="S132" s="85"/>
      <c r="T132" s="86"/>
      <c r="U132" s="85"/>
      <c r="V132" s="86"/>
      <c r="W132" s="120"/>
      <c r="X132" s="121"/>
      <c r="Y132" s="121"/>
      <c r="Z132" s="121"/>
      <c r="AA132" s="121"/>
      <c r="AB132" s="121"/>
      <c r="AC132" s="122"/>
    </row>
    <row r="133" spans="1:29" ht="26.25" customHeight="1" x14ac:dyDescent="0.55000000000000004">
      <c r="A133" s="17">
        <v>11</v>
      </c>
      <c r="B133" s="22" t="s">
        <v>34</v>
      </c>
      <c r="C133" s="25" t="str">
        <f t="shared" si="6"/>
        <v>金</v>
      </c>
      <c r="D133" s="85"/>
      <c r="E133" s="86"/>
      <c r="F133" s="205"/>
      <c r="G133" s="178"/>
      <c r="H133" s="18" t="s">
        <v>31</v>
      </c>
      <c r="I133" s="178"/>
      <c r="J133" s="178"/>
      <c r="K133" s="22" t="s">
        <v>32</v>
      </c>
      <c r="L133" s="89" t="str">
        <f t="shared" si="7"/>
        <v/>
      </c>
      <c r="M133" s="90"/>
      <c r="N133" s="22" t="s">
        <v>33</v>
      </c>
      <c r="O133" s="85"/>
      <c r="P133" s="86"/>
      <c r="Q133" s="85"/>
      <c r="R133" s="86"/>
      <c r="S133" s="85"/>
      <c r="T133" s="86"/>
      <c r="U133" s="85"/>
      <c r="V133" s="86"/>
      <c r="W133" s="120"/>
      <c r="X133" s="121"/>
      <c r="Y133" s="121"/>
      <c r="Z133" s="121"/>
      <c r="AA133" s="121"/>
      <c r="AB133" s="121"/>
      <c r="AC133" s="122"/>
    </row>
    <row r="134" spans="1:29" ht="26.25" customHeight="1" x14ac:dyDescent="0.55000000000000004">
      <c r="A134" s="17">
        <v>12</v>
      </c>
      <c r="B134" s="22" t="s">
        <v>34</v>
      </c>
      <c r="C134" s="25" t="str">
        <f t="shared" si="6"/>
        <v>土</v>
      </c>
      <c r="D134" s="85"/>
      <c r="E134" s="86"/>
      <c r="F134" s="205"/>
      <c r="G134" s="178"/>
      <c r="H134" s="18" t="s">
        <v>31</v>
      </c>
      <c r="I134" s="178"/>
      <c r="J134" s="178"/>
      <c r="K134" s="22" t="s">
        <v>32</v>
      </c>
      <c r="L134" s="89" t="str">
        <f t="shared" si="7"/>
        <v/>
      </c>
      <c r="M134" s="90"/>
      <c r="N134" s="22" t="s">
        <v>33</v>
      </c>
      <c r="O134" s="85"/>
      <c r="P134" s="86"/>
      <c r="Q134" s="85"/>
      <c r="R134" s="86"/>
      <c r="S134" s="85"/>
      <c r="T134" s="86"/>
      <c r="U134" s="85"/>
      <c r="V134" s="86"/>
      <c r="W134" s="120"/>
      <c r="X134" s="121"/>
      <c r="Y134" s="121"/>
      <c r="Z134" s="121"/>
      <c r="AA134" s="121"/>
      <c r="AB134" s="121"/>
      <c r="AC134" s="122"/>
    </row>
    <row r="135" spans="1:29" ht="26.25" customHeight="1" x14ac:dyDescent="0.55000000000000004">
      <c r="A135" s="17">
        <v>13</v>
      </c>
      <c r="B135" s="22" t="s">
        <v>34</v>
      </c>
      <c r="C135" s="25" t="str">
        <f t="shared" si="6"/>
        <v>日</v>
      </c>
      <c r="D135" s="85"/>
      <c r="E135" s="86"/>
      <c r="F135" s="205"/>
      <c r="G135" s="178"/>
      <c r="H135" s="18" t="s">
        <v>31</v>
      </c>
      <c r="I135" s="178"/>
      <c r="J135" s="178"/>
      <c r="K135" s="22" t="s">
        <v>32</v>
      </c>
      <c r="L135" s="89" t="str">
        <f t="shared" si="7"/>
        <v/>
      </c>
      <c r="M135" s="90"/>
      <c r="N135" s="22" t="s">
        <v>33</v>
      </c>
      <c r="O135" s="85"/>
      <c r="P135" s="86"/>
      <c r="Q135" s="85"/>
      <c r="R135" s="86"/>
      <c r="S135" s="85"/>
      <c r="T135" s="86"/>
      <c r="U135" s="85"/>
      <c r="V135" s="86"/>
      <c r="W135" s="120"/>
      <c r="X135" s="121"/>
      <c r="Y135" s="121"/>
      <c r="Z135" s="121"/>
      <c r="AA135" s="121"/>
      <c r="AB135" s="121"/>
      <c r="AC135" s="122"/>
    </row>
    <row r="136" spans="1:29" ht="26.25" customHeight="1" x14ac:dyDescent="0.55000000000000004">
      <c r="A136" s="17">
        <v>14</v>
      </c>
      <c r="B136" s="22" t="s">
        <v>34</v>
      </c>
      <c r="C136" s="25" t="str">
        <f t="shared" si="6"/>
        <v>月</v>
      </c>
      <c r="D136" s="85"/>
      <c r="E136" s="86"/>
      <c r="F136" s="205"/>
      <c r="G136" s="178"/>
      <c r="H136" s="18" t="s">
        <v>31</v>
      </c>
      <c r="I136" s="178"/>
      <c r="J136" s="178"/>
      <c r="K136" s="22" t="s">
        <v>32</v>
      </c>
      <c r="L136" s="89" t="str">
        <f t="shared" si="7"/>
        <v/>
      </c>
      <c r="M136" s="90"/>
      <c r="N136" s="22" t="s">
        <v>33</v>
      </c>
      <c r="O136" s="85"/>
      <c r="P136" s="86"/>
      <c r="Q136" s="85"/>
      <c r="R136" s="86"/>
      <c r="S136" s="85"/>
      <c r="T136" s="86"/>
      <c r="U136" s="85"/>
      <c r="V136" s="86"/>
      <c r="W136" s="120"/>
      <c r="X136" s="121"/>
      <c r="Y136" s="121"/>
      <c r="Z136" s="121"/>
      <c r="AA136" s="121"/>
      <c r="AB136" s="121"/>
      <c r="AC136" s="122"/>
    </row>
    <row r="137" spans="1:29" ht="26.25" customHeight="1" x14ac:dyDescent="0.55000000000000004">
      <c r="A137" s="17">
        <v>15</v>
      </c>
      <c r="B137" s="22" t="s">
        <v>34</v>
      </c>
      <c r="C137" s="25" t="str">
        <f t="shared" si="6"/>
        <v>火</v>
      </c>
      <c r="D137" s="85"/>
      <c r="E137" s="86"/>
      <c r="F137" s="205"/>
      <c r="G137" s="178"/>
      <c r="H137" s="18" t="s">
        <v>31</v>
      </c>
      <c r="I137" s="178"/>
      <c r="J137" s="178"/>
      <c r="K137" s="22" t="s">
        <v>32</v>
      </c>
      <c r="L137" s="89" t="str">
        <f t="shared" si="7"/>
        <v/>
      </c>
      <c r="M137" s="90"/>
      <c r="N137" s="22" t="s">
        <v>33</v>
      </c>
      <c r="O137" s="85"/>
      <c r="P137" s="86"/>
      <c r="Q137" s="85"/>
      <c r="R137" s="86"/>
      <c r="S137" s="85"/>
      <c r="T137" s="86"/>
      <c r="U137" s="85"/>
      <c r="V137" s="86"/>
      <c r="W137" s="120"/>
      <c r="X137" s="121"/>
      <c r="Y137" s="121"/>
      <c r="Z137" s="121"/>
      <c r="AA137" s="121"/>
      <c r="AB137" s="121"/>
      <c r="AC137" s="122"/>
    </row>
    <row r="138" spans="1:29" ht="26.25" customHeight="1" x14ac:dyDescent="0.55000000000000004">
      <c r="A138" s="17">
        <v>16</v>
      </c>
      <c r="B138" s="22" t="s">
        <v>34</v>
      </c>
      <c r="C138" s="25" t="str">
        <f t="shared" si="6"/>
        <v>水</v>
      </c>
      <c r="D138" s="85"/>
      <c r="E138" s="86"/>
      <c r="F138" s="205"/>
      <c r="G138" s="178"/>
      <c r="H138" s="18" t="s">
        <v>31</v>
      </c>
      <c r="I138" s="178"/>
      <c r="J138" s="178"/>
      <c r="K138" s="22" t="s">
        <v>32</v>
      </c>
      <c r="L138" s="89" t="str">
        <f t="shared" si="7"/>
        <v/>
      </c>
      <c r="M138" s="90"/>
      <c r="N138" s="22" t="s">
        <v>33</v>
      </c>
      <c r="O138" s="85"/>
      <c r="P138" s="86"/>
      <c r="Q138" s="85"/>
      <c r="R138" s="86"/>
      <c r="S138" s="85"/>
      <c r="T138" s="86"/>
      <c r="U138" s="85"/>
      <c r="V138" s="86"/>
      <c r="W138" s="120"/>
      <c r="X138" s="121"/>
      <c r="Y138" s="121"/>
      <c r="Z138" s="121"/>
      <c r="AA138" s="121"/>
      <c r="AB138" s="121"/>
      <c r="AC138" s="122"/>
    </row>
    <row r="139" spans="1:29" ht="26.25" customHeight="1" x14ac:dyDescent="0.55000000000000004">
      <c r="A139" s="17">
        <v>17</v>
      </c>
      <c r="B139" s="22" t="s">
        <v>34</v>
      </c>
      <c r="C139" s="25" t="str">
        <f t="shared" si="6"/>
        <v>木</v>
      </c>
      <c r="D139" s="85"/>
      <c r="E139" s="86"/>
      <c r="F139" s="205"/>
      <c r="G139" s="178"/>
      <c r="H139" s="18" t="s">
        <v>31</v>
      </c>
      <c r="I139" s="178"/>
      <c r="J139" s="178"/>
      <c r="K139" s="22" t="s">
        <v>32</v>
      </c>
      <c r="L139" s="89" t="str">
        <f t="shared" si="7"/>
        <v/>
      </c>
      <c r="M139" s="90"/>
      <c r="N139" s="22" t="s">
        <v>33</v>
      </c>
      <c r="O139" s="85"/>
      <c r="P139" s="86"/>
      <c r="Q139" s="85"/>
      <c r="R139" s="86"/>
      <c r="S139" s="85"/>
      <c r="T139" s="86"/>
      <c r="U139" s="85"/>
      <c r="V139" s="86"/>
      <c r="W139" s="120"/>
      <c r="X139" s="121"/>
      <c r="Y139" s="121"/>
      <c r="Z139" s="121"/>
      <c r="AA139" s="121"/>
      <c r="AB139" s="121"/>
      <c r="AC139" s="122"/>
    </row>
    <row r="140" spans="1:29" ht="26.25" customHeight="1" x14ac:dyDescent="0.55000000000000004">
      <c r="A140" s="17">
        <v>18</v>
      </c>
      <c r="B140" s="22" t="s">
        <v>34</v>
      </c>
      <c r="C140" s="25" t="str">
        <f t="shared" si="6"/>
        <v>金</v>
      </c>
      <c r="D140" s="85"/>
      <c r="E140" s="86"/>
      <c r="F140" s="205"/>
      <c r="G140" s="178"/>
      <c r="H140" s="18" t="s">
        <v>31</v>
      </c>
      <c r="I140" s="178"/>
      <c r="J140" s="178"/>
      <c r="K140" s="22" t="s">
        <v>32</v>
      </c>
      <c r="L140" s="89" t="str">
        <f t="shared" si="7"/>
        <v/>
      </c>
      <c r="M140" s="90"/>
      <c r="N140" s="22" t="s">
        <v>33</v>
      </c>
      <c r="O140" s="85"/>
      <c r="P140" s="86"/>
      <c r="Q140" s="85"/>
      <c r="R140" s="86"/>
      <c r="S140" s="85"/>
      <c r="T140" s="86"/>
      <c r="U140" s="85"/>
      <c r="V140" s="86"/>
      <c r="W140" s="120"/>
      <c r="X140" s="121"/>
      <c r="Y140" s="121"/>
      <c r="Z140" s="121"/>
      <c r="AA140" s="121"/>
      <c r="AB140" s="121"/>
      <c r="AC140" s="122"/>
    </row>
    <row r="141" spans="1:29" ht="26.25" customHeight="1" x14ac:dyDescent="0.55000000000000004">
      <c r="A141" s="17">
        <v>19</v>
      </c>
      <c r="B141" s="22" t="s">
        <v>34</v>
      </c>
      <c r="C141" s="25" t="str">
        <f t="shared" si="6"/>
        <v>土</v>
      </c>
      <c r="D141" s="85"/>
      <c r="E141" s="86"/>
      <c r="F141" s="205"/>
      <c r="G141" s="178"/>
      <c r="H141" s="18" t="s">
        <v>31</v>
      </c>
      <c r="I141" s="178"/>
      <c r="J141" s="178"/>
      <c r="K141" s="22" t="s">
        <v>32</v>
      </c>
      <c r="L141" s="89" t="str">
        <f t="shared" si="7"/>
        <v/>
      </c>
      <c r="M141" s="90"/>
      <c r="N141" s="22" t="s">
        <v>33</v>
      </c>
      <c r="O141" s="85"/>
      <c r="P141" s="86"/>
      <c r="Q141" s="85"/>
      <c r="R141" s="86"/>
      <c r="S141" s="85"/>
      <c r="T141" s="86"/>
      <c r="U141" s="85"/>
      <c r="V141" s="86"/>
      <c r="W141" s="120"/>
      <c r="X141" s="121"/>
      <c r="Y141" s="121"/>
      <c r="Z141" s="121"/>
      <c r="AA141" s="121"/>
      <c r="AB141" s="121"/>
      <c r="AC141" s="122"/>
    </row>
    <row r="142" spans="1:29" ht="26.25" customHeight="1" x14ac:dyDescent="0.55000000000000004">
      <c r="A142" s="17">
        <v>20</v>
      </c>
      <c r="B142" s="22" t="s">
        <v>34</v>
      </c>
      <c r="C142" s="25" t="str">
        <f t="shared" si="6"/>
        <v>日</v>
      </c>
      <c r="D142" s="85"/>
      <c r="E142" s="86"/>
      <c r="F142" s="205"/>
      <c r="G142" s="178"/>
      <c r="H142" s="18" t="s">
        <v>31</v>
      </c>
      <c r="I142" s="178"/>
      <c r="J142" s="178"/>
      <c r="K142" s="22" t="s">
        <v>32</v>
      </c>
      <c r="L142" s="89" t="str">
        <f t="shared" si="7"/>
        <v/>
      </c>
      <c r="M142" s="90"/>
      <c r="N142" s="22" t="s">
        <v>33</v>
      </c>
      <c r="O142" s="85"/>
      <c r="P142" s="86"/>
      <c r="Q142" s="85"/>
      <c r="R142" s="86"/>
      <c r="S142" s="85"/>
      <c r="T142" s="86"/>
      <c r="U142" s="85"/>
      <c r="V142" s="86"/>
      <c r="W142" s="120"/>
      <c r="X142" s="121"/>
      <c r="Y142" s="121"/>
      <c r="Z142" s="121"/>
      <c r="AA142" s="121"/>
      <c r="AB142" s="121"/>
      <c r="AC142" s="122"/>
    </row>
    <row r="143" spans="1:29" ht="26.25" customHeight="1" x14ac:dyDescent="0.55000000000000004">
      <c r="A143" s="17">
        <v>21</v>
      </c>
      <c r="B143" s="22" t="s">
        <v>34</v>
      </c>
      <c r="C143" s="25" t="str">
        <f t="shared" si="6"/>
        <v>月</v>
      </c>
      <c r="D143" s="85"/>
      <c r="E143" s="86"/>
      <c r="F143" s="205"/>
      <c r="G143" s="178"/>
      <c r="H143" s="18" t="s">
        <v>31</v>
      </c>
      <c r="I143" s="178"/>
      <c r="J143" s="178"/>
      <c r="K143" s="22" t="s">
        <v>32</v>
      </c>
      <c r="L143" s="89" t="str">
        <f t="shared" si="7"/>
        <v/>
      </c>
      <c r="M143" s="90"/>
      <c r="N143" s="22" t="s">
        <v>33</v>
      </c>
      <c r="O143" s="85"/>
      <c r="P143" s="86"/>
      <c r="Q143" s="85"/>
      <c r="R143" s="86"/>
      <c r="S143" s="85"/>
      <c r="T143" s="86"/>
      <c r="U143" s="85"/>
      <c r="V143" s="86"/>
      <c r="W143" s="120"/>
      <c r="X143" s="121"/>
      <c r="Y143" s="121"/>
      <c r="Z143" s="121"/>
      <c r="AA143" s="121"/>
      <c r="AB143" s="121"/>
      <c r="AC143" s="122"/>
    </row>
    <row r="144" spans="1:29" ht="26.25" customHeight="1" x14ac:dyDescent="0.55000000000000004">
      <c r="A144" s="17">
        <v>22</v>
      </c>
      <c r="B144" s="22" t="s">
        <v>34</v>
      </c>
      <c r="C144" s="25" t="str">
        <f t="shared" si="6"/>
        <v>火</v>
      </c>
      <c r="D144" s="85"/>
      <c r="E144" s="86"/>
      <c r="F144" s="205"/>
      <c r="G144" s="178"/>
      <c r="H144" s="18" t="s">
        <v>31</v>
      </c>
      <c r="I144" s="178"/>
      <c r="J144" s="178"/>
      <c r="K144" s="22" t="s">
        <v>32</v>
      </c>
      <c r="L144" s="89" t="str">
        <f t="shared" si="7"/>
        <v/>
      </c>
      <c r="M144" s="90"/>
      <c r="N144" s="22" t="s">
        <v>33</v>
      </c>
      <c r="O144" s="85"/>
      <c r="P144" s="86"/>
      <c r="Q144" s="85"/>
      <c r="R144" s="86"/>
      <c r="S144" s="85"/>
      <c r="T144" s="86"/>
      <c r="U144" s="85"/>
      <c r="V144" s="86"/>
      <c r="W144" s="120"/>
      <c r="X144" s="121"/>
      <c r="Y144" s="121"/>
      <c r="Z144" s="121"/>
      <c r="AA144" s="121"/>
      <c r="AB144" s="121"/>
      <c r="AC144" s="122"/>
    </row>
    <row r="145" spans="1:29" ht="26.25" customHeight="1" x14ac:dyDescent="0.55000000000000004">
      <c r="A145" s="17">
        <v>23</v>
      </c>
      <c r="B145" s="22" t="s">
        <v>34</v>
      </c>
      <c r="C145" s="25" t="str">
        <f t="shared" si="6"/>
        <v>水</v>
      </c>
      <c r="D145" s="85"/>
      <c r="E145" s="86"/>
      <c r="F145" s="205"/>
      <c r="G145" s="178"/>
      <c r="H145" s="18" t="s">
        <v>31</v>
      </c>
      <c r="I145" s="178"/>
      <c r="J145" s="178"/>
      <c r="K145" s="22" t="s">
        <v>32</v>
      </c>
      <c r="L145" s="89" t="str">
        <f t="shared" si="7"/>
        <v/>
      </c>
      <c r="M145" s="90"/>
      <c r="N145" s="22" t="s">
        <v>33</v>
      </c>
      <c r="O145" s="85"/>
      <c r="P145" s="86"/>
      <c r="Q145" s="85"/>
      <c r="R145" s="86"/>
      <c r="S145" s="85"/>
      <c r="T145" s="86"/>
      <c r="U145" s="85"/>
      <c r="V145" s="86"/>
      <c r="W145" s="120"/>
      <c r="X145" s="121"/>
      <c r="Y145" s="121"/>
      <c r="Z145" s="121"/>
      <c r="AA145" s="121"/>
      <c r="AB145" s="121"/>
      <c r="AC145" s="122"/>
    </row>
    <row r="146" spans="1:29" ht="26.25" customHeight="1" x14ac:dyDescent="0.55000000000000004">
      <c r="A146" s="17">
        <v>24</v>
      </c>
      <c r="B146" s="22" t="s">
        <v>34</v>
      </c>
      <c r="C146" s="25" t="str">
        <f t="shared" si="6"/>
        <v>木</v>
      </c>
      <c r="D146" s="85"/>
      <c r="E146" s="86"/>
      <c r="F146" s="205"/>
      <c r="G146" s="178"/>
      <c r="H146" s="18" t="s">
        <v>31</v>
      </c>
      <c r="I146" s="178"/>
      <c r="J146" s="178"/>
      <c r="K146" s="22" t="s">
        <v>32</v>
      </c>
      <c r="L146" s="89" t="str">
        <f t="shared" si="7"/>
        <v/>
      </c>
      <c r="M146" s="90"/>
      <c r="N146" s="22" t="s">
        <v>33</v>
      </c>
      <c r="O146" s="85"/>
      <c r="P146" s="86"/>
      <c r="Q146" s="85"/>
      <c r="R146" s="86"/>
      <c r="S146" s="85"/>
      <c r="T146" s="86"/>
      <c r="U146" s="85"/>
      <c r="V146" s="86"/>
      <c r="W146" s="120"/>
      <c r="X146" s="121"/>
      <c r="Y146" s="121"/>
      <c r="Z146" s="121"/>
      <c r="AA146" s="121"/>
      <c r="AB146" s="121"/>
      <c r="AC146" s="122"/>
    </row>
    <row r="147" spans="1:29" ht="26.25" customHeight="1" x14ac:dyDescent="0.55000000000000004">
      <c r="A147" s="17">
        <v>25</v>
      </c>
      <c r="B147" s="22" t="s">
        <v>34</v>
      </c>
      <c r="C147" s="25" t="str">
        <f t="shared" si="6"/>
        <v>金</v>
      </c>
      <c r="D147" s="85"/>
      <c r="E147" s="86"/>
      <c r="F147" s="205"/>
      <c r="G147" s="178"/>
      <c r="H147" s="18" t="s">
        <v>31</v>
      </c>
      <c r="I147" s="178"/>
      <c r="J147" s="178"/>
      <c r="K147" s="22" t="s">
        <v>32</v>
      </c>
      <c r="L147" s="89" t="str">
        <f t="shared" si="7"/>
        <v/>
      </c>
      <c r="M147" s="90"/>
      <c r="N147" s="22" t="s">
        <v>33</v>
      </c>
      <c r="O147" s="85"/>
      <c r="P147" s="86"/>
      <c r="Q147" s="85"/>
      <c r="R147" s="86"/>
      <c r="S147" s="85"/>
      <c r="T147" s="86"/>
      <c r="U147" s="85"/>
      <c r="V147" s="86"/>
      <c r="W147" s="120"/>
      <c r="X147" s="121"/>
      <c r="Y147" s="121"/>
      <c r="Z147" s="121"/>
      <c r="AA147" s="121"/>
      <c r="AB147" s="121"/>
      <c r="AC147" s="122"/>
    </row>
    <row r="148" spans="1:29" ht="26.25" customHeight="1" x14ac:dyDescent="0.55000000000000004">
      <c r="A148" s="17">
        <v>26</v>
      </c>
      <c r="B148" s="22" t="s">
        <v>34</v>
      </c>
      <c r="C148" s="25" t="str">
        <f t="shared" si="6"/>
        <v>土</v>
      </c>
      <c r="D148" s="85"/>
      <c r="E148" s="86"/>
      <c r="F148" s="205"/>
      <c r="G148" s="178"/>
      <c r="H148" s="18" t="s">
        <v>31</v>
      </c>
      <c r="I148" s="178"/>
      <c r="J148" s="178"/>
      <c r="K148" s="22" t="s">
        <v>32</v>
      </c>
      <c r="L148" s="89" t="str">
        <f t="shared" si="7"/>
        <v/>
      </c>
      <c r="M148" s="90"/>
      <c r="N148" s="22" t="s">
        <v>33</v>
      </c>
      <c r="O148" s="85"/>
      <c r="P148" s="86"/>
      <c r="Q148" s="85"/>
      <c r="R148" s="86"/>
      <c r="S148" s="85"/>
      <c r="T148" s="86"/>
      <c r="U148" s="85"/>
      <c r="V148" s="86"/>
      <c r="W148" s="120"/>
      <c r="X148" s="121"/>
      <c r="Y148" s="121"/>
      <c r="Z148" s="121"/>
      <c r="AA148" s="121"/>
      <c r="AB148" s="121"/>
      <c r="AC148" s="122"/>
    </row>
    <row r="149" spans="1:29" ht="26.25" customHeight="1" x14ac:dyDescent="0.55000000000000004">
      <c r="A149" s="17">
        <v>27</v>
      </c>
      <c r="B149" s="22" t="s">
        <v>34</v>
      </c>
      <c r="C149" s="25" t="str">
        <f t="shared" si="6"/>
        <v>日</v>
      </c>
      <c r="D149" s="85"/>
      <c r="E149" s="86"/>
      <c r="F149" s="205"/>
      <c r="G149" s="178"/>
      <c r="H149" s="18" t="s">
        <v>31</v>
      </c>
      <c r="I149" s="178"/>
      <c r="J149" s="178"/>
      <c r="K149" s="22" t="s">
        <v>32</v>
      </c>
      <c r="L149" s="89" t="str">
        <f t="shared" si="7"/>
        <v/>
      </c>
      <c r="M149" s="90"/>
      <c r="N149" s="22" t="s">
        <v>33</v>
      </c>
      <c r="O149" s="85"/>
      <c r="P149" s="86"/>
      <c r="Q149" s="85"/>
      <c r="R149" s="86"/>
      <c r="S149" s="85"/>
      <c r="T149" s="86"/>
      <c r="U149" s="85"/>
      <c r="V149" s="86"/>
      <c r="W149" s="120"/>
      <c r="X149" s="121"/>
      <c r="Y149" s="121"/>
      <c r="Z149" s="121"/>
      <c r="AA149" s="121"/>
      <c r="AB149" s="121"/>
      <c r="AC149" s="122"/>
    </row>
    <row r="150" spans="1:29" ht="26.25" customHeight="1" x14ac:dyDescent="0.55000000000000004">
      <c r="A150" s="17">
        <v>28</v>
      </c>
      <c r="B150" s="22" t="s">
        <v>34</v>
      </c>
      <c r="C150" s="25" t="str">
        <f t="shared" si="6"/>
        <v>月</v>
      </c>
      <c r="D150" s="85"/>
      <c r="E150" s="86"/>
      <c r="F150" s="205"/>
      <c r="G150" s="178"/>
      <c r="H150" s="18" t="s">
        <v>31</v>
      </c>
      <c r="I150" s="178"/>
      <c r="J150" s="178"/>
      <c r="K150" s="22" t="s">
        <v>32</v>
      </c>
      <c r="L150" s="89" t="str">
        <f t="shared" si="7"/>
        <v/>
      </c>
      <c r="M150" s="90"/>
      <c r="N150" s="22" t="s">
        <v>33</v>
      </c>
      <c r="O150" s="85"/>
      <c r="P150" s="86"/>
      <c r="Q150" s="85"/>
      <c r="R150" s="86"/>
      <c r="S150" s="85"/>
      <c r="T150" s="86"/>
      <c r="U150" s="85"/>
      <c r="V150" s="86"/>
      <c r="W150" s="120"/>
      <c r="X150" s="121"/>
      <c r="Y150" s="121"/>
      <c r="Z150" s="121"/>
      <c r="AA150" s="121"/>
      <c r="AB150" s="121"/>
      <c r="AC150" s="122"/>
    </row>
    <row r="151" spans="1:29" ht="26.25" customHeight="1" x14ac:dyDescent="0.55000000000000004">
      <c r="A151" s="17">
        <v>29</v>
      </c>
      <c r="B151" s="22" t="s">
        <v>34</v>
      </c>
      <c r="C151" s="25" t="str">
        <f t="shared" si="6"/>
        <v>火</v>
      </c>
      <c r="D151" s="85"/>
      <c r="E151" s="86"/>
      <c r="F151" s="205"/>
      <c r="G151" s="178"/>
      <c r="H151" s="18" t="s">
        <v>31</v>
      </c>
      <c r="I151" s="178"/>
      <c r="J151" s="178"/>
      <c r="K151" s="22" t="s">
        <v>32</v>
      </c>
      <c r="L151" s="89" t="str">
        <f t="shared" si="7"/>
        <v/>
      </c>
      <c r="M151" s="90"/>
      <c r="N151" s="22" t="s">
        <v>33</v>
      </c>
      <c r="O151" s="85"/>
      <c r="P151" s="86"/>
      <c r="Q151" s="85"/>
      <c r="R151" s="86"/>
      <c r="S151" s="85"/>
      <c r="T151" s="86"/>
      <c r="U151" s="85"/>
      <c r="V151" s="86"/>
      <c r="W151" s="120"/>
      <c r="X151" s="121"/>
      <c r="Y151" s="121"/>
      <c r="Z151" s="121"/>
      <c r="AA151" s="121"/>
      <c r="AB151" s="121"/>
      <c r="AC151" s="122"/>
    </row>
    <row r="152" spans="1:29" ht="26.25" customHeight="1" x14ac:dyDescent="0.55000000000000004">
      <c r="A152" s="17">
        <v>30</v>
      </c>
      <c r="B152" s="22" t="s">
        <v>34</v>
      </c>
      <c r="C152" s="25" t="str">
        <f t="shared" si="6"/>
        <v>水</v>
      </c>
      <c r="D152" s="85"/>
      <c r="E152" s="86"/>
      <c r="F152" s="205"/>
      <c r="G152" s="178"/>
      <c r="H152" s="18" t="s">
        <v>31</v>
      </c>
      <c r="I152" s="178"/>
      <c r="J152" s="178"/>
      <c r="K152" s="22" t="s">
        <v>32</v>
      </c>
      <c r="L152" s="89" t="str">
        <f t="shared" si="7"/>
        <v/>
      </c>
      <c r="M152" s="90"/>
      <c r="N152" s="22" t="s">
        <v>33</v>
      </c>
      <c r="O152" s="85"/>
      <c r="P152" s="86"/>
      <c r="Q152" s="85"/>
      <c r="R152" s="86"/>
      <c r="S152" s="85"/>
      <c r="T152" s="86"/>
      <c r="U152" s="85"/>
      <c r="V152" s="86"/>
      <c r="W152" s="120"/>
      <c r="X152" s="121"/>
      <c r="Y152" s="121"/>
      <c r="Z152" s="121"/>
      <c r="AA152" s="121"/>
      <c r="AB152" s="121"/>
      <c r="AC152" s="122"/>
    </row>
    <row r="153" spans="1:29" ht="26.25" customHeight="1" x14ac:dyDescent="0.55000000000000004">
      <c r="A153" s="19"/>
      <c r="B153" s="23"/>
      <c r="C153" s="26"/>
      <c r="D153" s="218"/>
      <c r="E153" s="219"/>
      <c r="F153" s="226"/>
      <c r="G153" s="227"/>
      <c r="H153" s="20" t="s">
        <v>31</v>
      </c>
      <c r="I153" s="227"/>
      <c r="J153" s="227"/>
      <c r="K153" s="23" t="s">
        <v>32</v>
      </c>
      <c r="L153" s="89" t="str">
        <f t="shared" ref="L153" si="8">IF(OR(F153="",I153=""),"",MIN(MAX(ROUNDDOWN((I153-F153)*24*2,0)/2,0),$E$120))</f>
        <v/>
      </c>
      <c r="M153" s="90"/>
      <c r="N153" s="23" t="s">
        <v>33</v>
      </c>
      <c r="O153" s="218"/>
      <c r="P153" s="219"/>
      <c r="Q153" s="218"/>
      <c r="R153" s="219"/>
      <c r="S153" s="218"/>
      <c r="T153" s="219"/>
      <c r="U153" s="218"/>
      <c r="V153" s="219"/>
      <c r="W153" s="208"/>
      <c r="X153" s="209"/>
      <c r="Y153" s="209"/>
      <c r="Z153" s="209"/>
      <c r="AA153" s="209"/>
      <c r="AB153" s="209"/>
      <c r="AC153" s="210"/>
    </row>
    <row r="154" spans="1:29" ht="26.25" customHeight="1" x14ac:dyDescent="0.55000000000000004">
      <c r="A154" s="126" t="s">
        <v>35</v>
      </c>
      <c r="B154" s="127"/>
      <c r="C154" s="127"/>
      <c r="D154" s="27">
        <f>COUNTIF(L123:M153,"&gt;0")</f>
        <v>0</v>
      </c>
      <c r="E154" s="224" t="s">
        <v>36</v>
      </c>
      <c r="F154" s="224"/>
      <c r="G154" s="224"/>
      <c r="H154" s="224"/>
      <c r="I154" s="27">
        <f>COUNTIF(D123:E153,"○")</f>
        <v>0</v>
      </c>
      <c r="J154" s="28" t="s">
        <v>16</v>
      </c>
      <c r="K154" s="126" t="s">
        <v>101</v>
      </c>
      <c r="L154" s="127"/>
      <c r="M154" s="127"/>
      <c r="N154" s="27" t="s">
        <v>99</v>
      </c>
      <c r="O154" s="27">
        <f>COUNTIF(Q123:R153,"○")</f>
        <v>0</v>
      </c>
      <c r="P154" s="27" t="s">
        <v>38</v>
      </c>
      <c r="Q154" s="225" t="s">
        <v>100</v>
      </c>
      <c r="R154" s="225"/>
      <c r="S154" s="27">
        <f>COUNTIF(S123:T153,"○")</f>
        <v>0</v>
      </c>
      <c r="T154" s="27" t="s">
        <v>38</v>
      </c>
      <c r="U154" s="27"/>
      <c r="V154" s="27"/>
      <c r="W154" s="28"/>
      <c r="X154" s="212" t="s">
        <v>37</v>
      </c>
      <c r="Y154" s="213"/>
      <c r="Z154" s="213"/>
      <c r="AA154" s="44"/>
      <c r="AB154" s="44"/>
      <c r="AC154" s="216" t="str">
        <f>IF(W121="３．要支援家庭のこども加算","●","×")</f>
        <v>×</v>
      </c>
    </row>
    <row r="155" spans="1:29" ht="26.25" customHeight="1" x14ac:dyDescent="0.55000000000000004">
      <c r="A155" s="126" t="s">
        <v>91</v>
      </c>
      <c r="B155" s="127"/>
      <c r="C155" s="27">
        <f>COUNTIF(O123:P153,"○")</f>
        <v>0</v>
      </c>
      <c r="D155" s="105" t="s">
        <v>38</v>
      </c>
      <c r="E155" s="105"/>
      <c r="F155" s="103" t="s">
        <v>107</v>
      </c>
      <c r="G155" s="104"/>
      <c r="H155" s="104"/>
      <c r="I155" s="27">
        <f>COUNTIF(U123:V153,"○")</f>
        <v>0</v>
      </c>
      <c r="J155" s="28" t="s">
        <v>38</v>
      </c>
      <c r="K155" s="211" t="s">
        <v>60</v>
      </c>
      <c r="L155" s="113"/>
      <c r="M155" s="113"/>
      <c r="N155" s="42">
        <f>IF(SUM(L123:M153)&gt;E120, E120, SUM(L123:M153))</f>
        <v>0</v>
      </c>
      <c r="O155" s="111" t="s">
        <v>58</v>
      </c>
      <c r="P155" s="111"/>
      <c r="Q155" s="111"/>
      <c r="R155" s="111"/>
      <c r="S155" s="42">
        <f>SUMIFS(L123:M153,D123:E153,"○")</f>
        <v>0</v>
      </c>
      <c r="T155" s="42" t="s">
        <v>59</v>
      </c>
      <c r="U155" s="115"/>
      <c r="V155" s="115"/>
      <c r="W155" s="45"/>
      <c r="X155" s="214"/>
      <c r="Y155" s="215"/>
      <c r="Z155" s="215"/>
      <c r="AA155" s="49"/>
      <c r="AB155" s="49"/>
      <c r="AC155" s="217"/>
    </row>
    <row r="156" spans="1:29" ht="26.25" customHeight="1" x14ac:dyDescent="0.55000000000000004">
      <c r="A156" s="29"/>
      <c r="B156" s="29"/>
      <c r="C156" s="29"/>
      <c r="D156" s="32"/>
      <c r="E156" s="32"/>
      <c r="F156" s="29"/>
      <c r="G156" s="29"/>
      <c r="H156" s="29"/>
      <c r="I156" s="32"/>
      <c r="J156" s="32"/>
      <c r="K156" s="51"/>
      <c r="L156" s="51"/>
      <c r="M156" s="51"/>
      <c r="N156" s="32"/>
      <c r="O156" s="52"/>
      <c r="P156" s="52"/>
      <c r="Q156" s="52"/>
      <c r="R156" s="52"/>
      <c r="S156" s="32"/>
      <c r="T156" s="32"/>
      <c r="U156" s="53"/>
      <c r="V156" s="53"/>
      <c r="W156" s="32"/>
      <c r="X156" s="29"/>
      <c r="Y156" s="29"/>
      <c r="Z156" s="29"/>
      <c r="AA156" s="29"/>
      <c r="AB156" s="29"/>
      <c r="AC156" s="29"/>
    </row>
    <row r="157" spans="1:29" ht="26.25" customHeight="1" x14ac:dyDescent="0.55000000000000004">
      <c r="A157" s="100" t="str">
        <f>"（別紙）中野区乳児等通園支援事業　利用状況報告書（"&amp;$N$2&amp;"年"&amp;$P$2&amp;"月分）"</f>
        <v>（別紙）中野区乳児等通園支援事業　利用状況報告書（2026年9月分）</v>
      </c>
      <c r="B157" s="100"/>
      <c r="C157" s="100"/>
      <c r="D157" s="100"/>
      <c r="E157" s="100"/>
      <c r="F157" s="100"/>
      <c r="G157" s="100"/>
      <c r="H157" s="100"/>
      <c r="I157" s="100"/>
      <c r="J157" s="100"/>
      <c r="K157" s="100"/>
      <c r="L157" s="100"/>
      <c r="M157" s="100"/>
      <c r="N157" s="100"/>
      <c r="O157" s="100"/>
      <c r="P157" s="100"/>
      <c r="Q157" s="100"/>
      <c r="R157" s="100"/>
      <c r="S157" s="100"/>
      <c r="T157" s="100"/>
      <c r="U157" s="100"/>
      <c r="V157" s="100"/>
      <c r="W157" s="100"/>
      <c r="X157" s="100"/>
      <c r="Y157" s="100"/>
      <c r="Z157" s="100"/>
      <c r="AA157" s="100"/>
      <c r="AB157" s="100"/>
      <c r="AC157" s="100"/>
    </row>
    <row r="158" spans="1:29" ht="26.25" customHeight="1" x14ac:dyDescent="0.55000000000000004">
      <c r="A158" s="101" t="s">
        <v>23</v>
      </c>
      <c r="B158" s="101"/>
      <c r="C158" s="101"/>
      <c r="D158" s="110"/>
      <c r="E158" s="110"/>
      <c r="F158" s="110"/>
      <c r="G158" s="110"/>
      <c r="H158" s="110"/>
      <c r="I158" s="110"/>
      <c r="J158" s="114" t="s">
        <v>43</v>
      </c>
      <c r="K158" s="114"/>
      <c r="L158" s="114"/>
      <c r="O158" s="29" t="s">
        <v>0</v>
      </c>
      <c r="P158" s="13"/>
      <c r="Q158" s="29" t="s">
        <v>3</v>
      </c>
      <c r="S158" s="29" t="s">
        <v>4</v>
      </c>
      <c r="T158" s="29" t="s">
        <v>19</v>
      </c>
      <c r="U158" s="32" t="s">
        <v>40</v>
      </c>
      <c r="V158" s="32"/>
      <c r="W158" s="110"/>
      <c r="X158" s="110"/>
      <c r="Y158" s="110"/>
      <c r="Z158" s="110"/>
      <c r="AA158" s="110"/>
      <c r="AB158" s="110"/>
      <c r="AC158" s="32" t="s">
        <v>19</v>
      </c>
    </row>
    <row r="159" spans="1:29" ht="26.25" customHeight="1" x14ac:dyDescent="0.55000000000000004">
      <c r="A159" s="101" t="s">
        <v>24</v>
      </c>
      <c r="B159" s="101"/>
      <c r="C159" s="101"/>
      <c r="D159" s="32" t="s">
        <v>87</v>
      </c>
      <c r="E159" s="32" cm="1">
        <f t="array" ref="E159">_xlfn.IFS(W158="０歳児クラス相当",$L$12,W158="１歳児クラス相当",$L$13,W158="２歳児クラス相当（３歳未満）",$L$14,W158="２歳児クラス相当（３歳誕生月）",$L$14,W158="",0)</f>
        <v>0</v>
      </c>
      <c r="F159" s="114" t="s">
        <v>11</v>
      </c>
      <c r="G159" s="114"/>
      <c r="H159" s="29"/>
      <c r="I159" s="32"/>
      <c r="J159" s="114"/>
      <c r="K159" s="114"/>
      <c r="L159" s="32"/>
      <c r="M159" s="114"/>
      <c r="N159" s="114"/>
      <c r="O159" s="32"/>
      <c r="P159" s="157" t="s">
        <v>62</v>
      </c>
      <c r="Q159" s="157"/>
      <c r="R159" s="157"/>
      <c r="S159" s="110"/>
      <c r="T159" s="110"/>
      <c r="U159" s="110"/>
      <c r="V159" s="157" t="s">
        <v>65</v>
      </c>
      <c r="W159" s="157"/>
      <c r="X159" s="110"/>
      <c r="Y159" s="110"/>
      <c r="Z159" s="110"/>
      <c r="AA159" s="110"/>
      <c r="AB159" s="110"/>
      <c r="AC159" s="32" t="s">
        <v>19</v>
      </c>
    </row>
    <row r="160" spans="1:29" ht="26.25" customHeight="1" x14ac:dyDescent="0.55000000000000004">
      <c r="A160" s="32"/>
      <c r="B160" s="114" t="s">
        <v>66</v>
      </c>
      <c r="C160" s="114"/>
      <c r="D160" s="114"/>
      <c r="E160" s="114" t="s">
        <v>94</v>
      </c>
      <c r="F160" s="114"/>
      <c r="G160" s="114"/>
      <c r="H160" s="114"/>
      <c r="I160" s="29" t="s">
        <v>19</v>
      </c>
      <c r="J160" s="113" t="s">
        <v>93</v>
      </c>
      <c r="K160" s="113"/>
      <c r="L160" s="113"/>
      <c r="M160" s="113"/>
      <c r="N160" s="113"/>
      <c r="O160" s="110"/>
      <c r="P160" s="110"/>
      <c r="Q160" s="110"/>
      <c r="R160" s="110"/>
      <c r="S160" s="110"/>
      <c r="T160" s="32"/>
      <c r="U160" s="111" t="s">
        <v>86</v>
      </c>
      <c r="V160" s="111"/>
      <c r="W160" s="228"/>
      <c r="X160" s="228"/>
      <c r="Y160" s="228"/>
      <c r="Z160" s="228"/>
      <c r="AA160" s="228"/>
      <c r="AB160" s="228"/>
    </row>
    <row r="161" spans="1:29" ht="26.25" customHeight="1" x14ac:dyDescent="0.55000000000000004">
      <c r="A161" s="123" t="s">
        <v>25</v>
      </c>
      <c r="B161" s="123"/>
      <c r="C161" s="14" t="s">
        <v>26</v>
      </c>
      <c r="D161" s="123" t="s">
        <v>90</v>
      </c>
      <c r="E161" s="123"/>
      <c r="F161" s="123" t="s">
        <v>27</v>
      </c>
      <c r="G161" s="123"/>
      <c r="H161" s="123"/>
      <c r="I161" s="123"/>
      <c r="J161" s="123"/>
      <c r="K161" s="123"/>
      <c r="L161" s="177" t="s">
        <v>28</v>
      </c>
      <c r="M161" s="177"/>
      <c r="N161" s="177"/>
      <c r="O161" s="123" t="s">
        <v>29</v>
      </c>
      <c r="P161" s="123"/>
      <c r="Q161" s="116" t="s">
        <v>98</v>
      </c>
      <c r="R161" s="116"/>
      <c r="S161" s="116" t="s">
        <v>45</v>
      </c>
      <c r="T161" s="116"/>
      <c r="U161" s="124" t="s">
        <v>55</v>
      </c>
      <c r="V161" s="125"/>
      <c r="W161" s="126" t="s">
        <v>30</v>
      </c>
      <c r="X161" s="127"/>
      <c r="Y161" s="127"/>
      <c r="Z161" s="127"/>
      <c r="AA161" s="127"/>
      <c r="AB161" s="127"/>
      <c r="AC161" s="128"/>
    </row>
    <row r="162" spans="1:29" ht="26.25" customHeight="1" x14ac:dyDescent="0.55000000000000004">
      <c r="A162" s="15">
        <v>1</v>
      </c>
      <c r="B162" s="21" t="s">
        <v>4</v>
      </c>
      <c r="C162" s="24" t="str">
        <f>TEXT(DATE($N$2,$P$2,A162),"aaa")</f>
        <v>火</v>
      </c>
      <c r="D162" s="106"/>
      <c r="E162" s="107"/>
      <c r="F162" s="108"/>
      <c r="G162" s="109"/>
      <c r="H162" s="16" t="s">
        <v>31</v>
      </c>
      <c r="I162" s="109"/>
      <c r="J162" s="109"/>
      <c r="K162" s="21" t="s">
        <v>32</v>
      </c>
      <c r="L162" s="89" t="str">
        <f>IF(OR(F162="",I162=""),"",MIN(MAX(ROUNDDOWN((I162-F162)*24*2,0)/2,0),$E$159))</f>
        <v/>
      </c>
      <c r="M162" s="90"/>
      <c r="N162" s="43" t="s">
        <v>33</v>
      </c>
      <c r="O162" s="106"/>
      <c r="P162" s="107"/>
      <c r="Q162" s="106"/>
      <c r="R162" s="107"/>
      <c r="S162" s="106"/>
      <c r="T162" s="107"/>
      <c r="U162" s="106"/>
      <c r="V162" s="107"/>
      <c r="W162" s="231"/>
      <c r="X162" s="232"/>
      <c r="Y162" s="232"/>
      <c r="Z162" s="232"/>
      <c r="AA162" s="232"/>
      <c r="AB162" s="232"/>
      <c r="AC162" s="233"/>
    </row>
    <row r="163" spans="1:29" ht="26.25" customHeight="1" x14ac:dyDescent="0.55000000000000004">
      <c r="A163" s="17">
        <v>2</v>
      </c>
      <c r="B163" s="22" t="s">
        <v>4</v>
      </c>
      <c r="C163" s="25" t="str">
        <f>TEXT(DATE($N$2,$P$2,A163),"aaa")</f>
        <v>水</v>
      </c>
      <c r="D163" s="85"/>
      <c r="E163" s="86"/>
      <c r="F163" s="205"/>
      <c r="G163" s="178"/>
      <c r="H163" s="18" t="s">
        <v>31</v>
      </c>
      <c r="I163" s="178"/>
      <c r="J163" s="178"/>
      <c r="K163" s="22" t="s">
        <v>32</v>
      </c>
      <c r="L163" s="89" t="str">
        <f>IF(OR(F163="",I163=""),"",MIN(MAX(ROUNDDOWN((I163-F163)*24*2,0)/2,0),$E$159))</f>
        <v/>
      </c>
      <c r="M163" s="90"/>
      <c r="N163" s="22" t="s">
        <v>33</v>
      </c>
      <c r="O163" s="85"/>
      <c r="P163" s="86"/>
      <c r="Q163" s="85"/>
      <c r="R163" s="86"/>
      <c r="S163" s="85"/>
      <c r="T163" s="86"/>
      <c r="U163" s="85"/>
      <c r="V163" s="86"/>
      <c r="W163" s="120"/>
      <c r="X163" s="121"/>
      <c r="Y163" s="121"/>
      <c r="Z163" s="121"/>
      <c r="AA163" s="121"/>
      <c r="AB163" s="121"/>
      <c r="AC163" s="122"/>
    </row>
    <row r="164" spans="1:29" ht="26.25" customHeight="1" x14ac:dyDescent="0.55000000000000004">
      <c r="A164" s="17">
        <v>3</v>
      </c>
      <c r="B164" s="22" t="s">
        <v>34</v>
      </c>
      <c r="C164" s="25" t="str">
        <f t="shared" ref="C164:C191" si="9">TEXT(DATE($N$2,$P$2,A164),"aaa")</f>
        <v>木</v>
      </c>
      <c r="D164" s="85"/>
      <c r="E164" s="86"/>
      <c r="F164" s="205"/>
      <c r="G164" s="178"/>
      <c r="H164" s="18" t="s">
        <v>31</v>
      </c>
      <c r="I164" s="178"/>
      <c r="J164" s="178"/>
      <c r="K164" s="22" t="s">
        <v>32</v>
      </c>
      <c r="L164" s="89" t="str">
        <f t="shared" ref="L164:L191" si="10">IF(OR(F164="",I164=""),"",MIN(MAX(ROUNDDOWN((I164-F164)*24*2,0)/2,0),$E$159))</f>
        <v/>
      </c>
      <c r="M164" s="90"/>
      <c r="N164" s="22" t="s">
        <v>33</v>
      </c>
      <c r="O164" s="85"/>
      <c r="P164" s="86"/>
      <c r="Q164" s="85"/>
      <c r="R164" s="86"/>
      <c r="S164" s="85"/>
      <c r="T164" s="86"/>
      <c r="U164" s="85"/>
      <c r="V164" s="86"/>
      <c r="W164" s="234"/>
      <c r="X164" s="235"/>
      <c r="Y164" s="235"/>
      <c r="Z164" s="235"/>
      <c r="AA164" s="235"/>
      <c r="AB164" s="235"/>
      <c r="AC164" s="236"/>
    </row>
    <row r="165" spans="1:29" ht="26.25" customHeight="1" x14ac:dyDescent="0.55000000000000004">
      <c r="A165" s="17">
        <v>4</v>
      </c>
      <c r="B165" s="22" t="s">
        <v>34</v>
      </c>
      <c r="C165" s="25" t="str">
        <f t="shared" si="9"/>
        <v>金</v>
      </c>
      <c r="D165" s="85"/>
      <c r="E165" s="86"/>
      <c r="F165" s="205"/>
      <c r="G165" s="178"/>
      <c r="H165" s="18" t="s">
        <v>31</v>
      </c>
      <c r="I165" s="178"/>
      <c r="J165" s="178"/>
      <c r="K165" s="22" t="s">
        <v>32</v>
      </c>
      <c r="L165" s="89" t="str">
        <f t="shared" si="10"/>
        <v/>
      </c>
      <c r="M165" s="90"/>
      <c r="N165" s="22" t="s">
        <v>33</v>
      </c>
      <c r="O165" s="85"/>
      <c r="P165" s="86"/>
      <c r="Q165" s="85"/>
      <c r="R165" s="86"/>
      <c r="S165" s="85"/>
      <c r="T165" s="86"/>
      <c r="U165" s="85"/>
      <c r="V165" s="86"/>
      <c r="W165" s="120"/>
      <c r="X165" s="121"/>
      <c r="Y165" s="121"/>
      <c r="Z165" s="121"/>
      <c r="AA165" s="121"/>
      <c r="AB165" s="121"/>
      <c r="AC165" s="122"/>
    </row>
    <row r="166" spans="1:29" ht="26.25" customHeight="1" x14ac:dyDescent="0.55000000000000004">
      <c r="A166" s="17">
        <v>5</v>
      </c>
      <c r="B166" s="22" t="s">
        <v>34</v>
      </c>
      <c r="C166" s="25" t="str">
        <f t="shared" si="9"/>
        <v>土</v>
      </c>
      <c r="D166" s="85"/>
      <c r="E166" s="86"/>
      <c r="F166" s="205"/>
      <c r="G166" s="178"/>
      <c r="H166" s="18" t="s">
        <v>31</v>
      </c>
      <c r="I166" s="178"/>
      <c r="J166" s="178"/>
      <c r="K166" s="22" t="s">
        <v>32</v>
      </c>
      <c r="L166" s="89" t="str">
        <f t="shared" si="10"/>
        <v/>
      </c>
      <c r="M166" s="90"/>
      <c r="N166" s="22" t="s">
        <v>33</v>
      </c>
      <c r="O166" s="85"/>
      <c r="P166" s="86"/>
      <c r="Q166" s="85"/>
      <c r="R166" s="86"/>
      <c r="S166" s="85"/>
      <c r="T166" s="86"/>
      <c r="U166" s="85"/>
      <c r="V166" s="86"/>
      <c r="W166" s="120"/>
      <c r="X166" s="121"/>
      <c r="Y166" s="121"/>
      <c r="Z166" s="121"/>
      <c r="AA166" s="121"/>
      <c r="AB166" s="121"/>
      <c r="AC166" s="122"/>
    </row>
    <row r="167" spans="1:29" ht="26.25" customHeight="1" x14ac:dyDescent="0.55000000000000004">
      <c r="A167" s="17">
        <v>6</v>
      </c>
      <c r="B167" s="22" t="s">
        <v>34</v>
      </c>
      <c r="C167" s="25" t="str">
        <f t="shared" si="9"/>
        <v>日</v>
      </c>
      <c r="D167" s="85"/>
      <c r="E167" s="86"/>
      <c r="F167" s="205"/>
      <c r="G167" s="178"/>
      <c r="H167" s="18" t="s">
        <v>31</v>
      </c>
      <c r="I167" s="178"/>
      <c r="J167" s="178"/>
      <c r="K167" s="22" t="s">
        <v>32</v>
      </c>
      <c r="L167" s="89" t="str">
        <f t="shared" si="10"/>
        <v/>
      </c>
      <c r="M167" s="90"/>
      <c r="N167" s="22" t="s">
        <v>33</v>
      </c>
      <c r="O167" s="85"/>
      <c r="P167" s="86"/>
      <c r="Q167" s="85"/>
      <c r="R167" s="86"/>
      <c r="S167" s="85"/>
      <c r="T167" s="86"/>
      <c r="U167" s="85"/>
      <c r="V167" s="86"/>
      <c r="W167" s="120"/>
      <c r="X167" s="121"/>
      <c r="Y167" s="121"/>
      <c r="Z167" s="121"/>
      <c r="AA167" s="121"/>
      <c r="AB167" s="121"/>
      <c r="AC167" s="122"/>
    </row>
    <row r="168" spans="1:29" ht="26.25" customHeight="1" x14ac:dyDescent="0.55000000000000004">
      <c r="A168" s="17">
        <v>7</v>
      </c>
      <c r="B168" s="22" t="s">
        <v>34</v>
      </c>
      <c r="C168" s="25" t="str">
        <f t="shared" si="9"/>
        <v>月</v>
      </c>
      <c r="D168" s="85"/>
      <c r="E168" s="86"/>
      <c r="F168" s="205"/>
      <c r="G168" s="178"/>
      <c r="H168" s="18" t="s">
        <v>31</v>
      </c>
      <c r="I168" s="178"/>
      <c r="J168" s="178"/>
      <c r="K168" s="22" t="s">
        <v>32</v>
      </c>
      <c r="L168" s="89" t="str">
        <f t="shared" si="10"/>
        <v/>
      </c>
      <c r="M168" s="90"/>
      <c r="N168" s="22" t="s">
        <v>33</v>
      </c>
      <c r="O168" s="85"/>
      <c r="P168" s="86"/>
      <c r="Q168" s="85"/>
      <c r="R168" s="86"/>
      <c r="S168" s="85"/>
      <c r="T168" s="86"/>
      <c r="U168" s="85"/>
      <c r="V168" s="86"/>
      <c r="W168" s="120"/>
      <c r="X168" s="121"/>
      <c r="Y168" s="121"/>
      <c r="Z168" s="121"/>
      <c r="AA168" s="121"/>
      <c r="AB168" s="121"/>
      <c r="AC168" s="122"/>
    </row>
    <row r="169" spans="1:29" ht="26.25" customHeight="1" x14ac:dyDescent="0.55000000000000004">
      <c r="A169" s="17">
        <v>8</v>
      </c>
      <c r="B169" s="22" t="s">
        <v>34</v>
      </c>
      <c r="C169" s="25" t="str">
        <f t="shared" si="9"/>
        <v>火</v>
      </c>
      <c r="D169" s="85"/>
      <c r="E169" s="86"/>
      <c r="F169" s="205"/>
      <c r="G169" s="178"/>
      <c r="H169" s="18" t="s">
        <v>31</v>
      </c>
      <c r="I169" s="178"/>
      <c r="J169" s="178"/>
      <c r="K169" s="22" t="s">
        <v>32</v>
      </c>
      <c r="L169" s="89" t="str">
        <f t="shared" si="10"/>
        <v/>
      </c>
      <c r="M169" s="90"/>
      <c r="N169" s="22" t="s">
        <v>33</v>
      </c>
      <c r="O169" s="85"/>
      <c r="P169" s="86"/>
      <c r="Q169" s="85"/>
      <c r="R169" s="86"/>
      <c r="S169" s="85"/>
      <c r="T169" s="86"/>
      <c r="U169" s="85"/>
      <c r="V169" s="86"/>
      <c r="W169" s="120"/>
      <c r="X169" s="121"/>
      <c r="Y169" s="121"/>
      <c r="Z169" s="121"/>
      <c r="AA169" s="121"/>
      <c r="AB169" s="121"/>
      <c r="AC169" s="122"/>
    </row>
    <row r="170" spans="1:29" ht="26.25" customHeight="1" x14ac:dyDescent="0.55000000000000004">
      <c r="A170" s="17">
        <v>9</v>
      </c>
      <c r="B170" s="22" t="s">
        <v>34</v>
      </c>
      <c r="C170" s="25" t="str">
        <f t="shared" si="9"/>
        <v>水</v>
      </c>
      <c r="D170" s="85"/>
      <c r="E170" s="86"/>
      <c r="F170" s="205"/>
      <c r="G170" s="178"/>
      <c r="H170" s="18" t="s">
        <v>31</v>
      </c>
      <c r="I170" s="178"/>
      <c r="J170" s="178"/>
      <c r="K170" s="22" t="s">
        <v>32</v>
      </c>
      <c r="L170" s="89" t="str">
        <f t="shared" si="10"/>
        <v/>
      </c>
      <c r="M170" s="90"/>
      <c r="N170" s="22" t="s">
        <v>33</v>
      </c>
      <c r="O170" s="85"/>
      <c r="P170" s="86"/>
      <c r="Q170" s="85"/>
      <c r="R170" s="86"/>
      <c r="S170" s="85"/>
      <c r="T170" s="86"/>
      <c r="U170" s="85"/>
      <c r="V170" s="86"/>
      <c r="W170" s="120"/>
      <c r="X170" s="121"/>
      <c r="Y170" s="121"/>
      <c r="Z170" s="121"/>
      <c r="AA170" s="121"/>
      <c r="AB170" s="121"/>
      <c r="AC170" s="122"/>
    </row>
    <row r="171" spans="1:29" ht="26.25" customHeight="1" x14ac:dyDescent="0.55000000000000004">
      <c r="A171" s="17">
        <v>10</v>
      </c>
      <c r="B171" s="22" t="s">
        <v>34</v>
      </c>
      <c r="C171" s="25" t="str">
        <f t="shared" si="9"/>
        <v>木</v>
      </c>
      <c r="D171" s="85"/>
      <c r="E171" s="86"/>
      <c r="F171" s="205"/>
      <c r="G171" s="178"/>
      <c r="H171" s="18" t="s">
        <v>31</v>
      </c>
      <c r="I171" s="178"/>
      <c r="J171" s="178"/>
      <c r="K171" s="22" t="s">
        <v>32</v>
      </c>
      <c r="L171" s="89" t="str">
        <f t="shared" si="10"/>
        <v/>
      </c>
      <c r="M171" s="90"/>
      <c r="N171" s="22" t="s">
        <v>33</v>
      </c>
      <c r="O171" s="85"/>
      <c r="P171" s="86"/>
      <c r="Q171" s="85"/>
      <c r="R171" s="86"/>
      <c r="S171" s="85"/>
      <c r="T171" s="86"/>
      <c r="U171" s="85"/>
      <c r="V171" s="86"/>
      <c r="W171" s="120"/>
      <c r="X171" s="121"/>
      <c r="Y171" s="121"/>
      <c r="Z171" s="121"/>
      <c r="AA171" s="121"/>
      <c r="AB171" s="121"/>
      <c r="AC171" s="122"/>
    </row>
    <row r="172" spans="1:29" ht="26.25" customHeight="1" x14ac:dyDescent="0.55000000000000004">
      <c r="A172" s="17">
        <v>11</v>
      </c>
      <c r="B172" s="22" t="s">
        <v>34</v>
      </c>
      <c r="C172" s="25" t="str">
        <f t="shared" si="9"/>
        <v>金</v>
      </c>
      <c r="D172" s="85"/>
      <c r="E172" s="86"/>
      <c r="F172" s="205"/>
      <c r="G172" s="178"/>
      <c r="H172" s="18" t="s">
        <v>31</v>
      </c>
      <c r="I172" s="178"/>
      <c r="J172" s="178"/>
      <c r="K172" s="22" t="s">
        <v>32</v>
      </c>
      <c r="L172" s="89" t="str">
        <f t="shared" si="10"/>
        <v/>
      </c>
      <c r="M172" s="90"/>
      <c r="N172" s="22" t="s">
        <v>33</v>
      </c>
      <c r="O172" s="85"/>
      <c r="P172" s="86"/>
      <c r="Q172" s="85"/>
      <c r="R172" s="86"/>
      <c r="S172" s="85"/>
      <c r="T172" s="86"/>
      <c r="U172" s="85"/>
      <c r="V172" s="86"/>
      <c r="W172" s="120"/>
      <c r="X172" s="121"/>
      <c r="Y172" s="121"/>
      <c r="Z172" s="121"/>
      <c r="AA172" s="121"/>
      <c r="AB172" s="121"/>
      <c r="AC172" s="122"/>
    </row>
    <row r="173" spans="1:29" ht="26.25" customHeight="1" x14ac:dyDescent="0.55000000000000004">
      <c r="A173" s="17">
        <v>12</v>
      </c>
      <c r="B173" s="22" t="s">
        <v>34</v>
      </c>
      <c r="C173" s="25" t="str">
        <f t="shared" si="9"/>
        <v>土</v>
      </c>
      <c r="D173" s="85"/>
      <c r="E173" s="86"/>
      <c r="F173" s="205"/>
      <c r="G173" s="178"/>
      <c r="H173" s="18" t="s">
        <v>31</v>
      </c>
      <c r="I173" s="178"/>
      <c r="J173" s="178"/>
      <c r="K173" s="22" t="s">
        <v>32</v>
      </c>
      <c r="L173" s="89" t="str">
        <f t="shared" si="10"/>
        <v/>
      </c>
      <c r="M173" s="90"/>
      <c r="N173" s="22" t="s">
        <v>33</v>
      </c>
      <c r="O173" s="85"/>
      <c r="P173" s="86"/>
      <c r="Q173" s="85"/>
      <c r="R173" s="86"/>
      <c r="S173" s="85"/>
      <c r="T173" s="86"/>
      <c r="U173" s="85"/>
      <c r="V173" s="86"/>
      <c r="W173" s="120"/>
      <c r="X173" s="121"/>
      <c r="Y173" s="121"/>
      <c r="Z173" s="121"/>
      <c r="AA173" s="121"/>
      <c r="AB173" s="121"/>
      <c r="AC173" s="122"/>
    </row>
    <row r="174" spans="1:29" ht="26.25" customHeight="1" x14ac:dyDescent="0.55000000000000004">
      <c r="A174" s="17">
        <v>13</v>
      </c>
      <c r="B174" s="22" t="s">
        <v>34</v>
      </c>
      <c r="C174" s="25" t="str">
        <f t="shared" si="9"/>
        <v>日</v>
      </c>
      <c r="D174" s="85"/>
      <c r="E174" s="86"/>
      <c r="F174" s="205"/>
      <c r="G174" s="178"/>
      <c r="H174" s="18" t="s">
        <v>31</v>
      </c>
      <c r="I174" s="178"/>
      <c r="J174" s="178"/>
      <c r="K174" s="22" t="s">
        <v>32</v>
      </c>
      <c r="L174" s="89" t="str">
        <f t="shared" si="10"/>
        <v/>
      </c>
      <c r="M174" s="90"/>
      <c r="N174" s="22" t="s">
        <v>33</v>
      </c>
      <c r="O174" s="85"/>
      <c r="P174" s="86"/>
      <c r="Q174" s="85"/>
      <c r="R174" s="86"/>
      <c r="S174" s="85"/>
      <c r="T174" s="86"/>
      <c r="U174" s="85"/>
      <c r="V174" s="86"/>
      <c r="W174" s="120"/>
      <c r="X174" s="121"/>
      <c r="Y174" s="121"/>
      <c r="Z174" s="121"/>
      <c r="AA174" s="121"/>
      <c r="AB174" s="121"/>
      <c r="AC174" s="122"/>
    </row>
    <row r="175" spans="1:29" ht="26.25" customHeight="1" x14ac:dyDescent="0.55000000000000004">
      <c r="A175" s="17">
        <v>14</v>
      </c>
      <c r="B175" s="22" t="s">
        <v>34</v>
      </c>
      <c r="C175" s="25" t="str">
        <f t="shared" si="9"/>
        <v>月</v>
      </c>
      <c r="D175" s="85"/>
      <c r="E175" s="86"/>
      <c r="F175" s="205"/>
      <c r="G175" s="178"/>
      <c r="H175" s="18" t="s">
        <v>31</v>
      </c>
      <c r="I175" s="178"/>
      <c r="J175" s="178"/>
      <c r="K175" s="22" t="s">
        <v>32</v>
      </c>
      <c r="L175" s="89" t="str">
        <f t="shared" si="10"/>
        <v/>
      </c>
      <c r="M175" s="90"/>
      <c r="N175" s="22" t="s">
        <v>33</v>
      </c>
      <c r="O175" s="85"/>
      <c r="P175" s="86"/>
      <c r="Q175" s="85"/>
      <c r="R175" s="86"/>
      <c r="S175" s="85"/>
      <c r="T175" s="86"/>
      <c r="U175" s="85"/>
      <c r="V175" s="86"/>
      <c r="W175" s="120"/>
      <c r="X175" s="121"/>
      <c r="Y175" s="121"/>
      <c r="Z175" s="121"/>
      <c r="AA175" s="121"/>
      <c r="AB175" s="121"/>
      <c r="AC175" s="122"/>
    </row>
    <row r="176" spans="1:29" ht="26.25" customHeight="1" x14ac:dyDescent="0.55000000000000004">
      <c r="A176" s="17">
        <v>15</v>
      </c>
      <c r="B176" s="22" t="s">
        <v>34</v>
      </c>
      <c r="C176" s="25" t="str">
        <f t="shared" si="9"/>
        <v>火</v>
      </c>
      <c r="D176" s="85"/>
      <c r="E176" s="86"/>
      <c r="F176" s="205"/>
      <c r="G176" s="178"/>
      <c r="H176" s="18" t="s">
        <v>31</v>
      </c>
      <c r="I176" s="178"/>
      <c r="J176" s="178"/>
      <c r="K176" s="22" t="s">
        <v>32</v>
      </c>
      <c r="L176" s="89" t="str">
        <f t="shared" si="10"/>
        <v/>
      </c>
      <c r="M176" s="90"/>
      <c r="N176" s="22" t="s">
        <v>33</v>
      </c>
      <c r="O176" s="85"/>
      <c r="P176" s="86"/>
      <c r="Q176" s="85"/>
      <c r="R176" s="86"/>
      <c r="S176" s="85"/>
      <c r="T176" s="86"/>
      <c r="U176" s="85"/>
      <c r="V176" s="86"/>
      <c r="W176" s="120"/>
      <c r="X176" s="121"/>
      <c r="Y176" s="121"/>
      <c r="Z176" s="121"/>
      <c r="AA176" s="121"/>
      <c r="AB176" s="121"/>
      <c r="AC176" s="122"/>
    </row>
    <row r="177" spans="1:29" ht="26.25" customHeight="1" x14ac:dyDescent="0.55000000000000004">
      <c r="A177" s="17">
        <v>16</v>
      </c>
      <c r="B177" s="22" t="s">
        <v>34</v>
      </c>
      <c r="C177" s="25" t="str">
        <f t="shared" si="9"/>
        <v>水</v>
      </c>
      <c r="D177" s="85"/>
      <c r="E177" s="86"/>
      <c r="F177" s="205"/>
      <c r="G177" s="178"/>
      <c r="H177" s="18" t="s">
        <v>31</v>
      </c>
      <c r="I177" s="178"/>
      <c r="J177" s="178"/>
      <c r="K177" s="22" t="s">
        <v>32</v>
      </c>
      <c r="L177" s="89" t="str">
        <f t="shared" si="10"/>
        <v/>
      </c>
      <c r="M177" s="90"/>
      <c r="N177" s="22" t="s">
        <v>33</v>
      </c>
      <c r="O177" s="85"/>
      <c r="P177" s="86"/>
      <c r="Q177" s="85"/>
      <c r="R177" s="86"/>
      <c r="S177" s="85"/>
      <c r="T177" s="86"/>
      <c r="U177" s="85"/>
      <c r="V177" s="86"/>
      <c r="W177" s="120"/>
      <c r="X177" s="121"/>
      <c r="Y177" s="121"/>
      <c r="Z177" s="121"/>
      <c r="AA177" s="121"/>
      <c r="AB177" s="121"/>
      <c r="AC177" s="122"/>
    </row>
    <row r="178" spans="1:29" ht="26.25" customHeight="1" x14ac:dyDescent="0.55000000000000004">
      <c r="A178" s="17">
        <v>17</v>
      </c>
      <c r="B178" s="22" t="s">
        <v>34</v>
      </c>
      <c r="C178" s="25" t="str">
        <f t="shared" si="9"/>
        <v>木</v>
      </c>
      <c r="D178" s="85"/>
      <c r="E178" s="86"/>
      <c r="F178" s="205"/>
      <c r="G178" s="178"/>
      <c r="H178" s="18" t="s">
        <v>31</v>
      </c>
      <c r="I178" s="178"/>
      <c r="J178" s="178"/>
      <c r="K178" s="22" t="s">
        <v>32</v>
      </c>
      <c r="L178" s="89" t="str">
        <f t="shared" si="10"/>
        <v/>
      </c>
      <c r="M178" s="90"/>
      <c r="N178" s="22" t="s">
        <v>33</v>
      </c>
      <c r="O178" s="85"/>
      <c r="P178" s="86"/>
      <c r="Q178" s="85"/>
      <c r="R178" s="86"/>
      <c r="S178" s="85"/>
      <c r="T178" s="86"/>
      <c r="U178" s="85"/>
      <c r="V178" s="86"/>
      <c r="W178" s="120"/>
      <c r="X178" s="121"/>
      <c r="Y178" s="121"/>
      <c r="Z178" s="121"/>
      <c r="AA178" s="121"/>
      <c r="AB178" s="121"/>
      <c r="AC178" s="122"/>
    </row>
    <row r="179" spans="1:29" ht="26.25" customHeight="1" x14ac:dyDescent="0.55000000000000004">
      <c r="A179" s="17">
        <v>18</v>
      </c>
      <c r="B179" s="22" t="s">
        <v>34</v>
      </c>
      <c r="C179" s="25" t="str">
        <f t="shared" si="9"/>
        <v>金</v>
      </c>
      <c r="D179" s="85"/>
      <c r="E179" s="86"/>
      <c r="F179" s="205"/>
      <c r="G179" s="178"/>
      <c r="H179" s="18" t="s">
        <v>31</v>
      </c>
      <c r="I179" s="178"/>
      <c r="J179" s="178"/>
      <c r="K179" s="22" t="s">
        <v>32</v>
      </c>
      <c r="L179" s="89" t="str">
        <f t="shared" si="10"/>
        <v/>
      </c>
      <c r="M179" s="90"/>
      <c r="N179" s="22" t="s">
        <v>33</v>
      </c>
      <c r="O179" s="85"/>
      <c r="P179" s="86"/>
      <c r="Q179" s="85"/>
      <c r="R179" s="86"/>
      <c r="S179" s="85"/>
      <c r="T179" s="86"/>
      <c r="U179" s="85"/>
      <c r="V179" s="86"/>
      <c r="W179" s="120"/>
      <c r="X179" s="121"/>
      <c r="Y179" s="121"/>
      <c r="Z179" s="121"/>
      <c r="AA179" s="121"/>
      <c r="AB179" s="121"/>
      <c r="AC179" s="122"/>
    </row>
    <row r="180" spans="1:29" ht="26.25" customHeight="1" x14ac:dyDescent="0.55000000000000004">
      <c r="A180" s="17">
        <v>19</v>
      </c>
      <c r="B180" s="22" t="s">
        <v>34</v>
      </c>
      <c r="C180" s="25" t="str">
        <f t="shared" si="9"/>
        <v>土</v>
      </c>
      <c r="D180" s="85"/>
      <c r="E180" s="86"/>
      <c r="F180" s="205"/>
      <c r="G180" s="178"/>
      <c r="H180" s="18" t="s">
        <v>31</v>
      </c>
      <c r="I180" s="178"/>
      <c r="J180" s="178"/>
      <c r="K180" s="22" t="s">
        <v>32</v>
      </c>
      <c r="L180" s="89" t="str">
        <f t="shared" si="10"/>
        <v/>
      </c>
      <c r="M180" s="90"/>
      <c r="N180" s="22" t="s">
        <v>33</v>
      </c>
      <c r="O180" s="85"/>
      <c r="P180" s="86"/>
      <c r="Q180" s="85"/>
      <c r="R180" s="86"/>
      <c r="S180" s="85"/>
      <c r="T180" s="86"/>
      <c r="U180" s="85"/>
      <c r="V180" s="86"/>
      <c r="W180" s="120"/>
      <c r="X180" s="121"/>
      <c r="Y180" s="121"/>
      <c r="Z180" s="121"/>
      <c r="AA180" s="121"/>
      <c r="AB180" s="121"/>
      <c r="AC180" s="122"/>
    </row>
    <row r="181" spans="1:29" ht="26.25" customHeight="1" x14ac:dyDescent="0.55000000000000004">
      <c r="A181" s="17">
        <v>20</v>
      </c>
      <c r="B181" s="22" t="s">
        <v>34</v>
      </c>
      <c r="C181" s="25" t="str">
        <f t="shared" si="9"/>
        <v>日</v>
      </c>
      <c r="D181" s="85"/>
      <c r="E181" s="86"/>
      <c r="F181" s="205"/>
      <c r="G181" s="178"/>
      <c r="H181" s="18" t="s">
        <v>31</v>
      </c>
      <c r="I181" s="178"/>
      <c r="J181" s="178"/>
      <c r="K181" s="22" t="s">
        <v>32</v>
      </c>
      <c r="L181" s="89" t="str">
        <f t="shared" si="10"/>
        <v/>
      </c>
      <c r="M181" s="90"/>
      <c r="N181" s="22" t="s">
        <v>33</v>
      </c>
      <c r="O181" s="85"/>
      <c r="P181" s="86"/>
      <c r="Q181" s="85"/>
      <c r="R181" s="86"/>
      <c r="S181" s="85"/>
      <c r="T181" s="86"/>
      <c r="U181" s="85"/>
      <c r="V181" s="86"/>
      <c r="W181" s="120"/>
      <c r="X181" s="121"/>
      <c r="Y181" s="121"/>
      <c r="Z181" s="121"/>
      <c r="AA181" s="121"/>
      <c r="AB181" s="121"/>
      <c r="AC181" s="122"/>
    </row>
    <row r="182" spans="1:29" ht="26.25" customHeight="1" x14ac:dyDescent="0.55000000000000004">
      <c r="A182" s="17">
        <v>21</v>
      </c>
      <c r="B182" s="22" t="s">
        <v>34</v>
      </c>
      <c r="C182" s="25" t="str">
        <f t="shared" si="9"/>
        <v>月</v>
      </c>
      <c r="D182" s="85"/>
      <c r="E182" s="86"/>
      <c r="F182" s="205"/>
      <c r="G182" s="178"/>
      <c r="H182" s="18" t="s">
        <v>31</v>
      </c>
      <c r="I182" s="178"/>
      <c r="J182" s="178"/>
      <c r="K182" s="22" t="s">
        <v>32</v>
      </c>
      <c r="L182" s="89" t="str">
        <f t="shared" si="10"/>
        <v/>
      </c>
      <c r="M182" s="90"/>
      <c r="N182" s="22" t="s">
        <v>33</v>
      </c>
      <c r="O182" s="85"/>
      <c r="P182" s="86"/>
      <c r="Q182" s="85"/>
      <c r="R182" s="86"/>
      <c r="S182" s="85"/>
      <c r="T182" s="86"/>
      <c r="U182" s="85"/>
      <c r="V182" s="86"/>
      <c r="W182" s="120"/>
      <c r="X182" s="121"/>
      <c r="Y182" s="121"/>
      <c r="Z182" s="121"/>
      <c r="AA182" s="121"/>
      <c r="AB182" s="121"/>
      <c r="AC182" s="122"/>
    </row>
    <row r="183" spans="1:29" ht="26.25" customHeight="1" x14ac:dyDescent="0.55000000000000004">
      <c r="A183" s="17">
        <v>22</v>
      </c>
      <c r="B183" s="22" t="s">
        <v>34</v>
      </c>
      <c r="C183" s="25" t="str">
        <f t="shared" si="9"/>
        <v>火</v>
      </c>
      <c r="D183" s="85"/>
      <c r="E183" s="86"/>
      <c r="F183" s="205"/>
      <c r="G183" s="178"/>
      <c r="H183" s="18" t="s">
        <v>31</v>
      </c>
      <c r="I183" s="178"/>
      <c r="J183" s="178"/>
      <c r="K183" s="22" t="s">
        <v>32</v>
      </c>
      <c r="L183" s="89" t="str">
        <f t="shared" si="10"/>
        <v/>
      </c>
      <c r="M183" s="90"/>
      <c r="N183" s="22" t="s">
        <v>33</v>
      </c>
      <c r="O183" s="85"/>
      <c r="P183" s="86"/>
      <c r="Q183" s="85"/>
      <c r="R183" s="86"/>
      <c r="S183" s="85"/>
      <c r="T183" s="86"/>
      <c r="U183" s="85"/>
      <c r="V183" s="86"/>
      <c r="W183" s="120"/>
      <c r="X183" s="121"/>
      <c r="Y183" s="121"/>
      <c r="Z183" s="121"/>
      <c r="AA183" s="121"/>
      <c r="AB183" s="121"/>
      <c r="AC183" s="122"/>
    </row>
    <row r="184" spans="1:29" ht="26.25" customHeight="1" x14ac:dyDescent="0.55000000000000004">
      <c r="A184" s="17">
        <v>23</v>
      </c>
      <c r="B184" s="22" t="s">
        <v>34</v>
      </c>
      <c r="C184" s="25" t="str">
        <f t="shared" si="9"/>
        <v>水</v>
      </c>
      <c r="D184" s="85"/>
      <c r="E184" s="86"/>
      <c r="F184" s="205"/>
      <c r="G184" s="178"/>
      <c r="H184" s="18" t="s">
        <v>31</v>
      </c>
      <c r="I184" s="178"/>
      <c r="J184" s="178"/>
      <c r="K184" s="22" t="s">
        <v>32</v>
      </c>
      <c r="L184" s="89" t="str">
        <f t="shared" si="10"/>
        <v/>
      </c>
      <c r="M184" s="90"/>
      <c r="N184" s="22" t="s">
        <v>33</v>
      </c>
      <c r="O184" s="85"/>
      <c r="P184" s="86"/>
      <c r="Q184" s="85"/>
      <c r="R184" s="86"/>
      <c r="S184" s="85"/>
      <c r="T184" s="86"/>
      <c r="U184" s="85"/>
      <c r="V184" s="86"/>
      <c r="W184" s="120"/>
      <c r="X184" s="121"/>
      <c r="Y184" s="121"/>
      <c r="Z184" s="121"/>
      <c r="AA184" s="121"/>
      <c r="AB184" s="121"/>
      <c r="AC184" s="122"/>
    </row>
    <row r="185" spans="1:29" ht="26.25" customHeight="1" x14ac:dyDescent="0.55000000000000004">
      <c r="A185" s="17">
        <v>24</v>
      </c>
      <c r="B185" s="22" t="s">
        <v>34</v>
      </c>
      <c r="C185" s="25" t="str">
        <f t="shared" si="9"/>
        <v>木</v>
      </c>
      <c r="D185" s="85"/>
      <c r="E185" s="86"/>
      <c r="F185" s="205"/>
      <c r="G185" s="178"/>
      <c r="H185" s="18" t="s">
        <v>31</v>
      </c>
      <c r="I185" s="178"/>
      <c r="J185" s="178"/>
      <c r="K185" s="22" t="s">
        <v>32</v>
      </c>
      <c r="L185" s="89" t="str">
        <f t="shared" si="10"/>
        <v/>
      </c>
      <c r="M185" s="90"/>
      <c r="N185" s="22" t="s">
        <v>33</v>
      </c>
      <c r="O185" s="85"/>
      <c r="P185" s="86"/>
      <c r="Q185" s="85"/>
      <c r="R185" s="86"/>
      <c r="S185" s="85"/>
      <c r="T185" s="86"/>
      <c r="U185" s="85"/>
      <c r="V185" s="86"/>
      <c r="W185" s="120"/>
      <c r="X185" s="121"/>
      <c r="Y185" s="121"/>
      <c r="Z185" s="121"/>
      <c r="AA185" s="121"/>
      <c r="AB185" s="121"/>
      <c r="AC185" s="122"/>
    </row>
    <row r="186" spans="1:29" ht="26.25" customHeight="1" x14ac:dyDescent="0.55000000000000004">
      <c r="A186" s="17">
        <v>25</v>
      </c>
      <c r="B186" s="22" t="s">
        <v>34</v>
      </c>
      <c r="C186" s="25" t="str">
        <f t="shared" si="9"/>
        <v>金</v>
      </c>
      <c r="D186" s="85"/>
      <c r="E186" s="86"/>
      <c r="F186" s="205"/>
      <c r="G186" s="178"/>
      <c r="H186" s="18" t="s">
        <v>31</v>
      </c>
      <c r="I186" s="178"/>
      <c r="J186" s="178"/>
      <c r="K186" s="22" t="s">
        <v>32</v>
      </c>
      <c r="L186" s="89" t="str">
        <f t="shared" si="10"/>
        <v/>
      </c>
      <c r="M186" s="90"/>
      <c r="N186" s="22" t="s">
        <v>33</v>
      </c>
      <c r="O186" s="85"/>
      <c r="P186" s="86"/>
      <c r="Q186" s="85"/>
      <c r="R186" s="86"/>
      <c r="S186" s="85"/>
      <c r="T186" s="86"/>
      <c r="U186" s="85"/>
      <c r="V186" s="86"/>
      <c r="W186" s="120"/>
      <c r="X186" s="121"/>
      <c r="Y186" s="121"/>
      <c r="Z186" s="121"/>
      <c r="AA186" s="121"/>
      <c r="AB186" s="121"/>
      <c r="AC186" s="122"/>
    </row>
    <row r="187" spans="1:29" ht="26.25" customHeight="1" x14ac:dyDescent="0.55000000000000004">
      <c r="A187" s="17">
        <v>26</v>
      </c>
      <c r="B187" s="22" t="s">
        <v>34</v>
      </c>
      <c r="C187" s="25" t="str">
        <f t="shared" si="9"/>
        <v>土</v>
      </c>
      <c r="D187" s="85"/>
      <c r="E187" s="86"/>
      <c r="F187" s="205"/>
      <c r="G187" s="178"/>
      <c r="H187" s="18" t="s">
        <v>31</v>
      </c>
      <c r="I187" s="178"/>
      <c r="J187" s="178"/>
      <c r="K187" s="22" t="s">
        <v>32</v>
      </c>
      <c r="L187" s="89" t="str">
        <f t="shared" si="10"/>
        <v/>
      </c>
      <c r="M187" s="90"/>
      <c r="N187" s="22" t="s">
        <v>33</v>
      </c>
      <c r="O187" s="85"/>
      <c r="P187" s="86"/>
      <c r="Q187" s="85"/>
      <c r="R187" s="86"/>
      <c r="S187" s="85"/>
      <c r="T187" s="86"/>
      <c r="U187" s="85"/>
      <c r="V187" s="86"/>
      <c r="W187" s="120"/>
      <c r="X187" s="121"/>
      <c r="Y187" s="121"/>
      <c r="Z187" s="121"/>
      <c r="AA187" s="121"/>
      <c r="AB187" s="121"/>
      <c r="AC187" s="122"/>
    </row>
    <row r="188" spans="1:29" ht="26.25" customHeight="1" x14ac:dyDescent="0.55000000000000004">
      <c r="A188" s="17">
        <v>27</v>
      </c>
      <c r="B188" s="22" t="s">
        <v>34</v>
      </c>
      <c r="C188" s="25" t="str">
        <f t="shared" si="9"/>
        <v>日</v>
      </c>
      <c r="D188" s="85"/>
      <c r="E188" s="86"/>
      <c r="F188" s="205"/>
      <c r="G188" s="178"/>
      <c r="H188" s="18" t="s">
        <v>31</v>
      </c>
      <c r="I188" s="178"/>
      <c r="J188" s="178"/>
      <c r="K188" s="22" t="s">
        <v>32</v>
      </c>
      <c r="L188" s="89" t="str">
        <f t="shared" si="10"/>
        <v/>
      </c>
      <c r="M188" s="90"/>
      <c r="N188" s="22" t="s">
        <v>33</v>
      </c>
      <c r="O188" s="85"/>
      <c r="P188" s="86"/>
      <c r="Q188" s="85"/>
      <c r="R188" s="86"/>
      <c r="S188" s="85"/>
      <c r="T188" s="86"/>
      <c r="U188" s="85"/>
      <c r="V188" s="86"/>
      <c r="W188" s="120"/>
      <c r="X188" s="121"/>
      <c r="Y188" s="121"/>
      <c r="Z188" s="121"/>
      <c r="AA188" s="121"/>
      <c r="AB188" s="121"/>
      <c r="AC188" s="122"/>
    </row>
    <row r="189" spans="1:29" ht="26.25" customHeight="1" x14ac:dyDescent="0.55000000000000004">
      <c r="A189" s="17">
        <v>28</v>
      </c>
      <c r="B189" s="22" t="s">
        <v>34</v>
      </c>
      <c r="C189" s="25" t="str">
        <f t="shared" si="9"/>
        <v>月</v>
      </c>
      <c r="D189" s="85"/>
      <c r="E189" s="86"/>
      <c r="F189" s="205"/>
      <c r="G189" s="178"/>
      <c r="H189" s="18" t="s">
        <v>31</v>
      </c>
      <c r="I189" s="178"/>
      <c r="J189" s="178"/>
      <c r="K189" s="22" t="s">
        <v>32</v>
      </c>
      <c r="L189" s="89" t="str">
        <f t="shared" si="10"/>
        <v/>
      </c>
      <c r="M189" s="90"/>
      <c r="N189" s="22" t="s">
        <v>33</v>
      </c>
      <c r="O189" s="85"/>
      <c r="P189" s="86"/>
      <c r="Q189" s="85"/>
      <c r="R189" s="86"/>
      <c r="S189" s="85"/>
      <c r="T189" s="86"/>
      <c r="U189" s="85"/>
      <c r="V189" s="86"/>
      <c r="W189" s="120"/>
      <c r="X189" s="121"/>
      <c r="Y189" s="121"/>
      <c r="Z189" s="121"/>
      <c r="AA189" s="121"/>
      <c r="AB189" s="121"/>
      <c r="AC189" s="122"/>
    </row>
    <row r="190" spans="1:29" ht="26.25" customHeight="1" x14ac:dyDescent="0.55000000000000004">
      <c r="A190" s="17">
        <v>29</v>
      </c>
      <c r="B190" s="22" t="s">
        <v>34</v>
      </c>
      <c r="C190" s="25" t="str">
        <f t="shared" si="9"/>
        <v>火</v>
      </c>
      <c r="D190" s="85"/>
      <c r="E190" s="86"/>
      <c r="F190" s="205"/>
      <c r="G190" s="178"/>
      <c r="H190" s="18" t="s">
        <v>31</v>
      </c>
      <c r="I190" s="178"/>
      <c r="J190" s="178"/>
      <c r="K190" s="22" t="s">
        <v>32</v>
      </c>
      <c r="L190" s="89" t="str">
        <f t="shared" si="10"/>
        <v/>
      </c>
      <c r="M190" s="90"/>
      <c r="N190" s="22" t="s">
        <v>33</v>
      </c>
      <c r="O190" s="85"/>
      <c r="P190" s="86"/>
      <c r="Q190" s="85"/>
      <c r="R190" s="86"/>
      <c r="S190" s="85"/>
      <c r="T190" s="86"/>
      <c r="U190" s="85"/>
      <c r="V190" s="86"/>
      <c r="W190" s="120"/>
      <c r="X190" s="121"/>
      <c r="Y190" s="121"/>
      <c r="Z190" s="121"/>
      <c r="AA190" s="121"/>
      <c r="AB190" s="121"/>
      <c r="AC190" s="122"/>
    </row>
    <row r="191" spans="1:29" ht="26.25" customHeight="1" x14ac:dyDescent="0.55000000000000004">
      <c r="A191" s="17">
        <v>30</v>
      </c>
      <c r="B191" s="22" t="s">
        <v>34</v>
      </c>
      <c r="C191" s="25" t="str">
        <f t="shared" si="9"/>
        <v>水</v>
      </c>
      <c r="D191" s="85"/>
      <c r="E191" s="86"/>
      <c r="F191" s="205"/>
      <c r="G191" s="178"/>
      <c r="H191" s="18" t="s">
        <v>31</v>
      </c>
      <c r="I191" s="178"/>
      <c r="J191" s="178"/>
      <c r="K191" s="22" t="s">
        <v>32</v>
      </c>
      <c r="L191" s="89" t="str">
        <f t="shared" si="10"/>
        <v/>
      </c>
      <c r="M191" s="90"/>
      <c r="N191" s="22" t="s">
        <v>33</v>
      </c>
      <c r="O191" s="85"/>
      <c r="P191" s="86"/>
      <c r="Q191" s="85"/>
      <c r="R191" s="86"/>
      <c r="S191" s="85"/>
      <c r="T191" s="86"/>
      <c r="U191" s="85"/>
      <c r="V191" s="86"/>
      <c r="W191" s="120"/>
      <c r="X191" s="121"/>
      <c r="Y191" s="121"/>
      <c r="Z191" s="121"/>
      <c r="AA191" s="121"/>
      <c r="AB191" s="121"/>
      <c r="AC191" s="122"/>
    </row>
    <row r="192" spans="1:29" ht="26.25" customHeight="1" x14ac:dyDescent="0.55000000000000004">
      <c r="A192" s="19"/>
      <c r="B192" s="23"/>
      <c r="C192" s="26"/>
      <c r="D192" s="218"/>
      <c r="E192" s="219"/>
      <c r="F192" s="226"/>
      <c r="G192" s="227"/>
      <c r="H192" s="20" t="s">
        <v>31</v>
      </c>
      <c r="I192" s="227"/>
      <c r="J192" s="227"/>
      <c r="K192" s="23" t="s">
        <v>32</v>
      </c>
      <c r="L192" s="89" t="str">
        <f t="shared" ref="L192" si="11">IF(OR(F192="",I192=""),"",MIN(MAX(ROUNDDOWN((I192-F192)*24*2,0)/2,0),$E$159))</f>
        <v/>
      </c>
      <c r="M192" s="90"/>
      <c r="N192" s="23" t="s">
        <v>33</v>
      </c>
      <c r="O192" s="218"/>
      <c r="P192" s="219"/>
      <c r="Q192" s="218"/>
      <c r="R192" s="219"/>
      <c r="S192" s="218"/>
      <c r="T192" s="219"/>
      <c r="U192" s="218"/>
      <c r="V192" s="219"/>
      <c r="W192" s="208"/>
      <c r="X192" s="209"/>
      <c r="Y192" s="209"/>
      <c r="Z192" s="209"/>
      <c r="AA192" s="209"/>
      <c r="AB192" s="209"/>
      <c r="AC192" s="210"/>
    </row>
    <row r="193" spans="1:29" ht="26.25" customHeight="1" x14ac:dyDescent="0.55000000000000004">
      <c r="A193" s="126" t="s">
        <v>35</v>
      </c>
      <c r="B193" s="127"/>
      <c r="C193" s="127"/>
      <c r="D193" s="27">
        <f>COUNTIF(L162:M192,"&gt;0")</f>
        <v>0</v>
      </c>
      <c r="E193" s="224" t="s">
        <v>36</v>
      </c>
      <c r="F193" s="224"/>
      <c r="G193" s="224"/>
      <c r="H193" s="224"/>
      <c r="I193" s="27">
        <f>COUNTIF(D162:E192,"○")</f>
        <v>0</v>
      </c>
      <c r="J193" s="28" t="s">
        <v>16</v>
      </c>
      <c r="K193" s="126" t="s">
        <v>101</v>
      </c>
      <c r="L193" s="127"/>
      <c r="M193" s="127"/>
      <c r="N193" s="27" t="s">
        <v>99</v>
      </c>
      <c r="O193" s="27">
        <f>COUNTIF(Q162:R192,"○")</f>
        <v>0</v>
      </c>
      <c r="P193" s="27" t="s">
        <v>38</v>
      </c>
      <c r="Q193" s="225" t="s">
        <v>100</v>
      </c>
      <c r="R193" s="225"/>
      <c r="S193" s="27">
        <f>COUNTIF(S162:T192,"○")</f>
        <v>0</v>
      </c>
      <c r="T193" s="27" t="s">
        <v>38</v>
      </c>
      <c r="U193" s="27"/>
      <c r="V193" s="27"/>
      <c r="W193" s="28"/>
      <c r="X193" s="212" t="s">
        <v>37</v>
      </c>
      <c r="Y193" s="213"/>
      <c r="Z193" s="213"/>
      <c r="AA193" s="44"/>
      <c r="AB193" s="44"/>
      <c r="AC193" s="216" t="str">
        <f>IF(W160="３．要支援家庭のこども加算","●","×")</f>
        <v>×</v>
      </c>
    </row>
    <row r="194" spans="1:29" ht="26.25" customHeight="1" x14ac:dyDescent="0.55000000000000004">
      <c r="A194" s="126" t="s">
        <v>91</v>
      </c>
      <c r="B194" s="127"/>
      <c r="C194" s="27">
        <f>COUNTIF(O162:P192,"○")</f>
        <v>0</v>
      </c>
      <c r="D194" s="105" t="s">
        <v>38</v>
      </c>
      <c r="E194" s="105"/>
      <c r="F194" s="103" t="s">
        <v>107</v>
      </c>
      <c r="G194" s="104"/>
      <c r="H194" s="104"/>
      <c r="I194" s="27">
        <f>COUNTIF(U162:V192,"○")</f>
        <v>0</v>
      </c>
      <c r="J194" s="28" t="s">
        <v>38</v>
      </c>
      <c r="K194" s="211" t="s">
        <v>60</v>
      </c>
      <c r="L194" s="113"/>
      <c r="M194" s="113"/>
      <c r="N194" s="42">
        <f>IF(SUM(L162:M192)&gt;E159, E159, SUM(L162:M192))</f>
        <v>0</v>
      </c>
      <c r="O194" s="111" t="s">
        <v>58</v>
      </c>
      <c r="P194" s="111"/>
      <c r="Q194" s="111"/>
      <c r="R194" s="111"/>
      <c r="S194" s="42">
        <f>SUMIFS(L162:M192,D162:E192,"○")</f>
        <v>0</v>
      </c>
      <c r="T194" s="42" t="s">
        <v>59</v>
      </c>
      <c r="U194" s="115"/>
      <c r="V194" s="115"/>
      <c r="W194" s="45"/>
      <c r="X194" s="214"/>
      <c r="Y194" s="215"/>
      <c r="Z194" s="215"/>
      <c r="AA194" s="49"/>
      <c r="AB194" s="49"/>
      <c r="AC194" s="217"/>
    </row>
    <row r="195" spans="1:29" ht="26.25" customHeight="1" x14ac:dyDescent="0.55000000000000004">
      <c r="A195" s="29"/>
      <c r="B195" s="29"/>
      <c r="C195" s="29"/>
      <c r="D195" s="32"/>
      <c r="E195" s="32"/>
      <c r="F195" s="29"/>
      <c r="G195" s="29"/>
      <c r="H195" s="29"/>
      <c r="I195" s="32"/>
      <c r="J195" s="32"/>
      <c r="K195" s="51"/>
      <c r="L195" s="51"/>
      <c r="M195" s="51"/>
      <c r="N195" s="32"/>
      <c r="O195" s="52"/>
      <c r="P195" s="52"/>
      <c r="Q195" s="52"/>
      <c r="R195" s="52"/>
      <c r="S195" s="32"/>
      <c r="T195" s="32"/>
      <c r="U195" s="53"/>
      <c r="V195" s="53"/>
      <c r="W195" s="32"/>
      <c r="X195" s="29"/>
      <c r="Y195" s="29"/>
      <c r="Z195" s="29"/>
      <c r="AA195" s="29"/>
      <c r="AB195" s="29"/>
      <c r="AC195" s="29"/>
    </row>
    <row r="196" spans="1:29" ht="26.25" customHeight="1" x14ac:dyDescent="0.55000000000000004">
      <c r="A196" s="100" t="str">
        <f>"（別紙）中野区乳児等通園支援事業　利用状況報告書（"&amp;$N$2&amp;"年"&amp;$P$2&amp;"月分）"</f>
        <v>（別紙）中野区乳児等通園支援事業　利用状況報告書（2026年9月分）</v>
      </c>
      <c r="B196" s="100"/>
      <c r="C196" s="100"/>
      <c r="D196" s="100"/>
      <c r="E196" s="100"/>
      <c r="F196" s="100"/>
      <c r="G196" s="100"/>
      <c r="H196" s="100"/>
      <c r="I196" s="100"/>
      <c r="J196" s="100"/>
      <c r="K196" s="100"/>
      <c r="L196" s="100"/>
      <c r="M196" s="100"/>
      <c r="N196" s="100"/>
      <c r="O196" s="100"/>
      <c r="P196" s="100"/>
      <c r="Q196" s="100"/>
      <c r="R196" s="100"/>
      <c r="S196" s="100"/>
      <c r="T196" s="100"/>
      <c r="U196" s="100"/>
      <c r="V196" s="100"/>
      <c r="W196" s="100"/>
      <c r="X196" s="100"/>
      <c r="Y196" s="100"/>
      <c r="Z196" s="100"/>
      <c r="AA196" s="100"/>
      <c r="AB196" s="100"/>
      <c r="AC196" s="100"/>
    </row>
    <row r="197" spans="1:29" ht="26.25" customHeight="1" x14ac:dyDescent="0.55000000000000004">
      <c r="A197" s="101" t="s">
        <v>23</v>
      </c>
      <c r="B197" s="101"/>
      <c r="C197" s="101"/>
      <c r="D197" s="110"/>
      <c r="E197" s="110"/>
      <c r="F197" s="110"/>
      <c r="G197" s="110"/>
      <c r="H197" s="110"/>
      <c r="I197" s="110"/>
      <c r="J197" s="114" t="s">
        <v>43</v>
      </c>
      <c r="K197" s="114"/>
      <c r="L197" s="114"/>
      <c r="O197" s="29" t="s">
        <v>0</v>
      </c>
      <c r="P197" s="13"/>
      <c r="Q197" s="29" t="s">
        <v>3</v>
      </c>
      <c r="S197" s="29" t="s">
        <v>4</v>
      </c>
      <c r="T197" s="29" t="s">
        <v>19</v>
      </c>
      <c r="U197" s="32" t="s">
        <v>40</v>
      </c>
      <c r="V197" s="32"/>
      <c r="W197" s="110"/>
      <c r="X197" s="110"/>
      <c r="Y197" s="110"/>
      <c r="Z197" s="110"/>
      <c r="AA197" s="110"/>
      <c r="AB197" s="110"/>
      <c r="AC197" s="32" t="s">
        <v>19</v>
      </c>
    </row>
    <row r="198" spans="1:29" ht="26.25" customHeight="1" x14ac:dyDescent="0.55000000000000004">
      <c r="A198" s="101" t="s">
        <v>24</v>
      </c>
      <c r="B198" s="101"/>
      <c r="C198" s="101"/>
      <c r="D198" s="32" t="s">
        <v>87</v>
      </c>
      <c r="E198" s="32" cm="1">
        <f t="array" ref="E198">_xlfn.IFS(W197="０歳児クラス相当",$L$12,W197="１歳児クラス相当",$L$13,W197="２歳児クラス相当（３歳未満）",$L$14,W197="２歳児クラス相当（３歳誕生月）",$L$14,W197="",0)</f>
        <v>0</v>
      </c>
      <c r="F198" s="114" t="s">
        <v>11</v>
      </c>
      <c r="G198" s="114"/>
      <c r="H198" s="29"/>
      <c r="I198" s="32"/>
      <c r="J198" s="114"/>
      <c r="K198" s="114"/>
      <c r="L198" s="32"/>
      <c r="M198" s="114"/>
      <c r="N198" s="114"/>
      <c r="O198" s="32"/>
      <c r="P198" s="157" t="s">
        <v>62</v>
      </c>
      <c r="Q198" s="157"/>
      <c r="R198" s="157"/>
      <c r="S198" s="110"/>
      <c r="T198" s="110"/>
      <c r="U198" s="110"/>
      <c r="V198" s="157" t="s">
        <v>65</v>
      </c>
      <c r="W198" s="157"/>
      <c r="X198" s="110"/>
      <c r="Y198" s="110"/>
      <c r="Z198" s="110"/>
      <c r="AA198" s="110"/>
      <c r="AB198" s="110"/>
      <c r="AC198" s="32" t="s">
        <v>19</v>
      </c>
    </row>
    <row r="199" spans="1:29" ht="26.25" customHeight="1" x14ac:dyDescent="0.55000000000000004">
      <c r="A199" s="32"/>
      <c r="B199" s="114" t="s">
        <v>66</v>
      </c>
      <c r="C199" s="114"/>
      <c r="D199" s="114"/>
      <c r="E199" s="114" t="s">
        <v>94</v>
      </c>
      <c r="F199" s="114"/>
      <c r="G199" s="114"/>
      <c r="H199" s="114"/>
      <c r="I199" s="29" t="s">
        <v>19</v>
      </c>
      <c r="J199" s="113" t="s">
        <v>93</v>
      </c>
      <c r="K199" s="113"/>
      <c r="L199" s="113"/>
      <c r="M199" s="113"/>
      <c r="N199" s="113"/>
      <c r="O199" s="110"/>
      <c r="P199" s="110"/>
      <c r="Q199" s="110"/>
      <c r="R199" s="110"/>
      <c r="S199" s="110"/>
      <c r="T199" s="32"/>
      <c r="U199" s="111" t="s">
        <v>86</v>
      </c>
      <c r="V199" s="111"/>
      <c r="W199" s="228"/>
      <c r="X199" s="228"/>
      <c r="Y199" s="228"/>
      <c r="Z199" s="228"/>
      <c r="AA199" s="228"/>
      <c r="AB199" s="228"/>
    </row>
    <row r="200" spans="1:29" ht="26.25" customHeight="1" x14ac:dyDescent="0.55000000000000004">
      <c r="A200" s="123" t="s">
        <v>25</v>
      </c>
      <c r="B200" s="123"/>
      <c r="C200" s="14" t="s">
        <v>26</v>
      </c>
      <c r="D200" s="123" t="s">
        <v>90</v>
      </c>
      <c r="E200" s="123"/>
      <c r="F200" s="123" t="s">
        <v>27</v>
      </c>
      <c r="G200" s="123"/>
      <c r="H200" s="123"/>
      <c r="I200" s="123"/>
      <c r="J200" s="123"/>
      <c r="K200" s="123"/>
      <c r="L200" s="177" t="s">
        <v>28</v>
      </c>
      <c r="M200" s="177"/>
      <c r="N200" s="177"/>
      <c r="O200" s="123" t="s">
        <v>29</v>
      </c>
      <c r="P200" s="123"/>
      <c r="Q200" s="116" t="s">
        <v>98</v>
      </c>
      <c r="R200" s="116"/>
      <c r="S200" s="116" t="s">
        <v>45</v>
      </c>
      <c r="T200" s="116"/>
      <c r="U200" s="124" t="s">
        <v>55</v>
      </c>
      <c r="V200" s="125"/>
      <c r="W200" s="126" t="s">
        <v>30</v>
      </c>
      <c r="X200" s="127"/>
      <c r="Y200" s="127"/>
      <c r="Z200" s="127"/>
      <c r="AA200" s="127"/>
      <c r="AB200" s="127"/>
      <c r="AC200" s="128"/>
    </row>
    <row r="201" spans="1:29" ht="26.25" customHeight="1" x14ac:dyDescent="0.55000000000000004">
      <c r="A201" s="15">
        <v>1</v>
      </c>
      <c r="B201" s="21" t="s">
        <v>4</v>
      </c>
      <c r="C201" s="24" t="str">
        <f>TEXT(DATE($N$2,$P$2,A201),"aaa")</f>
        <v>火</v>
      </c>
      <c r="D201" s="106"/>
      <c r="E201" s="107"/>
      <c r="F201" s="108"/>
      <c r="G201" s="109"/>
      <c r="H201" s="16" t="s">
        <v>31</v>
      </c>
      <c r="I201" s="109"/>
      <c r="J201" s="109"/>
      <c r="K201" s="21" t="s">
        <v>32</v>
      </c>
      <c r="L201" s="89" t="str">
        <f>IF(OR(F201="",I201=""),"",MIN(MAX(ROUNDDOWN((I201-F201)*24*2,0)/2,0),$E$198))</f>
        <v/>
      </c>
      <c r="M201" s="90"/>
      <c r="N201" s="43" t="s">
        <v>33</v>
      </c>
      <c r="O201" s="106"/>
      <c r="P201" s="107"/>
      <c r="Q201" s="106"/>
      <c r="R201" s="107"/>
      <c r="S201" s="106"/>
      <c r="T201" s="107"/>
      <c r="U201" s="106"/>
      <c r="V201" s="107"/>
      <c r="W201" s="231"/>
      <c r="X201" s="232"/>
      <c r="Y201" s="232"/>
      <c r="Z201" s="232"/>
      <c r="AA201" s="232"/>
      <c r="AB201" s="232"/>
      <c r="AC201" s="233"/>
    </row>
    <row r="202" spans="1:29" ht="26.25" customHeight="1" x14ac:dyDescent="0.55000000000000004">
      <c r="A202" s="17">
        <v>2</v>
      </c>
      <c r="B202" s="22" t="s">
        <v>4</v>
      </c>
      <c r="C202" s="25" t="str">
        <f>TEXT(DATE($N$2,$P$2,A202),"aaa")</f>
        <v>水</v>
      </c>
      <c r="D202" s="85"/>
      <c r="E202" s="86"/>
      <c r="F202" s="205"/>
      <c r="G202" s="178"/>
      <c r="H202" s="18" t="s">
        <v>31</v>
      </c>
      <c r="I202" s="178"/>
      <c r="J202" s="178"/>
      <c r="K202" s="22" t="s">
        <v>32</v>
      </c>
      <c r="L202" s="89" t="str">
        <f>IF(OR(F202="",I202=""),"",MIN(MAX(ROUNDDOWN((I202-F202)*24*2,0)/2,0),$E$198))</f>
        <v/>
      </c>
      <c r="M202" s="90"/>
      <c r="N202" s="22" t="s">
        <v>33</v>
      </c>
      <c r="O202" s="85"/>
      <c r="P202" s="86"/>
      <c r="Q202" s="85"/>
      <c r="R202" s="86"/>
      <c r="S202" s="85"/>
      <c r="T202" s="86"/>
      <c r="U202" s="85"/>
      <c r="V202" s="86"/>
      <c r="W202" s="120"/>
      <c r="X202" s="121"/>
      <c r="Y202" s="121"/>
      <c r="Z202" s="121"/>
      <c r="AA202" s="121"/>
      <c r="AB202" s="121"/>
      <c r="AC202" s="122"/>
    </row>
    <row r="203" spans="1:29" ht="26.25" customHeight="1" x14ac:dyDescent="0.55000000000000004">
      <c r="A203" s="17">
        <v>3</v>
      </c>
      <c r="B203" s="22" t="s">
        <v>34</v>
      </c>
      <c r="C203" s="25" t="str">
        <f t="shared" ref="C203:C230" si="12">TEXT(DATE($N$2,$P$2,A203),"aaa")</f>
        <v>木</v>
      </c>
      <c r="D203" s="85"/>
      <c r="E203" s="86"/>
      <c r="F203" s="205"/>
      <c r="G203" s="178"/>
      <c r="H203" s="18" t="s">
        <v>31</v>
      </c>
      <c r="I203" s="178"/>
      <c r="J203" s="178"/>
      <c r="K203" s="22" t="s">
        <v>32</v>
      </c>
      <c r="L203" s="89" t="str">
        <f t="shared" ref="L203:L230" si="13">IF(OR(F203="",I203=""),"",MIN(MAX(ROUNDDOWN((I203-F203)*24*2,0)/2,0),$E$198))</f>
        <v/>
      </c>
      <c r="M203" s="90"/>
      <c r="N203" s="22" t="s">
        <v>33</v>
      </c>
      <c r="O203" s="85"/>
      <c r="P203" s="86"/>
      <c r="Q203" s="85"/>
      <c r="R203" s="86"/>
      <c r="S203" s="85"/>
      <c r="T203" s="86"/>
      <c r="U203" s="85"/>
      <c r="V203" s="86"/>
      <c r="W203" s="234"/>
      <c r="X203" s="235"/>
      <c r="Y203" s="235"/>
      <c r="Z203" s="235"/>
      <c r="AA203" s="235"/>
      <c r="AB203" s="235"/>
      <c r="AC203" s="236"/>
    </row>
    <row r="204" spans="1:29" ht="26.25" customHeight="1" x14ac:dyDescent="0.55000000000000004">
      <c r="A204" s="17">
        <v>4</v>
      </c>
      <c r="B204" s="22" t="s">
        <v>34</v>
      </c>
      <c r="C204" s="25" t="str">
        <f t="shared" si="12"/>
        <v>金</v>
      </c>
      <c r="D204" s="85"/>
      <c r="E204" s="86"/>
      <c r="F204" s="205"/>
      <c r="G204" s="178"/>
      <c r="H204" s="18" t="s">
        <v>31</v>
      </c>
      <c r="I204" s="178"/>
      <c r="J204" s="178"/>
      <c r="K204" s="22" t="s">
        <v>32</v>
      </c>
      <c r="L204" s="89" t="str">
        <f t="shared" si="13"/>
        <v/>
      </c>
      <c r="M204" s="90"/>
      <c r="N204" s="22" t="s">
        <v>33</v>
      </c>
      <c r="O204" s="85"/>
      <c r="P204" s="86"/>
      <c r="Q204" s="85"/>
      <c r="R204" s="86"/>
      <c r="S204" s="85"/>
      <c r="T204" s="86"/>
      <c r="U204" s="85"/>
      <c r="V204" s="86"/>
      <c r="W204" s="120"/>
      <c r="X204" s="121"/>
      <c r="Y204" s="121"/>
      <c r="Z204" s="121"/>
      <c r="AA204" s="121"/>
      <c r="AB204" s="121"/>
      <c r="AC204" s="122"/>
    </row>
    <row r="205" spans="1:29" ht="26.25" customHeight="1" x14ac:dyDescent="0.55000000000000004">
      <c r="A205" s="17">
        <v>5</v>
      </c>
      <c r="B205" s="22" t="s">
        <v>34</v>
      </c>
      <c r="C205" s="25" t="str">
        <f t="shared" si="12"/>
        <v>土</v>
      </c>
      <c r="D205" s="85"/>
      <c r="E205" s="86"/>
      <c r="F205" s="205"/>
      <c r="G205" s="178"/>
      <c r="H205" s="18" t="s">
        <v>31</v>
      </c>
      <c r="I205" s="178"/>
      <c r="J205" s="178"/>
      <c r="K205" s="22" t="s">
        <v>32</v>
      </c>
      <c r="L205" s="89" t="str">
        <f t="shared" si="13"/>
        <v/>
      </c>
      <c r="M205" s="90"/>
      <c r="N205" s="22" t="s">
        <v>33</v>
      </c>
      <c r="O205" s="85"/>
      <c r="P205" s="86"/>
      <c r="Q205" s="85"/>
      <c r="R205" s="86"/>
      <c r="S205" s="85"/>
      <c r="T205" s="86"/>
      <c r="U205" s="85"/>
      <c r="V205" s="86"/>
      <c r="W205" s="120"/>
      <c r="X205" s="121"/>
      <c r="Y205" s="121"/>
      <c r="Z205" s="121"/>
      <c r="AA205" s="121"/>
      <c r="AB205" s="121"/>
      <c r="AC205" s="122"/>
    </row>
    <row r="206" spans="1:29" ht="26.25" customHeight="1" x14ac:dyDescent="0.55000000000000004">
      <c r="A206" s="17">
        <v>6</v>
      </c>
      <c r="B206" s="22" t="s">
        <v>34</v>
      </c>
      <c r="C206" s="25" t="str">
        <f t="shared" si="12"/>
        <v>日</v>
      </c>
      <c r="D206" s="85"/>
      <c r="E206" s="86"/>
      <c r="F206" s="205"/>
      <c r="G206" s="178"/>
      <c r="H206" s="18" t="s">
        <v>31</v>
      </c>
      <c r="I206" s="178"/>
      <c r="J206" s="178"/>
      <c r="K206" s="22" t="s">
        <v>32</v>
      </c>
      <c r="L206" s="89" t="str">
        <f t="shared" si="13"/>
        <v/>
      </c>
      <c r="M206" s="90"/>
      <c r="N206" s="22" t="s">
        <v>33</v>
      </c>
      <c r="O206" s="85"/>
      <c r="P206" s="86"/>
      <c r="Q206" s="85"/>
      <c r="R206" s="86"/>
      <c r="S206" s="85"/>
      <c r="T206" s="86"/>
      <c r="U206" s="85"/>
      <c r="V206" s="86"/>
      <c r="W206" s="120"/>
      <c r="X206" s="121"/>
      <c r="Y206" s="121"/>
      <c r="Z206" s="121"/>
      <c r="AA206" s="121"/>
      <c r="AB206" s="121"/>
      <c r="AC206" s="122"/>
    </row>
    <row r="207" spans="1:29" ht="26.25" customHeight="1" x14ac:dyDescent="0.55000000000000004">
      <c r="A207" s="17">
        <v>7</v>
      </c>
      <c r="B207" s="22" t="s">
        <v>34</v>
      </c>
      <c r="C207" s="25" t="str">
        <f t="shared" si="12"/>
        <v>月</v>
      </c>
      <c r="D207" s="85"/>
      <c r="E207" s="86"/>
      <c r="F207" s="205"/>
      <c r="G207" s="178"/>
      <c r="H207" s="18" t="s">
        <v>31</v>
      </c>
      <c r="I207" s="178"/>
      <c r="J207" s="178"/>
      <c r="K207" s="22" t="s">
        <v>32</v>
      </c>
      <c r="L207" s="89" t="str">
        <f t="shared" si="13"/>
        <v/>
      </c>
      <c r="M207" s="90"/>
      <c r="N207" s="22" t="s">
        <v>33</v>
      </c>
      <c r="O207" s="85"/>
      <c r="P207" s="86"/>
      <c r="Q207" s="85"/>
      <c r="R207" s="86"/>
      <c r="S207" s="85"/>
      <c r="T207" s="86"/>
      <c r="U207" s="85"/>
      <c r="V207" s="86"/>
      <c r="W207" s="120"/>
      <c r="X207" s="121"/>
      <c r="Y207" s="121"/>
      <c r="Z207" s="121"/>
      <c r="AA207" s="121"/>
      <c r="AB207" s="121"/>
      <c r="AC207" s="122"/>
    </row>
    <row r="208" spans="1:29" ht="26.25" customHeight="1" x14ac:dyDescent="0.55000000000000004">
      <c r="A208" s="17">
        <v>8</v>
      </c>
      <c r="B208" s="22" t="s">
        <v>34</v>
      </c>
      <c r="C208" s="25" t="str">
        <f t="shared" si="12"/>
        <v>火</v>
      </c>
      <c r="D208" s="85"/>
      <c r="E208" s="86"/>
      <c r="F208" s="205"/>
      <c r="G208" s="178"/>
      <c r="H208" s="18" t="s">
        <v>31</v>
      </c>
      <c r="I208" s="178"/>
      <c r="J208" s="178"/>
      <c r="K208" s="22" t="s">
        <v>32</v>
      </c>
      <c r="L208" s="89" t="str">
        <f t="shared" si="13"/>
        <v/>
      </c>
      <c r="M208" s="90"/>
      <c r="N208" s="22" t="s">
        <v>33</v>
      </c>
      <c r="O208" s="85"/>
      <c r="P208" s="86"/>
      <c r="Q208" s="85"/>
      <c r="R208" s="86"/>
      <c r="S208" s="85"/>
      <c r="T208" s="86"/>
      <c r="U208" s="85"/>
      <c r="V208" s="86"/>
      <c r="W208" s="120"/>
      <c r="X208" s="121"/>
      <c r="Y208" s="121"/>
      <c r="Z208" s="121"/>
      <c r="AA208" s="121"/>
      <c r="AB208" s="121"/>
      <c r="AC208" s="122"/>
    </row>
    <row r="209" spans="1:29" ht="26.25" customHeight="1" x14ac:dyDescent="0.55000000000000004">
      <c r="A209" s="17">
        <v>9</v>
      </c>
      <c r="B209" s="22" t="s">
        <v>34</v>
      </c>
      <c r="C209" s="25" t="str">
        <f t="shared" si="12"/>
        <v>水</v>
      </c>
      <c r="D209" s="85"/>
      <c r="E209" s="86"/>
      <c r="F209" s="205"/>
      <c r="G209" s="178"/>
      <c r="H209" s="18" t="s">
        <v>31</v>
      </c>
      <c r="I209" s="178"/>
      <c r="J209" s="178"/>
      <c r="K209" s="22" t="s">
        <v>32</v>
      </c>
      <c r="L209" s="89" t="str">
        <f t="shared" si="13"/>
        <v/>
      </c>
      <c r="M209" s="90"/>
      <c r="N209" s="22" t="s">
        <v>33</v>
      </c>
      <c r="O209" s="85"/>
      <c r="P209" s="86"/>
      <c r="Q209" s="85"/>
      <c r="R209" s="86"/>
      <c r="S209" s="85"/>
      <c r="T209" s="86"/>
      <c r="U209" s="85"/>
      <c r="V209" s="86"/>
      <c r="W209" s="120"/>
      <c r="X209" s="121"/>
      <c r="Y209" s="121"/>
      <c r="Z209" s="121"/>
      <c r="AA209" s="121"/>
      <c r="AB209" s="121"/>
      <c r="AC209" s="122"/>
    </row>
    <row r="210" spans="1:29" ht="26.25" customHeight="1" x14ac:dyDescent="0.55000000000000004">
      <c r="A210" s="17">
        <v>10</v>
      </c>
      <c r="B210" s="22" t="s">
        <v>34</v>
      </c>
      <c r="C210" s="25" t="str">
        <f t="shared" si="12"/>
        <v>木</v>
      </c>
      <c r="D210" s="85"/>
      <c r="E210" s="86"/>
      <c r="F210" s="205"/>
      <c r="G210" s="178"/>
      <c r="H210" s="18" t="s">
        <v>31</v>
      </c>
      <c r="I210" s="178"/>
      <c r="J210" s="178"/>
      <c r="K210" s="22" t="s">
        <v>32</v>
      </c>
      <c r="L210" s="89" t="str">
        <f t="shared" si="13"/>
        <v/>
      </c>
      <c r="M210" s="90"/>
      <c r="N210" s="22" t="s">
        <v>33</v>
      </c>
      <c r="O210" s="85"/>
      <c r="P210" s="86"/>
      <c r="Q210" s="85"/>
      <c r="R210" s="86"/>
      <c r="S210" s="85"/>
      <c r="T210" s="86"/>
      <c r="U210" s="85"/>
      <c r="V210" s="86"/>
      <c r="W210" s="120"/>
      <c r="X210" s="121"/>
      <c r="Y210" s="121"/>
      <c r="Z210" s="121"/>
      <c r="AA210" s="121"/>
      <c r="AB210" s="121"/>
      <c r="AC210" s="122"/>
    </row>
    <row r="211" spans="1:29" ht="26.25" customHeight="1" x14ac:dyDescent="0.55000000000000004">
      <c r="A211" s="17">
        <v>11</v>
      </c>
      <c r="B211" s="22" t="s">
        <v>34</v>
      </c>
      <c r="C211" s="25" t="str">
        <f t="shared" si="12"/>
        <v>金</v>
      </c>
      <c r="D211" s="85"/>
      <c r="E211" s="86"/>
      <c r="F211" s="205"/>
      <c r="G211" s="178"/>
      <c r="H211" s="18" t="s">
        <v>31</v>
      </c>
      <c r="I211" s="178"/>
      <c r="J211" s="178"/>
      <c r="K211" s="22" t="s">
        <v>32</v>
      </c>
      <c r="L211" s="89" t="str">
        <f t="shared" si="13"/>
        <v/>
      </c>
      <c r="M211" s="90"/>
      <c r="N211" s="22" t="s">
        <v>33</v>
      </c>
      <c r="O211" s="85"/>
      <c r="P211" s="86"/>
      <c r="Q211" s="85"/>
      <c r="R211" s="86"/>
      <c r="S211" s="85"/>
      <c r="T211" s="86"/>
      <c r="U211" s="85"/>
      <c r="V211" s="86"/>
      <c r="W211" s="120"/>
      <c r="X211" s="121"/>
      <c r="Y211" s="121"/>
      <c r="Z211" s="121"/>
      <c r="AA211" s="121"/>
      <c r="AB211" s="121"/>
      <c r="AC211" s="122"/>
    </row>
    <row r="212" spans="1:29" ht="26.25" customHeight="1" x14ac:dyDescent="0.55000000000000004">
      <c r="A212" s="17">
        <v>12</v>
      </c>
      <c r="B212" s="22" t="s">
        <v>34</v>
      </c>
      <c r="C212" s="25" t="str">
        <f t="shared" si="12"/>
        <v>土</v>
      </c>
      <c r="D212" s="85"/>
      <c r="E212" s="86"/>
      <c r="F212" s="205"/>
      <c r="G212" s="178"/>
      <c r="H212" s="18" t="s">
        <v>31</v>
      </c>
      <c r="I212" s="178"/>
      <c r="J212" s="178"/>
      <c r="K212" s="22" t="s">
        <v>32</v>
      </c>
      <c r="L212" s="89" t="str">
        <f t="shared" si="13"/>
        <v/>
      </c>
      <c r="M212" s="90"/>
      <c r="N212" s="22" t="s">
        <v>33</v>
      </c>
      <c r="O212" s="85"/>
      <c r="P212" s="86"/>
      <c r="Q212" s="85"/>
      <c r="R212" s="86"/>
      <c r="S212" s="85"/>
      <c r="T212" s="86"/>
      <c r="U212" s="85"/>
      <c r="V212" s="86"/>
      <c r="W212" s="120"/>
      <c r="X212" s="121"/>
      <c r="Y212" s="121"/>
      <c r="Z212" s="121"/>
      <c r="AA212" s="121"/>
      <c r="AB212" s="121"/>
      <c r="AC212" s="122"/>
    </row>
    <row r="213" spans="1:29" ht="26.25" customHeight="1" x14ac:dyDescent="0.55000000000000004">
      <c r="A213" s="17">
        <v>13</v>
      </c>
      <c r="B213" s="22" t="s">
        <v>34</v>
      </c>
      <c r="C213" s="25" t="str">
        <f t="shared" si="12"/>
        <v>日</v>
      </c>
      <c r="D213" s="85"/>
      <c r="E213" s="86"/>
      <c r="F213" s="205"/>
      <c r="G213" s="178"/>
      <c r="H213" s="18" t="s">
        <v>31</v>
      </c>
      <c r="I213" s="178"/>
      <c r="J213" s="178"/>
      <c r="K213" s="22" t="s">
        <v>32</v>
      </c>
      <c r="L213" s="89" t="str">
        <f t="shared" si="13"/>
        <v/>
      </c>
      <c r="M213" s="90"/>
      <c r="N213" s="22" t="s">
        <v>33</v>
      </c>
      <c r="O213" s="85"/>
      <c r="P213" s="86"/>
      <c r="Q213" s="85"/>
      <c r="R213" s="86"/>
      <c r="S213" s="85"/>
      <c r="T213" s="86"/>
      <c r="U213" s="85"/>
      <c r="V213" s="86"/>
      <c r="W213" s="120"/>
      <c r="X213" s="121"/>
      <c r="Y213" s="121"/>
      <c r="Z213" s="121"/>
      <c r="AA213" s="121"/>
      <c r="AB213" s="121"/>
      <c r="AC213" s="122"/>
    </row>
    <row r="214" spans="1:29" ht="26.25" customHeight="1" x14ac:dyDescent="0.55000000000000004">
      <c r="A214" s="17">
        <v>14</v>
      </c>
      <c r="B214" s="22" t="s">
        <v>34</v>
      </c>
      <c r="C214" s="25" t="str">
        <f t="shared" si="12"/>
        <v>月</v>
      </c>
      <c r="D214" s="85"/>
      <c r="E214" s="86"/>
      <c r="F214" s="205"/>
      <c r="G214" s="178"/>
      <c r="H214" s="18" t="s">
        <v>31</v>
      </c>
      <c r="I214" s="178"/>
      <c r="J214" s="178"/>
      <c r="K214" s="22" t="s">
        <v>32</v>
      </c>
      <c r="L214" s="89" t="str">
        <f t="shared" si="13"/>
        <v/>
      </c>
      <c r="M214" s="90"/>
      <c r="N214" s="22" t="s">
        <v>33</v>
      </c>
      <c r="O214" s="85"/>
      <c r="P214" s="86"/>
      <c r="Q214" s="85"/>
      <c r="R214" s="86"/>
      <c r="S214" s="85"/>
      <c r="T214" s="86"/>
      <c r="U214" s="85"/>
      <c r="V214" s="86"/>
      <c r="W214" s="120"/>
      <c r="X214" s="121"/>
      <c r="Y214" s="121"/>
      <c r="Z214" s="121"/>
      <c r="AA214" s="121"/>
      <c r="AB214" s="121"/>
      <c r="AC214" s="122"/>
    </row>
    <row r="215" spans="1:29" ht="26.25" customHeight="1" x14ac:dyDescent="0.55000000000000004">
      <c r="A215" s="17">
        <v>15</v>
      </c>
      <c r="B215" s="22" t="s">
        <v>34</v>
      </c>
      <c r="C215" s="25" t="str">
        <f t="shared" si="12"/>
        <v>火</v>
      </c>
      <c r="D215" s="85"/>
      <c r="E215" s="86"/>
      <c r="F215" s="205"/>
      <c r="G215" s="178"/>
      <c r="H215" s="18" t="s">
        <v>31</v>
      </c>
      <c r="I215" s="178"/>
      <c r="J215" s="178"/>
      <c r="K215" s="22" t="s">
        <v>32</v>
      </c>
      <c r="L215" s="89" t="str">
        <f t="shared" si="13"/>
        <v/>
      </c>
      <c r="M215" s="90"/>
      <c r="N215" s="22" t="s">
        <v>33</v>
      </c>
      <c r="O215" s="85"/>
      <c r="P215" s="86"/>
      <c r="Q215" s="85"/>
      <c r="R215" s="86"/>
      <c r="S215" s="85"/>
      <c r="T215" s="86"/>
      <c r="U215" s="85"/>
      <c r="V215" s="86"/>
      <c r="W215" s="120"/>
      <c r="X215" s="121"/>
      <c r="Y215" s="121"/>
      <c r="Z215" s="121"/>
      <c r="AA215" s="121"/>
      <c r="AB215" s="121"/>
      <c r="AC215" s="122"/>
    </row>
    <row r="216" spans="1:29" ht="26.25" customHeight="1" x14ac:dyDescent="0.55000000000000004">
      <c r="A216" s="17">
        <v>16</v>
      </c>
      <c r="B216" s="22" t="s">
        <v>34</v>
      </c>
      <c r="C216" s="25" t="str">
        <f t="shared" si="12"/>
        <v>水</v>
      </c>
      <c r="D216" s="85"/>
      <c r="E216" s="86"/>
      <c r="F216" s="205"/>
      <c r="G216" s="178"/>
      <c r="H216" s="18" t="s">
        <v>31</v>
      </c>
      <c r="I216" s="178"/>
      <c r="J216" s="178"/>
      <c r="K216" s="22" t="s">
        <v>32</v>
      </c>
      <c r="L216" s="89" t="str">
        <f t="shared" si="13"/>
        <v/>
      </c>
      <c r="M216" s="90"/>
      <c r="N216" s="22" t="s">
        <v>33</v>
      </c>
      <c r="O216" s="85"/>
      <c r="P216" s="86"/>
      <c r="Q216" s="85"/>
      <c r="R216" s="86"/>
      <c r="S216" s="85"/>
      <c r="T216" s="86"/>
      <c r="U216" s="85"/>
      <c r="V216" s="86"/>
      <c r="W216" s="120"/>
      <c r="X216" s="121"/>
      <c r="Y216" s="121"/>
      <c r="Z216" s="121"/>
      <c r="AA216" s="121"/>
      <c r="AB216" s="121"/>
      <c r="AC216" s="122"/>
    </row>
    <row r="217" spans="1:29" ht="26.25" customHeight="1" x14ac:dyDescent="0.55000000000000004">
      <c r="A217" s="17">
        <v>17</v>
      </c>
      <c r="B217" s="22" t="s">
        <v>34</v>
      </c>
      <c r="C217" s="25" t="str">
        <f t="shared" si="12"/>
        <v>木</v>
      </c>
      <c r="D217" s="85"/>
      <c r="E217" s="86"/>
      <c r="F217" s="205"/>
      <c r="G217" s="178"/>
      <c r="H217" s="18" t="s">
        <v>31</v>
      </c>
      <c r="I217" s="178"/>
      <c r="J217" s="178"/>
      <c r="K217" s="22" t="s">
        <v>32</v>
      </c>
      <c r="L217" s="89" t="str">
        <f t="shared" si="13"/>
        <v/>
      </c>
      <c r="M217" s="90"/>
      <c r="N217" s="22" t="s">
        <v>33</v>
      </c>
      <c r="O217" s="85"/>
      <c r="P217" s="86"/>
      <c r="Q217" s="85"/>
      <c r="R217" s="86"/>
      <c r="S217" s="85"/>
      <c r="T217" s="86"/>
      <c r="U217" s="85"/>
      <c r="V217" s="86"/>
      <c r="W217" s="120"/>
      <c r="X217" s="121"/>
      <c r="Y217" s="121"/>
      <c r="Z217" s="121"/>
      <c r="AA217" s="121"/>
      <c r="AB217" s="121"/>
      <c r="AC217" s="122"/>
    </row>
    <row r="218" spans="1:29" ht="26.25" customHeight="1" x14ac:dyDescent="0.55000000000000004">
      <c r="A218" s="17">
        <v>18</v>
      </c>
      <c r="B218" s="22" t="s">
        <v>34</v>
      </c>
      <c r="C218" s="25" t="str">
        <f t="shared" si="12"/>
        <v>金</v>
      </c>
      <c r="D218" s="85"/>
      <c r="E218" s="86"/>
      <c r="F218" s="205"/>
      <c r="G218" s="178"/>
      <c r="H218" s="18" t="s">
        <v>31</v>
      </c>
      <c r="I218" s="178"/>
      <c r="J218" s="178"/>
      <c r="K218" s="22" t="s">
        <v>32</v>
      </c>
      <c r="L218" s="89" t="str">
        <f t="shared" si="13"/>
        <v/>
      </c>
      <c r="M218" s="90"/>
      <c r="N218" s="22" t="s">
        <v>33</v>
      </c>
      <c r="O218" s="85"/>
      <c r="P218" s="86"/>
      <c r="Q218" s="85"/>
      <c r="R218" s="86"/>
      <c r="S218" s="85"/>
      <c r="T218" s="86"/>
      <c r="U218" s="85"/>
      <c r="V218" s="86"/>
      <c r="W218" s="120"/>
      <c r="X218" s="121"/>
      <c r="Y218" s="121"/>
      <c r="Z218" s="121"/>
      <c r="AA218" s="121"/>
      <c r="AB218" s="121"/>
      <c r="AC218" s="122"/>
    </row>
    <row r="219" spans="1:29" ht="26.25" customHeight="1" x14ac:dyDescent="0.55000000000000004">
      <c r="A219" s="17">
        <v>19</v>
      </c>
      <c r="B219" s="22" t="s">
        <v>34</v>
      </c>
      <c r="C219" s="25" t="str">
        <f t="shared" si="12"/>
        <v>土</v>
      </c>
      <c r="D219" s="85"/>
      <c r="E219" s="86"/>
      <c r="F219" s="205"/>
      <c r="G219" s="178"/>
      <c r="H219" s="18" t="s">
        <v>31</v>
      </c>
      <c r="I219" s="178"/>
      <c r="J219" s="178"/>
      <c r="K219" s="22" t="s">
        <v>32</v>
      </c>
      <c r="L219" s="89" t="str">
        <f t="shared" si="13"/>
        <v/>
      </c>
      <c r="M219" s="90"/>
      <c r="N219" s="22" t="s">
        <v>33</v>
      </c>
      <c r="O219" s="85"/>
      <c r="P219" s="86"/>
      <c r="Q219" s="85"/>
      <c r="R219" s="86"/>
      <c r="S219" s="85"/>
      <c r="T219" s="86"/>
      <c r="U219" s="85"/>
      <c r="V219" s="86"/>
      <c r="W219" s="120"/>
      <c r="X219" s="121"/>
      <c r="Y219" s="121"/>
      <c r="Z219" s="121"/>
      <c r="AA219" s="121"/>
      <c r="AB219" s="121"/>
      <c r="AC219" s="122"/>
    </row>
    <row r="220" spans="1:29" ht="26.25" customHeight="1" x14ac:dyDescent="0.55000000000000004">
      <c r="A220" s="17">
        <v>20</v>
      </c>
      <c r="B220" s="22" t="s">
        <v>34</v>
      </c>
      <c r="C220" s="25" t="str">
        <f t="shared" si="12"/>
        <v>日</v>
      </c>
      <c r="D220" s="85"/>
      <c r="E220" s="86"/>
      <c r="F220" s="205"/>
      <c r="G220" s="178"/>
      <c r="H220" s="18" t="s">
        <v>31</v>
      </c>
      <c r="I220" s="178"/>
      <c r="J220" s="178"/>
      <c r="K220" s="22" t="s">
        <v>32</v>
      </c>
      <c r="L220" s="89" t="str">
        <f t="shared" si="13"/>
        <v/>
      </c>
      <c r="M220" s="90"/>
      <c r="N220" s="22" t="s">
        <v>33</v>
      </c>
      <c r="O220" s="85"/>
      <c r="P220" s="86"/>
      <c r="Q220" s="85"/>
      <c r="R220" s="86"/>
      <c r="S220" s="85"/>
      <c r="T220" s="86"/>
      <c r="U220" s="85"/>
      <c r="V220" s="86"/>
      <c r="W220" s="120"/>
      <c r="X220" s="121"/>
      <c r="Y220" s="121"/>
      <c r="Z220" s="121"/>
      <c r="AA220" s="121"/>
      <c r="AB220" s="121"/>
      <c r="AC220" s="122"/>
    </row>
    <row r="221" spans="1:29" ht="26.25" customHeight="1" x14ac:dyDescent="0.55000000000000004">
      <c r="A221" s="17">
        <v>21</v>
      </c>
      <c r="B221" s="22" t="s">
        <v>34</v>
      </c>
      <c r="C221" s="25" t="str">
        <f t="shared" si="12"/>
        <v>月</v>
      </c>
      <c r="D221" s="85"/>
      <c r="E221" s="86"/>
      <c r="F221" s="205"/>
      <c r="G221" s="178"/>
      <c r="H221" s="18" t="s">
        <v>31</v>
      </c>
      <c r="I221" s="178"/>
      <c r="J221" s="178"/>
      <c r="K221" s="22" t="s">
        <v>32</v>
      </c>
      <c r="L221" s="89" t="str">
        <f t="shared" si="13"/>
        <v/>
      </c>
      <c r="M221" s="90"/>
      <c r="N221" s="22" t="s">
        <v>33</v>
      </c>
      <c r="O221" s="85"/>
      <c r="P221" s="86"/>
      <c r="Q221" s="85"/>
      <c r="R221" s="86"/>
      <c r="S221" s="85"/>
      <c r="T221" s="86"/>
      <c r="U221" s="85"/>
      <c r="V221" s="86"/>
      <c r="W221" s="120"/>
      <c r="X221" s="121"/>
      <c r="Y221" s="121"/>
      <c r="Z221" s="121"/>
      <c r="AA221" s="121"/>
      <c r="AB221" s="121"/>
      <c r="AC221" s="122"/>
    </row>
    <row r="222" spans="1:29" ht="26.25" customHeight="1" x14ac:dyDescent="0.55000000000000004">
      <c r="A222" s="17">
        <v>22</v>
      </c>
      <c r="B222" s="22" t="s">
        <v>34</v>
      </c>
      <c r="C222" s="25" t="str">
        <f t="shared" si="12"/>
        <v>火</v>
      </c>
      <c r="D222" s="85"/>
      <c r="E222" s="86"/>
      <c r="F222" s="205"/>
      <c r="G222" s="178"/>
      <c r="H222" s="18" t="s">
        <v>31</v>
      </c>
      <c r="I222" s="178"/>
      <c r="J222" s="178"/>
      <c r="K222" s="22" t="s">
        <v>32</v>
      </c>
      <c r="L222" s="89" t="str">
        <f t="shared" si="13"/>
        <v/>
      </c>
      <c r="M222" s="90"/>
      <c r="N222" s="22" t="s">
        <v>33</v>
      </c>
      <c r="O222" s="85"/>
      <c r="P222" s="86"/>
      <c r="Q222" s="85"/>
      <c r="R222" s="86"/>
      <c r="S222" s="85"/>
      <c r="T222" s="86"/>
      <c r="U222" s="85"/>
      <c r="V222" s="86"/>
      <c r="W222" s="120"/>
      <c r="X222" s="121"/>
      <c r="Y222" s="121"/>
      <c r="Z222" s="121"/>
      <c r="AA222" s="121"/>
      <c r="AB222" s="121"/>
      <c r="AC222" s="122"/>
    </row>
    <row r="223" spans="1:29" ht="26.25" customHeight="1" x14ac:dyDescent="0.55000000000000004">
      <c r="A223" s="17">
        <v>23</v>
      </c>
      <c r="B223" s="22" t="s">
        <v>34</v>
      </c>
      <c r="C223" s="25" t="str">
        <f t="shared" si="12"/>
        <v>水</v>
      </c>
      <c r="D223" s="85"/>
      <c r="E223" s="86"/>
      <c r="F223" s="205"/>
      <c r="G223" s="178"/>
      <c r="H223" s="18" t="s">
        <v>31</v>
      </c>
      <c r="I223" s="178"/>
      <c r="J223" s="178"/>
      <c r="K223" s="22" t="s">
        <v>32</v>
      </c>
      <c r="L223" s="89" t="str">
        <f t="shared" si="13"/>
        <v/>
      </c>
      <c r="M223" s="90"/>
      <c r="N223" s="22" t="s">
        <v>33</v>
      </c>
      <c r="O223" s="85"/>
      <c r="P223" s="86"/>
      <c r="Q223" s="85"/>
      <c r="R223" s="86"/>
      <c r="S223" s="85"/>
      <c r="T223" s="86"/>
      <c r="U223" s="85"/>
      <c r="V223" s="86"/>
      <c r="W223" s="120"/>
      <c r="X223" s="121"/>
      <c r="Y223" s="121"/>
      <c r="Z223" s="121"/>
      <c r="AA223" s="121"/>
      <c r="AB223" s="121"/>
      <c r="AC223" s="122"/>
    </row>
    <row r="224" spans="1:29" ht="26.25" customHeight="1" x14ac:dyDescent="0.55000000000000004">
      <c r="A224" s="17">
        <v>24</v>
      </c>
      <c r="B224" s="22" t="s">
        <v>34</v>
      </c>
      <c r="C224" s="25" t="str">
        <f t="shared" si="12"/>
        <v>木</v>
      </c>
      <c r="D224" s="85"/>
      <c r="E224" s="86"/>
      <c r="F224" s="205"/>
      <c r="G224" s="178"/>
      <c r="H224" s="18" t="s">
        <v>31</v>
      </c>
      <c r="I224" s="178"/>
      <c r="J224" s="178"/>
      <c r="K224" s="22" t="s">
        <v>32</v>
      </c>
      <c r="L224" s="89" t="str">
        <f t="shared" si="13"/>
        <v/>
      </c>
      <c r="M224" s="90"/>
      <c r="N224" s="22" t="s">
        <v>33</v>
      </c>
      <c r="O224" s="85"/>
      <c r="P224" s="86"/>
      <c r="Q224" s="85"/>
      <c r="R224" s="86"/>
      <c r="S224" s="85"/>
      <c r="T224" s="86"/>
      <c r="U224" s="85"/>
      <c r="V224" s="86"/>
      <c r="W224" s="120"/>
      <c r="X224" s="121"/>
      <c r="Y224" s="121"/>
      <c r="Z224" s="121"/>
      <c r="AA224" s="121"/>
      <c r="AB224" s="121"/>
      <c r="AC224" s="122"/>
    </row>
    <row r="225" spans="1:29" ht="26.25" customHeight="1" x14ac:dyDescent="0.55000000000000004">
      <c r="A225" s="17">
        <v>25</v>
      </c>
      <c r="B225" s="22" t="s">
        <v>34</v>
      </c>
      <c r="C225" s="25" t="str">
        <f t="shared" si="12"/>
        <v>金</v>
      </c>
      <c r="D225" s="85"/>
      <c r="E225" s="86"/>
      <c r="F225" s="205"/>
      <c r="G225" s="178"/>
      <c r="H225" s="18" t="s">
        <v>31</v>
      </c>
      <c r="I225" s="178"/>
      <c r="J225" s="178"/>
      <c r="K225" s="22" t="s">
        <v>32</v>
      </c>
      <c r="L225" s="89" t="str">
        <f t="shared" si="13"/>
        <v/>
      </c>
      <c r="M225" s="90"/>
      <c r="N225" s="22" t="s">
        <v>33</v>
      </c>
      <c r="O225" s="85"/>
      <c r="P225" s="86"/>
      <c r="Q225" s="85"/>
      <c r="R225" s="86"/>
      <c r="S225" s="85"/>
      <c r="T225" s="86"/>
      <c r="U225" s="85"/>
      <c r="V225" s="86"/>
      <c r="W225" s="120"/>
      <c r="X225" s="121"/>
      <c r="Y225" s="121"/>
      <c r="Z225" s="121"/>
      <c r="AA225" s="121"/>
      <c r="AB225" s="121"/>
      <c r="AC225" s="122"/>
    </row>
    <row r="226" spans="1:29" ht="26.25" customHeight="1" x14ac:dyDescent="0.55000000000000004">
      <c r="A226" s="17">
        <v>26</v>
      </c>
      <c r="B226" s="22" t="s">
        <v>34</v>
      </c>
      <c r="C226" s="25" t="str">
        <f t="shared" si="12"/>
        <v>土</v>
      </c>
      <c r="D226" s="85"/>
      <c r="E226" s="86"/>
      <c r="F226" s="205"/>
      <c r="G226" s="178"/>
      <c r="H226" s="18" t="s">
        <v>31</v>
      </c>
      <c r="I226" s="178"/>
      <c r="J226" s="178"/>
      <c r="K226" s="22" t="s">
        <v>32</v>
      </c>
      <c r="L226" s="89" t="str">
        <f t="shared" si="13"/>
        <v/>
      </c>
      <c r="M226" s="90"/>
      <c r="N226" s="22" t="s">
        <v>33</v>
      </c>
      <c r="O226" s="85"/>
      <c r="P226" s="86"/>
      <c r="Q226" s="85"/>
      <c r="R226" s="86"/>
      <c r="S226" s="85"/>
      <c r="T226" s="86"/>
      <c r="U226" s="85"/>
      <c r="V226" s="86"/>
      <c r="W226" s="120"/>
      <c r="X226" s="121"/>
      <c r="Y226" s="121"/>
      <c r="Z226" s="121"/>
      <c r="AA226" s="121"/>
      <c r="AB226" s="121"/>
      <c r="AC226" s="122"/>
    </row>
    <row r="227" spans="1:29" ht="26.25" customHeight="1" x14ac:dyDescent="0.55000000000000004">
      <c r="A227" s="17">
        <v>27</v>
      </c>
      <c r="B227" s="22" t="s">
        <v>34</v>
      </c>
      <c r="C227" s="25" t="str">
        <f t="shared" si="12"/>
        <v>日</v>
      </c>
      <c r="D227" s="85"/>
      <c r="E227" s="86"/>
      <c r="F227" s="205"/>
      <c r="G227" s="178"/>
      <c r="H227" s="18" t="s">
        <v>31</v>
      </c>
      <c r="I227" s="178"/>
      <c r="J227" s="178"/>
      <c r="K227" s="22" t="s">
        <v>32</v>
      </c>
      <c r="L227" s="89" t="str">
        <f t="shared" si="13"/>
        <v/>
      </c>
      <c r="M227" s="90"/>
      <c r="N227" s="22" t="s">
        <v>33</v>
      </c>
      <c r="O227" s="85"/>
      <c r="P227" s="86"/>
      <c r="Q227" s="85"/>
      <c r="R227" s="86"/>
      <c r="S227" s="85"/>
      <c r="T227" s="86"/>
      <c r="U227" s="85"/>
      <c r="V227" s="86"/>
      <c r="W227" s="120"/>
      <c r="X227" s="121"/>
      <c r="Y227" s="121"/>
      <c r="Z227" s="121"/>
      <c r="AA227" s="121"/>
      <c r="AB227" s="121"/>
      <c r="AC227" s="122"/>
    </row>
    <row r="228" spans="1:29" ht="26.25" customHeight="1" x14ac:dyDescent="0.55000000000000004">
      <c r="A228" s="17">
        <v>28</v>
      </c>
      <c r="B228" s="22" t="s">
        <v>34</v>
      </c>
      <c r="C228" s="25" t="str">
        <f t="shared" si="12"/>
        <v>月</v>
      </c>
      <c r="D228" s="85"/>
      <c r="E228" s="86"/>
      <c r="F228" s="205"/>
      <c r="G228" s="178"/>
      <c r="H228" s="18" t="s">
        <v>31</v>
      </c>
      <c r="I228" s="178"/>
      <c r="J228" s="178"/>
      <c r="K228" s="22" t="s">
        <v>32</v>
      </c>
      <c r="L228" s="89" t="str">
        <f t="shared" si="13"/>
        <v/>
      </c>
      <c r="M228" s="90"/>
      <c r="N228" s="22" t="s">
        <v>33</v>
      </c>
      <c r="O228" s="85"/>
      <c r="P228" s="86"/>
      <c r="Q228" s="85"/>
      <c r="R228" s="86"/>
      <c r="S228" s="85"/>
      <c r="T228" s="86"/>
      <c r="U228" s="85"/>
      <c r="V228" s="86"/>
      <c r="W228" s="120"/>
      <c r="X228" s="121"/>
      <c r="Y228" s="121"/>
      <c r="Z228" s="121"/>
      <c r="AA228" s="121"/>
      <c r="AB228" s="121"/>
      <c r="AC228" s="122"/>
    </row>
    <row r="229" spans="1:29" ht="26.25" customHeight="1" x14ac:dyDescent="0.55000000000000004">
      <c r="A229" s="17">
        <v>29</v>
      </c>
      <c r="B229" s="22" t="s">
        <v>34</v>
      </c>
      <c r="C229" s="25" t="str">
        <f t="shared" si="12"/>
        <v>火</v>
      </c>
      <c r="D229" s="85"/>
      <c r="E229" s="86"/>
      <c r="F229" s="205"/>
      <c r="G229" s="178"/>
      <c r="H229" s="18" t="s">
        <v>31</v>
      </c>
      <c r="I229" s="178"/>
      <c r="J229" s="178"/>
      <c r="K229" s="22" t="s">
        <v>32</v>
      </c>
      <c r="L229" s="89" t="str">
        <f t="shared" si="13"/>
        <v/>
      </c>
      <c r="M229" s="90"/>
      <c r="N229" s="22" t="s">
        <v>33</v>
      </c>
      <c r="O229" s="85"/>
      <c r="P229" s="86"/>
      <c r="Q229" s="85"/>
      <c r="R229" s="86"/>
      <c r="S229" s="85"/>
      <c r="T229" s="86"/>
      <c r="U229" s="85"/>
      <c r="V229" s="86"/>
      <c r="W229" s="120"/>
      <c r="X229" s="121"/>
      <c r="Y229" s="121"/>
      <c r="Z229" s="121"/>
      <c r="AA229" s="121"/>
      <c r="AB229" s="121"/>
      <c r="AC229" s="122"/>
    </row>
    <row r="230" spans="1:29" ht="26.25" customHeight="1" x14ac:dyDescent="0.55000000000000004">
      <c r="A230" s="17">
        <v>30</v>
      </c>
      <c r="B230" s="22" t="s">
        <v>34</v>
      </c>
      <c r="C230" s="25" t="str">
        <f t="shared" si="12"/>
        <v>水</v>
      </c>
      <c r="D230" s="85"/>
      <c r="E230" s="86"/>
      <c r="F230" s="205"/>
      <c r="G230" s="178"/>
      <c r="H230" s="18" t="s">
        <v>31</v>
      </c>
      <c r="I230" s="178"/>
      <c r="J230" s="178"/>
      <c r="K230" s="22" t="s">
        <v>32</v>
      </c>
      <c r="L230" s="89" t="str">
        <f t="shared" si="13"/>
        <v/>
      </c>
      <c r="M230" s="90"/>
      <c r="N230" s="22" t="s">
        <v>33</v>
      </c>
      <c r="O230" s="85"/>
      <c r="P230" s="86"/>
      <c r="Q230" s="85"/>
      <c r="R230" s="86"/>
      <c r="S230" s="85"/>
      <c r="T230" s="86"/>
      <c r="U230" s="85"/>
      <c r="V230" s="86"/>
      <c r="W230" s="120"/>
      <c r="X230" s="121"/>
      <c r="Y230" s="121"/>
      <c r="Z230" s="121"/>
      <c r="AA230" s="121"/>
      <c r="AB230" s="121"/>
      <c r="AC230" s="122"/>
    </row>
    <row r="231" spans="1:29" ht="26.25" customHeight="1" x14ac:dyDescent="0.55000000000000004">
      <c r="A231" s="19"/>
      <c r="B231" s="23"/>
      <c r="C231" s="26"/>
      <c r="D231" s="218"/>
      <c r="E231" s="219"/>
      <c r="F231" s="226"/>
      <c r="G231" s="227"/>
      <c r="H231" s="20" t="s">
        <v>31</v>
      </c>
      <c r="I231" s="227"/>
      <c r="J231" s="227"/>
      <c r="K231" s="23" t="s">
        <v>32</v>
      </c>
      <c r="L231" s="89" t="str">
        <f t="shared" ref="L231" si="14">IF(OR(F231="",I231=""),"",MIN(MAX(ROUNDDOWN((I231-F231)*24*2,0)/2,0),$E$198))</f>
        <v/>
      </c>
      <c r="M231" s="90"/>
      <c r="N231" s="23" t="s">
        <v>33</v>
      </c>
      <c r="O231" s="218"/>
      <c r="P231" s="219"/>
      <c r="Q231" s="218"/>
      <c r="R231" s="219"/>
      <c r="S231" s="218"/>
      <c r="T231" s="219"/>
      <c r="U231" s="218"/>
      <c r="V231" s="219"/>
      <c r="W231" s="208"/>
      <c r="X231" s="209"/>
      <c r="Y231" s="209"/>
      <c r="Z231" s="209"/>
      <c r="AA231" s="209"/>
      <c r="AB231" s="209"/>
      <c r="AC231" s="210"/>
    </row>
    <row r="232" spans="1:29" ht="26.25" customHeight="1" x14ac:dyDescent="0.55000000000000004">
      <c r="A232" s="126" t="s">
        <v>35</v>
      </c>
      <c r="B232" s="127"/>
      <c r="C232" s="127"/>
      <c r="D232" s="27">
        <f>COUNTIF(L201:M231,"&gt;0")</f>
        <v>0</v>
      </c>
      <c r="E232" s="224" t="s">
        <v>36</v>
      </c>
      <c r="F232" s="224"/>
      <c r="G232" s="224"/>
      <c r="H232" s="224"/>
      <c r="I232" s="27">
        <f>COUNTIF(D201:E231,"○")</f>
        <v>0</v>
      </c>
      <c r="J232" s="28" t="s">
        <v>16</v>
      </c>
      <c r="K232" s="126" t="s">
        <v>101</v>
      </c>
      <c r="L232" s="127"/>
      <c r="M232" s="127"/>
      <c r="N232" s="27" t="s">
        <v>99</v>
      </c>
      <c r="O232" s="27">
        <f>COUNTIF(Q201:R231,"○")</f>
        <v>0</v>
      </c>
      <c r="P232" s="27" t="s">
        <v>38</v>
      </c>
      <c r="Q232" s="225" t="s">
        <v>100</v>
      </c>
      <c r="R232" s="225"/>
      <c r="S232" s="27">
        <f>COUNTIF(S201:T231,"○")</f>
        <v>0</v>
      </c>
      <c r="T232" s="27" t="s">
        <v>38</v>
      </c>
      <c r="U232" s="27"/>
      <c r="V232" s="27"/>
      <c r="W232" s="28"/>
      <c r="X232" s="212" t="s">
        <v>37</v>
      </c>
      <c r="Y232" s="213"/>
      <c r="Z232" s="213"/>
      <c r="AA232" s="44"/>
      <c r="AB232" s="44"/>
      <c r="AC232" s="216" t="str">
        <f>IF(W199="３．要支援家庭のこども加算","●","×")</f>
        <v>×</v>
      </c>
    </row>
    <row r="233" spans="1:29" ht="26.25" customHeight="1" x14ac:dyDescent="0.55000000000000004">
      <c r="A233" s="126" t="s">
        <v>91</v>
      </c>
      <c r="B233" s="127"/>
      <c r="C233" s="27">
        <f>COUNTIF(O201:P231,"○")</f>
        <v>0</v>
      </c>
      <c r="D233" s="105" t="s">
        <v>38</v>
      </c>
      <c r="E233" s="105"/>
      <c r="F233" s="103" t="s">
        <v>107</v>
      </c>
      <c r="G233" s="104"/>
      <c r="H233" s="104"/>
      <c r="I233" s="27">
        <f>COUNTIF(U201:V231,"○")</f>
        <v>0</v>
      </c>
      <c r="J233" s="28" t="s">
        <v>38</v>
      </c>
      <c r="K233" s="211" t="s">
        <v>60</v>
      </c>
      <c r="L233" s="113"/>
      <c r="M233" s="113"/>
      <c r="N233" s="42">
        <f>IF(SUM(L201:M231)&gt;E198, E198, SUM(L201:M231))</f>
        <v>0</v>
      </c>
      <c r="O233" s="111" t="s">
        <v>58</v>
      </c>
      <c r="P233" s="111"/>
      <c r="Q233" s="111"/>
      <c r="R233" s="111"/>
      <c r="S233" s="42">
        <f>SUMIFS(L201:M231,D201:E231,"○")</f>
        <v>0</v>
      </c>
      <c r="T233" s="42" t="s">
        <v>59</v>
      </c>
      <c r="U233" s="115"/>
      <c r="V233" s="115"/>
      <c r="W233" s="45"/>
      <c r="X233" s="214"/>
      <c r="Y233" s="215"/>
      <c r="Z233" s="215"/>
      <c r="AA233" s="49"/>
      <c r="AB233" s="49"/>
      <c r="AC233" s="217"/>
    </row>
    <row r="234" spans="1:29" ht="26.25" customHeight="1" x14ac:dyDescent="0.55000000000000004">
      <c r="A234" s="29"/>
      <c r="B234" s="29"/>
      <c r="C234" s="29"/>
      <c r="D234" s="32"/>
      <c r="E234" s="32"/>
      <c r="F234" s="29"/>
      <c r="G234" s="29"/>
      <c r="H234" s="29"/>
      <c r="I234" s="32"/>
      <c r="J234" s="32"/>
      <c r="K234" s="51"/>
      <c r="L234" s="51"/>
      <c r="M234" s="51"/>
      <c r="N234" s="32"/>
      <c r="O234" s="52"/>
      <c r="P234" s="52"/>
      <c r="Q234" s="52"/>
      <c r="R234" s="52"/>
      <c r="S234" s="32"/>
      <c r="T234" s="32"/>
      <c r="U234" s="53"/>
      <c r="V234" s="53"/>
      <c r="W234" s="32"/>
      <c r="X234" s="29"/>
      <c r="Y234" s="29"/>
      <c r="Z234" s="29"/>
      <c r="AA234" s="29"/>
      <c r="AB234" s="29"/>
      <c r="AC234" s="29"/>
    </row>
    <row r="235" spans="1:29" ht="26.25" customHeight="1" x14ac:dyDescent="0.55000000000000004">
      <c r="A235" s="100" t="str">
        <f>"（別紙）中野区乳児等通園支援事業　利用状況報告書（"&amp;$N$2&amp;"年"&amp;$P$2&amp;"月分）"</f>
        <v>（別紙）中野区乳児等通園支援事業　利用状況報告書（2026年9月分）</v>
      </c>
      <c r="B235" s="100"/>
      <c r="C235" s="100"/>
      <c r="D235" s="100"/>
      <c r="E235" s="100"/>
      <c r="F235" s="100"/>
      <c r="G235" s="100"/>
      <c r="H235" s="100"/>
      <c r="I235" s="100"/>
      <c r="J235" s="100"/>
      <c r="K235" s="100"/>
      <c r="L235" s="100"/>
      <c r="M235" s="100"/>
      <c r="N235" s="100"/>
      <c r="O235" s="100"/>
      <c r="P235" s="100"/>
      <c r="Q235" s="100"/>
      <c r="R235" s="100"/>
      <c r="S235" s="100"/>
      <c r="T235" s="100"/>
      <c r="U235" s="100"/>
      <c r="V235" s="100"/>
      <c r="W235" s="100"/>
      <c r="X235" s="100"/>
      <c r="Y235" s="100"/>
      <c r="Z235" s="100"/>
      <c r="AA235" s="100"/>
      <c r="AB235" s="100"/>
      <c r="AC235" s="100"/>
    </row>
    <row r="236" spans="1:29" ht="26.25" customHeight="1" x14ac:dyDescent="0.55000000000000004">
      <c r="A236" s="101" t="s">
        <v>23</v>
      </c>
      <c r="B236" s="101"/>
      <c r="C236" s="101"/>
      <c r="D236" s="110"/>
      <c r="E236" s="110"/>
      <c r="F236" s="110"/>
      <c r="G236" s="110"/>
      <c r="H236" s="110"/>
      <c r="I236" s="110"/>
      <c r="J236" s="114" t="s">
        <v>43</v>
      </c>
      <c r="K236" s="114"/>
      <c r="L236" s="114"/>
      <c r="O236" s="29" t="s">
        <v>0</v>
      </c>
      <c r="P236" s="13"/>
      <c r="Q236" s="29" t="s">
        <v>3</v>
      </c>
      <c r="S236" s="29" t="s">
        <v>4</v>
      </c>
      <c r="T236" s="29" t="s">
        <v>19</v>
      </c>
      <c r="U236" s="32" t="s">
        <v>40</v>
      </c>
      <c r="V236" s="32"/>
      <c r="W236" s="110"/>
      <c r="X236" s="110"/>
      <c r="Y236" s="110"/>
      <c r="Z236" s="110"/>
      <c r="AA236" s="110"/>
      <c r="AB236" s="110"/>
      <c r="AC236" s="32" t="s">
        <v>19</v>
      </c>
    </row>
    <row r="237" spans="1:29" ht="26.25" customHeight="1" x14ac:dyDescent="0.55000000000000004">
      <c r="A237" s="101" t="s">
        <v>24</v>
      </c>
      <c r="B237" s="101"/>
      <c r="C237" s="101"/>
      <c r="D237" s="32" t="s">
        <v>87</v>
      </c>
      <c r="E237" s="32" cm="1">
        <f t="array" ref="E237">_xlfn.IFS(W236="０歳児クラス相当",$L$12,W236="１歳児クラス相当",$L$13,W236="２歳児クラス相当（３歳未満）",$L$14,W236="２歳児クラス相当（３歳誕生月）",$L$14,W236="",0)</f>
        <v>0</v>
      </c>
      <c r="F237" s="114" t="s">
        <v>11</v>
      </c>
      <c r="G237" s="114"/>
      <c r="H237" s="29"/>
      <c r="I237" s="32"/>
      <c r="J237" s="114"/>
      <c r="K237" s="114"/>
      <c r="L237" s="32"/>
      <c r="M237" s="114"/>
      <c r="N237" s="114"/>
      <c r="O237" s="32"/>
      <c r="P237" s="157" t="s">
        <v>62</v>
      </c>
      <c r="Q237" s="157"/>
      <c r="R237" s="157"/>
      <c r="S237" s="110"/>
      <c r="T237" s="110"/>
      <c r="U237" s="110"/>
      <c r="V237" s="157" t="s">
        <v>65</v>
      </c>
      <c r="W237" s="157"/>
      <c r="X237" s="110"/>
      <c r="Y237" s="110"/>
      <c r="Z237" s="110"/>
      <c r="AA237" s="110"/>
      <c r="AB237" s="110"/>
      <c r="AC237" s="32" t="s">
        <v>19</v>
      </c>
    </row>
    <row r="238" spans="1:29" ht="26.25" customHeight="1" x14ac:dyDescent="0.55000000000000004">
      <c r="A238" s="32"/>
      <c r="B238" s="114" t="s">
        <v>66</v>
      </c>
      <c r="C238" s="114"/>
      <c r="D238" s="114"/>
      <c r="E238" s="114" t="s">
        <v>94</v>
      </c>
      <c r="F238" s="114"/>
      <c r="G238" s="114"/>
      <c r="H238" s="114"/>
      <c r="I238" s="29" t="s">
        <v>19</v>
      </c>
      <c r="J238" s="113" t="s">
        <v>93</v>
      </c>
      <c r="K238" s="113"/>
      <c r="L238" s="113"/>
      <c r="M238" s="113"/>
      <c r="N238" s="113"/>
      <c r="O238" s="110"/>
      <c r="P238" s="110"/>
      <c r="Q238" s="110"/>
      <c r="R238" s="110"/>
      <c r="S238" s="110"/>
      <c r="T238" s="32"/>
      <c r="U238" s="111" t="s">
        <v>86</v>
      </c>
      <c r="V238" s="111"/>
      <c r="W238" s="228"/>
      <c r="X238" s="228"/>
      <c r="Y238" s="228"/>
      <c r="Z238" s="228"/>
      <c r="AA238" s="228"/>
      <c r="AB238" s="228"/>
    </row>
    <row r="239" spans="1:29" ht="26.25" customHeight="1" x14ac:dyDescent="0.55000000000000004">
      <c r="A239" s="123" t="s">
        <v>25</v>
      </c>
      <c r="B239" s="123"/>
      <c r="C239" s="14" t="s">
        <v>26</v>
      </c>
      <c r="D239" s="123" t="s">
        <v>90</v>
      </c>
      <c r="E239" s="123"/>
      <c r="F239" s="123" t="s">
        <v>27</v>
      </c>
      <c r="G239" s="123"/>
      <c r="H239" s="123"/>
      <c r="I239" s="123"/>
      <c r="J239" s="123"/>
      <c r="K239" s="123"/>
      <c r="L239" s="177" t="s">
        <v>28</v>
      </c>
      <c r="M239" s="177"/>
      <c r="N239" s="177"/>
      <c r="O239" s="123" t="s">
        <v>29</v>
      </c>
      <c r="P239" s="123"/>
      <c r="Q239" s="116" t="s">
        <v>98</v>
      </c>
      <c r="R239" s="116"/>
      <c r="S239" s="116" t="s">
        <v>45</v>
      </c>
      <c r="T239" s="116"/>
      <c r="U239" s="124" t="s">
        <v>55</v>
      </c>
      <c r="V239" s="125"/>
      <c r="W239" s="126" t="s">
        <v>30</v>
      </c>
      <c r="X239" s="127"/>
      <c r="Y239" s="127"/>
      <c r="Z239" s="127"/>
      <c r="AA239" s="127"/>
      <c r="AB239" s="127"/>
      <c r="AC239" s="128"/>
    </row>
    <row r="240" spans="1:29" ht="26.25" customHeight="1" x14ac:dyDescent="0.55000000000000004">
      <c r="A240" s="15">
        <v>1</v>
      </c>
      <c r="B240" s="21" t="s">
        <v>4</v>
      </c>
      <c r="C240" s="24" t="str">
        <f>TEXT(DATE($N$2,$P$2,A240),"aaa")</f>
        <v>火</v>
      </c>
      <c r="D240" s="106"/>
      <c r="E240" s="107"/>
      <c r="F240" s="108"/>
      <c r="G240" s="109"/>
      <c r="H240" s="16" t="s">
        <v>31</v>
      </c>
      <c r="I240" s="109"/>
      <c r="J240" s="109"/>
      <c r="K240" s="21" t="s">
        <v>32</v>
      </c>
      <c r="L240" s="89" t="str">
        <f>IF(OR(F240="",I240=""),"",MIN(MAX(ROUNDDOWN((I240-F240)*24*2,0)/2,0),$E$237))</f>
        <v/>
      </c>
      <c r="M240" s="90"/>
      <c r="N240" s="43" t="s">
        <v>33</v>
      </c>
      <c r="O240" s="106"/>
      <c r="P240" s="107"/>
      <c r="Q240" s="106"/>
      <c r="R240" s="107"/>
      <c r="S240" s="106"/>
      <c r="T240" s="107"/>
      <c r="U240" s="106"/>
      <c r="V240" s="107"/>
      <c r="W240" s="231"/>
      <c r="X240" s="232"/>
      <c r="Y240" s="232"/>
      <c r="Z240" s="232"/>
      <c r="AA240" s="232"/>
      <c r="AB240" s="232"/>
      <c r="AC240" s="233"/>
    </row>
    <row r="241" spans="1:29" ht="26.25" customHeight="1" x14ac:dyDescent="0.55000000000000004">
      <c r="A241" s="17">
        <v>2</v>
      </c>
      <c r="B241" s="22" t="s">
        <v>4</v>
      </c>
      <c r="C241" s="25" t="str">
        <f>TEXT(DATE($N$2,$P$2,A241),"aaa")</f>
        <v>水</v>
      </c>
      <c r="D241" s="85"/>
      <c r="E241" s="86"/>
      <c r="F241" s="205"/>
      <c r="G241" s="178"/>
      <c r="H241" s="18" t="s">
        <v>31</v>
      </c>
      <c r="I241" s="178"/>
      <c r="J241" s="178"/>
      <c r="K241" s="22" t="s">
        <v>32</v>
      </c>
      <c r="L241" s="89" t="str">
        <f>IF(OR(F241="",I241=""),"",MIN(MAX(ROUNDDOWN((I241-F241)*24*2,0)/2,0),$E$237))</f>
        <v/>
      </c>
      <c r="M241" s="90"/>
      <c r="N241" s="22" t="s">
        <v>33</v>
      </c>
      <c r="O241" s="85"/>
      <c r="P241" s="86"/>
      <c r="Q241" s="85"/>
      <c r="R241" s="86"/>
      <c r="S241" s="85"/>
      <c r="T241" s="86"/>
      <c r="U241" s="85"/>
      <c r="V241" s="86"/>
      <c r="W241" s="120"/>
      <c r="X241" s="121"/>
      <c r="Y241" s="121"/>
      <c r="Z241" s="121"/>
      <c r="AA241" s="121"/>
      <c r="AB241" s="121"/>
      <c r="AC241" s="122"/>
    </row>
    <row r="242" spans="1:29" ht="26.25" customHeight="1" x14ac:dyDescent="0.55000000000000004">
      <c r="A242" s="17">
        <v>3</v>
      </c>
      <c r="B242" s="22" t="s">
        <v>34</v>
      </c>
      <c r="C242" s="25" t="str">
        <f t="shared" ref="C242:C269" si="15">TEXT(DATE($N$2,$P$2,A242),"aaa")</f>
        <v>木</v>
      </c>
      <c r="D242" s="85"/>
      <c r="E242" s="86"/>
      <c r="F242" s="205"/>
      <c r="G242" s="178"/>
      <c r="H242" s="18" t="s">
        <v>31</v>
      </c>
      <c r="I242" s="178"/>
      <c r="J242" s="178"/>
      <c r="K242" s="22" t="s">
        <v>32</v>
      </c>
      <c r="L242" s="89" t="str">
        <f t="shared" ref="L242:L269" si="16">IF(OR(F242="",I242=""),"",MIN(MAX(ROUNDDOWN((I242-F242)*24*2,0)/2,0),$E$237))</f>
        <v/>
      </c>
      <c r="M242" s="90"/>
      <c r="N242" s="22" t="s">
        <v>33</v>
      </c>
      <c r="O242" s="85"/>
      <c r="P242" s="86"/>
      <c r="Q242" s="85"/>
      <c r="R242" s="86"/>
      <c r="S242" s="85"/>
      <c r="T242" s="86"/>
      <c r="U242" s="85"/>
      <c r="V242" s="86"/>
      <c r="W242" s="234"/>
      <c r="X242" s="235"/>
      <c r="Y242" s="235"/>
      <c r="Z242" s="235"/>
      <c r="AA242" s="235"/>
      <c r="AB242" s="235"/>
      <c r="AC242" s="236"/>
    </row>
    <row r="243" spans="1:29" ht="26.25" customHeight="1" x14ac:dyDescent="0.55000000000000004">
      <c r="A243" s="17">
        <v>4</v>
      </c>
      <c r="B243" s="22" t="s">
        <v>34</v>
      </c>
      <c r="C243" s="25" t="str">
        <f t="shared" si="15"/>
        <v>金</v>
      </c>
      <c r="D243" s="85"/>
      <c r="E243" s="86"/>
      <c r="F243" s="205"/>
      <c r="G243" s="178"/>
      <c r="H243" s="18" t="s">
        <v>31</v>
      </c>
      <c r="I243" s="178"/>
      <c r="J243" s="178"/>
      <c r="K243" s="22" t="s">
        <v>32</v>
      </c>
      <c r="L243" s="89" t="str">
        <f t="shared" si="16"/>
        <v/>
      </c>
      <c r="M243" s="90"/>
      <c r="N243" s="22" t="s">
        <v>33</v>
      </c>
      <c r="O243" s="85"/>
      <c r="P243" s="86"/>
      <c r="Q243" s="85"/>
      <c r="R243" s="86"/>
      <c r="S243" s="85"/>
      <c r="T243" s="86"/>
      <c r="U243" s="85"/>
      <c r="V243" s="86"/>
      <c r="W243" s="120"/>
      <c r="X243" s="121"/>
      <c r="Y243" s="121"/>
      <c r="Z243" s="121"/>
      <c r="AA243" s="121"/>
      <c r="AB243" s="121"/>
      <c r="AC243" s="122"/>
    </row>
    <row r="244" spans="1:29" ht="26.25" customHeight="1" x14ac:dyDescent="0.55000000000000004">
      <c r="A244" s="17">
        <v>5</v>
      </c>
      <c r="B244" s="22" t="s">
        <v>34</v>
      </c>
      <c r="C244" s="25" t="str">
        <f t="shared" si="15"/>
        <v>土</v>
      </c>
      <c r="D244" s="85"/>
      <c r="E244" s="86"/>
      <c r="F244" s="205"/>
      <c r="G244" s="178"/>
      <c r="H244" s="18" t="s">
        <v>31</v>
      </c>
      <c r="I244" s="178"/>
      <c r="J244" s="178"/>
      <c r="K244" s="22" t="s">
        <v>32</v>
      </c>
      <c r="L244" s="89" t="str">
        <f t="shared" si="16"/>
        <v/>
      </c>
      <c r="M244" s="90"/>
      <c r="N244" s="22" t="s">
        <v>33</v>
      </c>
      <c r="O244" s="85"/>
      <c r="P244" s="86"/>
      <c r="Q244" s="85"/>
      <c r="R244" s="86"/>
      <c r="S244" s="85"/>
      <c r="T244" s="86"/>
      <c r="U244" s="85"/>
      <c r="V244" s="86"/>
      <c r="W244" s="120"/>
      <c r="X244" s="121"/>
      <c r="Y244" s="121"/>
      <c r="Z244" s="121"/>
      <c r="AA244" s="121"/>
      <c r="AB244" s="121"/>
      <c r="AC244" s="122"/>
    </row>
    <row r="245" spans="1:29" ht="26.25" customHeight="1" x14ac:dyDescent="0.55000000000000004">
      <c r="A245" s="17">
        <v>6</v>
      </c>
      <c r="B245" s="22" t="s">
        <v>34</v>
      </c>
      <c r="C245" s="25" t="str">
        <f t="shared" si="15"/>
        <v>日</v>
      </c>
      <c r="D245" s="85"/>
      <c r="E245" s="86"/>
      <c r="F245" s="205"/>
      <c r="G245" s="178"/>
      <c r="H245" s="18" t="s">
        <v>31</v>
      </c>
      <c r="I245" s="178"/>
      <c r="J245" s="178"/>
      <c r="K245" s="22" t="s">
        <v>32</v>
      </c>
      <c r="L245" s="89" t="str">
        <f t="shared" si="16"/>
        <v/>
      </c>
      <c r="M245" s="90"/>
      <c r="N245" s="22" t="s">
        <v>33</v>
      </c>
      <c r="O245" s="85"/>
      <c r="P245" s="86"/>
      <c r="Q245" s="85"/>
      <c r="R245" s="86"/>
      <c r="S245" s="85"/>
      <c r="T245" s="86"/>
      <c r="U245" s="85"/>
      <c r="V245" s="86"/>
      <c r="W245" s="120"/>
      <c r="X245" s="121"/>
      <c r="Y245" s="121"/>
      <c r="Z245" s="121"/>
      <c r="AA245" s="121"/>
      <c r="AB245" s="121"/>
      <c r="AC245" s="122"/>
    </row>
    <row r="246" spans="1:29" ht="26.25" customHeight="1" x14ac:dyDescent="0.55000000000000004">
      <c r="A246" s="17">
        <v>7</v>
      </c>
      <c r="B246" s="22" t="s">
        <v>34</v>
      </c>
      <c r="C246" s="25" t="str">
        <f t="shared" si="15"/>
        <v>月</v>
      </c>
      <c r="D246" s="85"/>
      <c r="E246" s="86"/>
      <c r="F246" s="205"/>
      <c r="G246" s="178"/>
      <c r="H246" s="18" t="s">
        <v>31</v>
      </c>
      <c r="I246" s="178"/>
      <c r="J246" s="178"/>
      <c r="K246" s="22" t="s">
        <v>32</v>
      </c>
      <c r="L246" s="89" t="str">
        <f t="shared" si="16"/>
        <v/>
      </c>
      <c r="M246" s="90"/>
      <c r="N246" s="22" t="s">
        <v>33</v>
      </c>
      <c r="O246" s="85"/>
      <c r="P246" s="86"/>
      <c r="Q246" s="85"/>
      <c r="R246" s="86"/>
      <c r="S246" s="85"/>
      <c r="T246" s="86"/>
      <c r="U246" s="85"/>
      <c r="V246" s="86"/>
      <c r="W246" s="120"/>
      <c r="X246" s="121"/>
      <c r="Y246" s="121"/>
      <c r="Z246" s="121"/>
      <c r="AA246" s="121"/>
      <c r="AB246" s="121"/>
      <c r="AC246" s="122"/>
    </row>
    <row r="247" spans="1:29" ht="26.25" customHeight="1" x14ac:dyDescent="0.55000000000000004">
      <c r="A247" s="17">
        <v>8</v>
      </c>
      <c r="B247" s="22" t="s">
        <v>34</v>
      </c>
      <c r="C247" s="25" t="str">
        <f t="shared" si="15"/>
        <v>火</v>
      </c>
      <c r="D247" s="85"/>
      <c r="E247" s="86"/>
      <c r="F247" s="205"/>
      <c r="G247" s="178"/>
      <c r="H247" s="18" t="s">
        <v>31</v>
      </c>
      <c r="I247" s="178"/>
      <c r="J247" s="178"/>
      <c r="K247" s="22" t="s">
        <v>32</v>
      </c>
      <c r="L247" s="89" t="str">
        <f t="shared" si="16"/>
        <v/>
      </c>
      <c r="M247" s="90"/>
      <c r="N247" s="22" t="s">
        <v>33</v>
      </c>
      <c r="O247" s="85"/>
      <c r="P247" s="86"/>
      <c r="Q247" s="85"/>
      <c r="R247" s="86"/>
      <c r="S247" s="85"/>
      <c r="T247" s="86"/>
      <c r="U247" s="85"/>
      <c r="V247" s="86"/>
      <c r="W247" s="120"/>
      <c r="X247" s="121"/>
      <c r="Y247" s="121"/>
      <c r="Z247" s="121"/>
      <c r="AA247" s="121"/>
      <c r="AB247" s="121"/>
      <c r="AC247" s="122"/>
    </row>
    <row r="248" spans="1:29" ht="26.25" customHeight="1" x14ac:dyDescent="0.55000000000000004">
      <c r="A248" s="17">
        <v>9</v>
      </c>
      <c r="B248" s="22" t="s">
        <v>34</v>
      </c>
      <c r="C248" s="25" t="str">
        <f t="shared" si="15"/>
        <v>水</v>
      </c>
      <c r="D248" s="85"/>
      <c r="E248" s="86"/>
      <c r="F248" s="205"/>
      <c r="G248" s="178"/>
      <c r="H248" s="18" t="s">
        <v>31</v>
      </c>
      <c r="I248" s="178"/>
      <c r="J248" s="178"/>
      <c r="K248" s="22" t="s">
        <v>32</v>
      </c>
      <c r="L248" s="89" t="str">
        <f t="shared" si="16"/>
        <v/>
      </c>
      <c r="M248" s="90"/>
      <c r="N248" s="22" t="s">
        <v>33</v>
      </c>
      <c r="O248" s="85"/>
      <c r="P248" s="86"/>
      <c r="Q248" s="85"/>
      <c r="R248" s="86"/>
      <c r="S248" s="85"/>
      <c r="T248" s="86"/>
      <c r="U248" s="85"/>
      <c r="V248" s="86"/>
      <c r="W248" s="120"/>
      <c r="X248" s="121"/>
      <c r="Y248" s="121"/>
      <c r="Z248" s="121"/>
      <c r="AA248" s="121"/>
      <c r="AB248" s="121"/>
      <c r="AC248" s="122"/>
    </row>
    <row r="249" spans="1:29" ht="26.25" customHeight="1" x14ac:dyDescent="0.55000000000000004">
      <c r="A249" s="17">
        <v>10</v>
      </c>
      <c r="B249" s="22" t="s">
        <v>34</v>
      </c>
      <c r="C249" s="25" t="str">
        <f t="shared" si="15"/>
        <v>木</v>
      </c>
      <c r="D249" s="85"/>
      <c r="E249" s="86"/>
      <c r="F249" s="205"/>
      <c r="G249" s="178"/>
      <c r="H249" s="18" t="s">
        <v>31</v>
      </c>
      <c r="I249" s="178"/>
      <c r="J249" s="178"/>
      <c r="K249" s="22" t="s">
        <v>32</v>
      </c>
      <c r="L249" s="89" t="str">
        <f t="shared" si="16"/>
        <v/>
      </c>
      <c r="M249" s="90"/>
      <c r="N249" s="22" t="s">
        <v>33</v>
      </c>
      <c r="O249" s="85"/>
      <c r="P249" s="86"/>
      <c r="Q249" s="85"/>
      <c r="R249" s="86"/>
      <c r="S249" s="85"/>
      <c r="T249" s="86"/>
      <c r="U249" s="85"/>
      <c r="V249" s="86"/>
      <c r="W249" s="120"/>
      <c r="X249" s="121"/>
      <c r="Y249" s="121"/>
      <c r="Z249" s="121"/>
      <c r="AA249" s="121"/>
      <c r="AB249" s="121"/>
      <c r="AC249" s="122"/>
    </row>
    <row r="250" spans="1:29" ht="26.25" customHeight="1" x14ac:dyDescent="0.55000000000000004">
      <c r="A250" s="17">
        <v>11</v>
      </c>
      <c r="B250" s="22" t="s">
        <v>34</v>
      </c>
      <c r="C250" s="25" t="str">
        <f t="shared" si="15"/>
        <v>金</v>
      </c>
      <c r="D250" s="85"/>
      <c r="E250" s="86"/>
      <c r="F250" s="205"/>
      <c r="G250" s="178"/>
      <c r="H250" s="18" t="s">
        <v>31</v>
      </c>
      <c r="I250" s="178"/>
      <c r="J250" s="178"/>
      <c r="K250" s="22" t="s">
        <v>32</v>
      </c>
      <c r="L250" s="89" t="str">
        <f t="shared" si="16"/>
        <v/>
      </c>
      <c r="M250" s="90"/>
      <c r="N250" s="22" t="s">
        <v>33</v>
      </c>
      <c r="O250" s="85"/>
      <c r="P250" s="86"/>
      <c r="Q250" s="85"/>
      <c r="R250" s="86"/>
      <c r="S250" s="85"/>
      <c r="T250" s="86"/>
      <c r="U250" s="85"/>
      <c r="V250" s="86"/>
      <c r="W250" s="120"/>
      <c r="X250" s="121"/>
      <c r="Y250" s="121"/>
      <c r="Z250" s="121"/>
      <c r="AA250" s="121"/>
      <c r="AB250" s="121"/>
      <c r="AC250" s="122"/>
    </row>
    <row r="251" spans="1:29" ht="26.25" customHeight="1" x14ac:dyDescent="0.55000000000000004">
      <c r="A251" s="17">
        <v>12</v>
      </c>
      <c r="B251" s="22" t="s">
        <v>34</v>
      </c>
      <c r="C251" s="25" t="str">
        <f t="shared" si="15"/>
        <v>土</v>
      </c>
      <c r="D251" s="85"/>
      <c r="E251" s="86"/>
      <c r="F251" s="205"/>
      <c r="G251" s="178"/>
      <c r="H251" s="18" t="s">
        <v>31</v>
      </c>
      <c r="I251" s="178"/>
      <c r="J251" s="178"/>
      <c r="K251" s="22" t="s">
        <v>32</v>
      </c>
      <c r="L251" s="89" t="str">
        <f t="shared" si="16"/>
        <v/>
      </c>
      <c r="M251" s="90"/>
      <c r="N251" s="22" t="s">
        <v>33</v>
      </c>
      <c r="O251" s="85"/>
      <c r="P251" s="86"/>
      <c r="Q251" s="85"/>
      <c r="R251" s="86"/>
      <c r="S251" s="85"/>
      <c r="T251" s="86"/>
      <c r="U251" s="85"/>
      <c r="V251" s="86"/>
      <c r="W251" s="120"/>
      <c r="X251" s="121"/>
      <c r="Y251" s="121"/>
      <c r="Z251" s="121"/>
      <c r="AA251" s="121"/>
      <c r="AB251" s="121"/>
      <c r="AC251" s="122"/>
    </row>
    <row r="252" spans="1:29" ht="26.25" customHeight="1" x14ac:dyDescent="0.55000000000000004">
      <c r="A252" s="17">
        <v>13</v>
      </c>
      <c r="B252" s="22" t="s">
        <v>34</v>
      </c>
      <c r="C252" s="25" t="str">
        <f t="shared" si="15"/>
        <v>日</v>
      </c>
      <c r="D252" s="85"/>
      <c r="E252" s="86"/>
      <c r="F252" s="205"/>
      <c r="G252" s="178"/>
      <c r="H252" s="18" t="s">
        <v>31</v>
      </c>
      <c r="I252" s="178"/>
      <c r="J252" s="178"/>
      <c r="K252" s="22" t="s">
        <v>32</v>
      </c>
      <c r="L252" s="89" t="str">
        <f t="shared" si="16"/>
        <v/>
      </c>
      <c r="M252" s="90"/>
      <c r="N252" s="22" t="s">
        <v>33</v>
      </c>
      <c r="O252" s="85"/>
      <c r="P252" s="86"/>
      <c r="Q252" s="85"/>
      <c r="R252" s="86"/>
      <c r="S252" s="85"/>
      <c r="T252" s="86"/>
      <c r="U252" s="85"/>
      <c r="V252" s="86"/>
      <c r="W252" s="120"/>
      <c r="X252" s="121"/>
      <c r="Y252" s="121"/>
      <c r="Z252" s="121"/>
      <c r="AA252" s="121"/>
      <c r="AB252" s="121"/>
      <c r="AC252" s="122"/>
    </row>
    <row r="253" spans="1:29" ht="26.25" customHeight="1" x14ac:dyDescent="0.55000000000000004">
      <c r="A253" s="17">
        <v>14</v>
      </c>
      <c r="B253" s="22" t="s">
        <v>34</v>
      </c>
      <c r="C253" s="25" t="str">
        <f t="shared" si="15"/>
        <v>月</v>
      </c>
      <c r="D253" s="85"/>
      <c r="E253" s="86"/>
      <c r="F253" s="205"/>
      <c r="G253" s="178"/>
      <c r="H253" s="18" t="s">
        <v>31</v>
      </c>
      <c r="I253" s="178"/>
      <c r="J253" s="178"/>
      <c r="K253" s="22" t="s">
        <v>32</v>
      </c>
      <c r="L253" s="89" t="str">
        <f t="shared" si="16"/>
        <v/>
      </c>
      <c r="M253" s="90"/>
      <c r="N253" s="22" t="s">
        <v>33</v>
      </c>
      <c r="O253" s="85"/>
      <c r="P253" s="86"/>
      <c r="Q253" s="85"/>
      <c r="R253" s="86"/>
      <c r="S253" s="85"/>
      <c r="T253" s="86"/>
      <c r="U253" s="85"/>
      <c r="V253" s="86"/>
      <c r="W253" s="120"/>
      <c r="X253" s="121"/>
      <c r="Y253" s="121"/>
      <c r="Z253" s="121"/>
      <c r="AA253" s="121"/>
      <c r="AB253" s="121"/>
      <c r="AC253" s="122"/>
    </row>
    <row r="254" spans="1:29" ht="26.25" customHeight="1" x14ac:dyDescent="0.55000000000000004">
      <c r="A254" s="17">
        <v>15</v>
      </c>
      <c r="B254" s="22" t="s">
        <v>34</v>
      </c>
      <c r="C254" s="25" t="str">
        <f t="shared" si="15"/>
        <v>火</v>
      </c>
      <c r="D254" s="85"/>
      <c r="E254" s="86"/>
      <c r="F254" s="205"/>
      <c r="G254" s="178"/>
      <c r="H254" s="18" t="s">
        <v>31</v>
      </c>
      <c r="I254" s="178"/>
      <c r="J254" s="178"/>
      <c r="K254" s="22" t="s">
        <v>32</v>
      </c>
      <c r="L254" s="89" t="str">
        <f t="shared" si="16"/>
        <v/>
      </c>
      <c r="M254" s="90"/>
      <c r="N254" s="22" t="s">
        <v>33</v>
      </c>
      <c r="O254" s="85"/>
      <c r="P254" s="86"/>
      <c r="Q254" s="85"/>
      <c r="R254" s="86"/>
      <c r="S254" s="85"/>
      <c r="T254" s="86"/>
      <c r="U254" s="85"/>
      <c r="V254" s="86"/>
      <c r="W254" s="120"/>
      <c r="X254" s="121"/>
      <c r="Y254" s="121"/>
      <c r="Z254" s="121"/>
      <c r="AA254" s="121"/>
      <c r="AB254" s="121"/>
      <c r="AC254" s="122"/>
    </row>
    <row r="255" spans="1:29" ht="26.25" customHeight="1" x14ac:dyDescent="0.55000000000000004">
      <c r="A255" s="17">
        <v>16</v>
      </c>
      <c r="B255" s="22" t="s">
        <v>34</v>
      </c>
      <c r="C255" s="25" t="str">
        <f t="shared" si="15"/>
        <v>水</v>
      </c>
      <c r="D255" s="85"/>
      <c r="E255" s="86"/>
      <c r="F255" s="205"/>
      <c r="G255" s="178"/>
      <c r="H255" s="18" t="s">
        <v>31</v>
      </c>
      <c r="I255" s="178"/>
      <c r="J255" s="178"/>
      <c r="K255" s="22" t="s">
        <v>32</v>
      </c>
      <c r="L255" s="89" t="str">
        <f t="shared" si="16"/>
        <v/>
      </c>
      <c r="M255" s="90"/>
      <c r="N255" s="22" t="s">
        <v>33</v>
      </c>
      <c r="O255" s="85"/>
      <c r="P255" s="86"/>
      <c r="Q255" s="85"/>
      <c r="R255" s="86"/>
      <c r="S255" s="85"/>
      <c r="T255" s="86"/>
      <c r="U255" s="85"/>
      <c r="V255" s="86"/>
      <c r="W255" s="120"/>
      <c r="X255" s="121"/>
      <c r="Y255" s="121"/>
      <c r="Z255" s="121"/>
      <c r="AA255" s="121"/>
      <c r="AB255" s="121"/>
      <c r="AC255" s="122"/>
    </row>
    <row r="256" spans="1:29" ht="26.25" customHeight="1" x14ac:dyDescent="0.55000000000000004">
      <c r="A256" s="17">
        <v>17</v>
      </c>
      <c r="B256" s="22" t="s">
        <v>34</v>
      </c>
      <c r="C256" s="25" t="str">
        <f t="shared" si="15"/>
        <v>木</v>
      </c>
      <c r="D256" s="85"/>
      <c r="E256" s="86"/>
      <c r="F256" s="205"/>
      <c r="G256" s="178"/>
      <c r="H256" s="18" t="s">
        <v>31</v>
      </c>
      <c r="I256" s="178"/>
      <c r="J256" s="178"/>
      <c r="K256" s="22" t="s">
        <v>32</v>
      </c>
      <c r="L256" s="89" t="str">
        <f t="shared" si="16"/>
        <v/>
      </c>
      <c r="M256" s="90"/>
      <c r="N256" s="22" t="s">
        <v>33</v>
      </c>
      <c r="O256" s="85"/>
      <c r="P256" s="86"/>
      <c r="Q256" s="85"/>
      <c r="R256" s="86"/>
      <c r="S256" s="85"/>
      <c r="T256" s="86"/>
      <c r="U256" s="85"/>
      <c r="V256" s="86"/>
      <c r="W256" s="120"/>
      <c r="X256" s="121"/>
      <c r="Y256" s="121"/>
      <c r="Z256" s="121"/>
      <c r="AA256" s="121"/>
      <c r="AB256" s="121"/>
      <c r="AC256" s="122"/>
    </row>
    <row r="257" spans="1:29" ht="26.25" customHeight="1" x14ac:dyDescent="0.55000000000000004">
      <c r="A257" s="17">
        <v>18</v>
      </c>
      <c r="B257" s="22" t="s">
        <v>34</v>
      </c>
      <c r="C257" s="25" t="str">
        <f t="shared" si="15"/>
        <v>金</v>
      </c>
      <c r="D257" s="85"/>
      <c r="E257" s="86"/>
      <c r="F257" s="205"/>
      <c r="G257" s="178"/>
      <c r="H257" s="18" t="s">
        <v>31</v>
      </c>
      <c r="I257" s="178"/>
      <c r="J257" s="178"/>
      <c r="K257" s="22" t="s">
        <v>32</v>
      </c>
      <c r="L257" s="89" t="str">
        <f t="shared" si="16"/>
        <v/>
      </c>
      <c r="M257" s="90"/>
      <c r="N257" s="22" t="s">
        <v>33</v>
      </c>
      <c r="O257" s="85"/>
      <c r="P257" s="86"/>
      <c r="Q257" s="85"/>
      <c r="R257" s="86"/>
      <c r="S257" s="85"/>
      <c r="T257" s="86"/>
      <c r="U257" s="85"/>
      <c r="V257" s="86"/>
      <c r="W257" s="120"/>
      <c r="X257" s="121"/>
      <c r="Y257" s="121"/>
      <c r="Z257" s="121"/>
      <c r="AA257" s="121"/>
      <c r="AB257" s="121"/>
      <c r="AC257" s="122"/>
    </row>
    <row r="258" spans="1:29" ht="26.25" customHeight="1" x14ac:dyDescent="0.55000000000000004">
      <c r="A258" s="17">
        <v>19</v>
      </c>
      <c r="B258" s="22" t="s">
        <v>34</v>
      </c>
      <c r="C258" s="25" t="str">
        <f t="shared" si="15"/>
        <v>土</v>
      </c>
      <c r="D258" s="85"/>
      <c r="E258" s="86"/>
      <c r="F258" s="205"/>
      <c r="G258" s="178"/>
      <c r="H258" s="18" t="s">
        <v>31</v>
      </c>
      <c r="I258" s="178"/>
      <c r="J258" s="178"/>
      <c r="K258" s="22" t="s">
        <v>32</v>
      </c>
      <c r="L258" s="89" t="str">
        <f t="shared" si="16"/>
        <v/>
      </c>
      <c r="M258" s="90"/>
      <c r="N258" s="22" t="s">
        <v>33</v>
      </c>
      <c r="O258" s="85"/>
      <c r="P258" s="86"/>
      <c r="Q258" s="85"/>
      <c r="R258" s="86"/>
      <c r="S258" s="85"/>
      <c r="T258" s="86"/>
      <c r="U258" s="85"/>
      <c r="V258" s="86"/>
      <c r="W258" s="120"/>
      <c r="X258" s="121"/>
      <c r="Y258" s="121"/>
      <c r="Z258" s="121"/>
      <c r="AA258" s="121"/>
      <c r="AB258" s="121"/>
      <c r="AC258" s="122"/>
    </row>
    <row r="259" spans="1:29" ht="26.25" customHeight="1" x14ac:dyDescent="0.55000000000000004">
      <c r="A259" s="17">
        <v>20</v>
      </c>
      <c r="B259" s="22" t="s">
        <v>34</v>
      </c>
      <c r="C259" s="25" t="str">
        <f t="shared" si="15"/>
        <v>日</v>
      </c>
      <c r="D259" s="85"/>
      <c r="E259" s="86"/>
      <c r="F259" s="205"/>
      <c r="G259" s="178"/>
      <c r="H259" s="18" t="s">
        <v>31</v>
      </c>
      <c r="I259" s="178"/>
      <c r="J259" s="178"/>
      <c r="K259" s="22" t="s">
        <v>32</v>
      </c>
      <c r="L259" s="89" t="str">
        <f t="shared" si="16"/>
        <v/>
      </c>
      <c r="M259" s="90"/>
      <c r="N259" s="22" t="s">
        <v>33</v>
      </c>
      <c r="O259" s="85"/>
      <c r="P259" s="86"/>
      <c r="Q259" s="85"/>
      <c r="R259" s="86"/>
      <c r="S259" s="85"/>
      <c r="T259" s="86"/>
      <c r="U259" s="85"/>
      <c r="V259" s="86"/>
      <c r="W259" s="120"/>
      <c r="X259" s="121"/>
      <c r="Y259" s="121"/>
      <c r="Z259" s="121"/>
      <c r="AA259" s="121"/>
      <c r="AB259" s="121"/>
      <c r="AC259" s="122"/>
    </row>
    <row r="260" spans="1:29" ht="26.25" customHeight="1" x14ac:dyDescent="0.55000000000000004">
      <c r="A260" s="17">
        <v>21</v>
      </c>
      <c r="B260" s="22" t="s">
        <v>34</v>
      </c>
      <c r="C260" s="25" t="str">
        <f t="shared" si="15"/>
        <v>月</v>
      </c>
      <c r="D260" s="85"/>
      <c r="E260" s="86"/>
      <c r="F260" s="205"/>
      <c r="G260" s="178"/>
      <c r="H260" s="18" t="s">
        <v>31</v>
      </c>
      <c r="I260" s="178"/>
      <c r="J260" s="178"/>
      <c r="K260" s="22" t="s">
        <v>32</v>
      </c>
      <c r="L260" s="89" t="str">
        <f t="shared" si="16"/>
        <v/>
      </c>
      <c r="M260" s="90"/>
      <c r="N260" s="22" t="s">
        <v>33</v>
      </c>
      <c r="O260" s="85"/>
      <c r="P260" s="86"/>
      <c r="Q260" s="85"/>
      <c r="R260" s="86"/>
      <c r="S260" s="85"/>
      <c r="T260" s="86"/>
      <c r="U260" s="85"/>
      <c r="V260" s="86"/>
      <c r="W260" s="120"/>
      <c r="X260" s="121"/>
      <c r="Y260" s="121"/>
      <c r="Z260" s="121"/>
      <c r="AA260" s="121"/>
      <c r="AB260" s="121"/>
      <c r="AC260" s="122"/>
    </row>
    <row r="261" spans="1:29" ht="26.25" customHeight="1" x14ac:dyDescent="0.55000000000000004">
      <c r="A261" s="17">
        <v>22</v>
      </c>
      <c r="B261" s="22" t="s">
        <v>34</v>
      </c>
      <c r="C261" s="25" t="str">
        <f t="shared" si="15"/>
        <v>火</v>
      </c>
      <c r="D261" s="85"/>
      <c r="E261" s="86"/>
      <c r="F261" s="205"/>
      <c r="G261" s="178"/>
      <c r="H261" s="18" t="s">
        <v>31</v>
      </c>
      <c r="I261" s="178"/>
      <c r="J261" s="178"/>
      <c r="K261" s="22" t="s">
        <v>32</v>
      </c>
      <c r="L261" s="89" t="str">
        <f t="shared" si="16"/>
        <v/>
      </c>
      <c r="M261" s="90"/>
      <c r="N261" s="22" t="s">
        <v>33</v>
      </c>
      <c r="O261" s="85"/>
      <c r="P261" s="86"/>
      <c r="Q261" s="85"/>
      <c r="R261" s="86"/>
      <c r="S261" s="85"/>
      <c r="T261" s="86"/>
      <c r="U261" s="85"/>
      <c r="V261" s="86"/>
      <c r="W261" s="120"/>
      <c r="X261" s="121"/>
      <c r="Y261" s="121"/>
      <c r="Z261" s="121"/>
      <c r="AA261" s="121"/>
      <c r="AB261" s="121"/>
      <c r="AC261" s="122"/>
    </row>
    <row r="262" spans="1:29" ht="26.25" customHeight="1" x14ac:dyDescent="0.55000000000000004">
      <c r="A262" s="17">
        <v>23</v>
      </c>
      <c r="B262" s="22" t="s">
        <v>34</v>
      </c>
      <c r="C262" s="25" t="str">
        <f t="shared" si="15"/>
        <v>水</v>
      </c>
      <c r="D262" s="85"/>
      <c r="E262" s="86"/>
      <c r="F262" s="205"/>
      <c r="G262" s="178"/>
      <c r="H262" s="18" t="s">
        <v>31</v>
      </c>
      <c r="I262" s="178"/>
      <c r="J262" s="178"/>
      <c r="K262" s="22" t="s">
        <v>32</v>
      </c>
      <c r="L262" s="89" t="str">
        <f t="shared" si="16"/>
        <v/>
      </c>
      <c r="M262" s="90"/>
      <c r="N262" s="22" t="s">
        <v>33</v>
      </c>
      <c r="O262" s="85"/>
      <c r="P262" s="86"/>
      <c r="Q262" s="85"/>
      <c r="R262" s="86"/>
      <c r="S262" s="85"/>
      <c r="T262" s="86"/>
      <c r="U262" s="85"/>
      <c r="V262" s="86"/>
      <c r="W262" s="120"/>
      <c r="X262" s="121"/>
      <c r="Y262" s="121"/>
      <c r="Z262" s="121"/>
      <c r="AA262" s="121"/>
      <c r="AB262" s="121"/>
      <c r="AC262" s="122"/>
    </row>
    <row r="263" spans="1:29" ht="26.25" customHeight="1" x14ac:dyDescent="0.55000000000000004">
      <c r="A263" s="17">
        <v>24</v>
      </c>
      <c r="B263" s="22" t="s">
        <v>34</v>
      </c>
      <c r="C263" s="25" t="str">
        <f t="shared" si="15"/>
        <v>木</v>
      </c>
      <c r="D263" s="85"/>
      <c r="E263" s="86"/>
      <c r="F263" s="205"/>
      <c r="G263" s="178"/>
      <c r="H263" s="18" t="s">
        <v>31</v>
      </c>
      <c r="I263" s="178"/>
      <c r="J263" s="178"/>
      <c r="K263" s="22" t="s">
        <v>32</v>
      </c>
      <c r="L263" s="89" t="str">
        <f t="shared" si="16"/>
        <v/>
      </c>
      <c r="M263" s="90"/>
      <c r="N263" s="22" t="s">
        <v>33</v>
      </c>
      <c r="O263" s="85"/>
      <c r="P263" s="86"/>
      <c r="Q263" s="85"/>
      <c r="R263" s="86"/>
      <c r="S263" s="85"/>
      <c r="T263" s="86"/>
      <c r="U263" s="85"/>
      <c r="V263" s="86"/>
      <c r="W263" s="120"/>
      <c r="X263" s="121"/>
      <c r="Y263" s="121"/>
      <c r="Z263" s="121"/>
      <c r="AA263" s="121"/>
      <c r="AB263" s="121"/>
      <c r="AC263" s="122"/>
    </row>
    <row r="264" spans="1:29" ht="26.25" customHeight="1" x14ac:dyDescent="0.55000000000000004">
      <c r="A264" s="17">
        <v>25</v>
      </c>
      <c r="B264" s="22" t="s">
        <v>34</v>
      </c>
      <c r="C264" s="25" t="str">
        <f t="shared" si="15"/>
        <v>金</v>
      </c>
      <c r="D264" s="85"/>
      <c r="E264" s="86"/>
      <c r="F264" s="205"/>
      <c r="G264" s="178"/>
      <c r="H264" s="18" t="s">
        <v>31</v>
      </c>
      <c r="I264" s="178"/>
      <c r="J264" s="178"/>
      <c r="K264" s="22" t="s">
        <v>32</v>
      </c>
      <c r="L264" s="89" t="str">
        <f t="shared" si="16"/>
        <v/>
      </c>
      <c r="M264" s="90"/>
      <c r="N264" s="22" t="s">
        <v>33</v>
      </c>
      <c r="O264" s="85"/>
      <c r="P264" s="86"/>
      <c r="Q264" s="85"/>
      <c r="R264" s="86"/>
      <c r="S264" s="85"/>
      <c r="T264" s="86"/>
      <c r="U264" s="85"/>
      <c r="V264" s="86"/>
      <c r="W264" s="120"/>
      <c r="X264" s="121"/>
      <c r="Y264" s="121"/>
      <c r="Z264" s="121"/>
      <c r="AA264" s="121"/>
      <c r="AB264" s="121"/>
      <c r="AC264" s="122"/>
    </row>
    <row r="265" spans="1:29" ht="26.25" customHeight="1" x14ac:dyDescent="0.55000000000000004">
      <c r="A265" s="17">
        <v>26</v>
      </c>
      <c r="B265" s="22" t="s">
        <v>34</v>
      </c>
      <c r="C265" s="25" t="str">
        <f t="shared" si="15"/>
        <v>土</v>
      </c>
      <c r="D265" s="85"/>
      <c r="E265" s="86"/>
      <c r="F265" s="205"/>
      <c r="G265" s="178"/>
      <c r="H265" s="18" t="s">
        <v>31</v>
      </c>
      <c r="I265" s="178"/>
      <c r="J265" s="178"/>
      <c r="K265" s="22" t="s">
        <v>32</v>
      </c>
      <c r="L265" s="89" t="str">
        <f t="shared" si="16"/>
        <v/>
      </c>
      <c r="M265" s="90"/>
      <c r="N265" s="22" t="s">
        <v>33</v>
      </c>
      <c r="O265" s="85"/>
      <c r="P265" s="86"/>
      <c r="Q265" s="85"/>
      <c r="R265" s="86"/>
      <c r="S265" s="85"/>
      <c r="T265" s="86"/>
      <c r="U265" s="85"/>
      <c r="V265" s="86"/>
      <c r="W265" s="120"/>
      <c r="X265" s="121"/>
      <c r="Y265" s="121"/>
      <c r="Z265" s="121"/>
      <c r="AA265" s="121"/>
      <c r="AB265" s="121"/>
      <c r="AC265" s="122"/>
    </row>
    <row r="266" spans="1:29" ht="26.25" customHeight="1" x14ac:dyDescent="0.55000000000000004">
      <c r="A266" s="17">
        <v>27</v>
      </c>
      <c r="B266" s="22" t="s">
        <v>34</v>
      </c>
      <c r="C266" s="25" t="str">
        <f t="shared" si="15"/>
        <v>日</v>
      </c>
      <c r="D266" s="85"/>
      <c r="E266" s="86"/>
      <c r="F266" s="205"/>
      <c r="G266" s="178"/>
      <c r="H266" s="18" t="s">
        <v>31</v>
      </c>
      <c r="I266" s="178"/>
      <c r="J266" s="178"/>
      <c r="K266" s="22" t="s">
        <v>32</v>
      </c>
      <c r="L266" s="89" t="str">
        <f t="shared" si="16"/>
        <v/>
      </c>
      <c r="M266" s="90"/>
      <c r="N266" s="22" t="s">
        <v>33</v>
      </c>
      <c r="O266" s="85"/>
      <c r="P266" s="86"/>
      <c r="Q266" s="85"/>
      <c r="R266" s="86"/>
      <c r="S266" s="85"/>
      <c r="T266" s="86"/>
      <c r="U266" s="85"/>
      <c r="V266" s="86"/>
      <c r="W266" s="120"/>
      <c r="X266" s="121"/>
      <c r="Y266" s="121"/>
      <c r="Z266" s="121"/>
      <c r="AA266" s="121"/>
      <c r="AB266" s="121"/>
      <c r="AC266" s="122"/>
    </row>
    <row r="267" spans="1:29" ht="26.25" customHeight="1" x14ac:dyDescent="0.55000000000000004">
      <c r="A267" s="17">
        <v>28</v>
      </c>
      <c r="B267" s="22" t="s">
        <v>34</v>
      </c>
      <c r="C267" s="25" t="str">
        <f t="shared" si="15"/>
        <v>月</v>
      </c>
      <c r="D267" s="85"/>
      <c r="E267" s="86"/>
      <c r="F267" s="205"/>
      <c r="G267" s="178"/>
      <c r="H267" s="18" t="s">
        <v>31</v>
      </c>
      <c r="I267" s="178"/>
      <c r="J267" s="178"/>
      <c r="K267" s="22" t="s">
        <v>32</v>
      </c>
      <c r="L267" s="89" t="str">
        <f t="shared" si="16"/>
        <v/>
      </c>
      <c r="M267" s="90"/>
      <c r="N267" s="22" t="s">
        <v>33</v>
      </c>
      <c r="O267" s="85"/>
      <c r="P267" s="86"/>
      <c r="Q267" s="85"/>
      <c r="R267" s="86"/>
      <c r="S267" s="85"/>
      <c r="T267" s="86"/>
      <c r="U267" s="85"/>
      <c r="V267" s="86"/>
      <c r="W267" s="120"/>
      <c r="X267" s="121"/>
      <c r="Y267" s="121"/>
      <c r="Z267" s="121"/>
      <c r="AA267" s="121"/>
      <c r="AB267" s="121"/>
      <c r="AC267" s="122"/>
    </row>
    <row r="268" spans="1:29" ht="26.25" customHeight="1" x14ac:dyDescent="0.55000000000000004">
      <c r="A268" s="17">
        <v>29</v>
      </c>
      <c r="B268" s="22" t="s">
        <v>34</v>
      </c>
      <c r="C268" s="25" t="str">
        <f t="shared" si="15"/>
        <v>火</v>
      </c>
      <c r="D268" s="85"/>
      <c r="E268" s="86"/>
      <c r="F268" s="205"/>
      <c r="G268" s="178"/>
      <c r="H268" s="18" t="s">
        <v>31</v>
      </c>
      <c r="I268" s="178"/>
      <c r="J268" s="178"/>
      <c r="K268" s="22" t="s">
        <v>32</v>
      </c>
      <c r="L268" s="89" t="str">
        <f t="shared" si="16"/>
        <v/>
      </c>
      <c r="M268" s="90"/>
      <c r="N268" s="22" t="s">
        <v>33</v>
      </c>
      <c r="O268" s="85"/>
      <c r="P268" s="86"/>
      <c r="Q268" s="85"/>
      <c r="R268" s="86"/>
      <c r="S268" s="85"/>
      <c r="T268" s="86"/>
      <c r="U268" s="85"/>
      <c r="V268" s="86"/>
      <c r="W268" s="120"/>
      <c r="X268" s="121"/>
      <c r="Y268" s="121"/>
      <c r="Z268" s="121"/>
      <c r="AA268" s="121"/>
      <c r="AB268" s="121"/>
      <c r="AC268" s="122"/>
    </row>
    <row r="269" spans="1:29" ht="26.25" customHeight="1" x14ac:dyDescent="0.55000000000000004">
      <c r="A269" s="17">
        <v>30</v>
      </c>
      <c r="B269" s="22" t="s">
        <v>34</v>
      </c>
      <c r="C269" s="25" t="str">
        <f t="shared" si="15"/>
        <v>水</v>
      </c>
      <c r="D269" s="85"/>
      <c r="E269" s="86"/>
      <c r="F269" s="205"/>
      <c r="G269" s="178"/>
      <c r="H269" s="18" t="s">
        <v>31</v>
      </c>
      <c r="I269" s="178"/>
      <c r="J269" s="178"/>
      <c r="K269" s="22" t="s">
        <v>32</v>
      </c>
      <c r="L269" s="89" t="str">
        <f t="shared" si="16"/>
        <v/>
      </c>
      <c r="M269" s="90"/>
      <c r="N269" s="22" t="s">
        <v>33</v>
      </c>
      <c r="O269" s="85"/>
      <c r="P269" s="86"/>
      <c r="Q269" s="85"/>
      <c r="R269" s="86"/>
      <c r="S269" s="85"/>
      <c r="T269" s="86"/>
      <c r="U269" s="85"/>
      <c r="V269" s="86"/>
      <c r="W269" s="120"/>
      <c r="X269" s="121"/>
      <c r="Y269" s="121"/>
      <c r="Z269" s="121"/>
      <c r="AA269" s="121"/>
      <c r="AB269" s="121"/>
      <c r="AC269" s="122"/>
    </row>
    <row r="270" spans="1:29" ht="26.25" customHeight="1" x14ac:dyDescent="0.55000000000000004">
      <c r="A270" s="19"/>
      <c r="B270" s="23"/>
      <c r="C270" s="26"/>
      <c r="D270" s="218"/>
      <c r="E270" s="219"/>
      <c r="F270" s="226"/>
      <c r="G270" s="227"/>
      <c r="H270" s="20" t="s">
        <v>31</v>
      </c>
      <c r="I270" s="227"/>
      <c r="J270" s="227"/>
      <c r="K270" s="23" t="s">
        <v>32</v>
      </c>
      <c r="L270" s="89" t="str">
        <f t="shared" ref="L270" si="17">IF(OR(F270="",I270=""),"",MIN(MAX(ROUNDDOWN((I270-F270)*24*2,0)/2,0),$E$237))</f>
        <v/>
      </c>
      <c r="M270" s="90"/>
      <c r="N270" s="23" t="s">
        <v>33</v>
      </c>
      <c r="O270" s="218"/>
      <c r="P270" s="219"/>
      <c r="Q270" s="218"/>
      <c r="R270" s="219"/>
      <c r="S270" s="218"/>
      <c r="T270" s="219"/>
      <c r="U270" s="218"/>
      <c r="V270" s="219"/>
      <c r="W270" s="208"/>
      <c r="X270" s="209"/>
      <c r="Y270" s="209"/>
      <c r="Z270" s="209"/>
      <c r="AA270" s="209"/>
      <c r="AB270" s="209"/>
      <c r="AC270" s="210"/>
    </row>
    <row r="271" spans="1:29" ht="26.25" customHeight="1" x14ac:dyDescent="0.55000000000000004">
      <c r="A271" s="126" t="s">
        <v>35</v>
      </c>
      <c r="B271" s="127"/>
      <c r="C271" s="127"/>
      <c r="D271" s="27">
        <f>COUNTIF(L240:M270,"&gt;0")</f>
        <v>0</v>
      </c>
      <c r="E271" s="224" t="s">
        <v>36</v>
      </c>
      <c r="F271" s="224"/>
      <c r="G271" s="224"/>
      <c r="H271" s="224"/>
      <c r="I271" s="27">
        <f>COUNTIF(D240:E270,"○")</f>
        <v>0</v>
      </c>
      <c r="J271" s="28" t="s">
        <v>16</v>
      </c>
      <c r="K271" s="126" t="s">
        <v>101</v>
      </c>
      <c r="L271" s="127"/>
      <c r="M271" s="127"/>
      <c r="N271" s="27" t="s">
        <v>99</v>
      </c>
      <c r="O271" s="27">
        <f>COUNTIF(Q240:R270,"○")</f>
        <v>0</v>
      </c>
      <c r="P271" s="27" t="s">
        <v>38</v>
      </c>
      <c r="Q271" s="225" t="s">
        <v>100</v>
      </c>
      <c r="R271" s="225"/>
      <c r="S271" s="27">
        <f>COUNTIF(S240:T270,"○")</f>
        <v>0</v>
      </c>
      <c r="T271" s="27" t="s">
        <v>38</v>
      </c>
      <c r="U271" s="27"/>
      <c r="V271" s="27"/>
      <c r="W271" s="28"/>
      <c r="X271" s="212" t="s">
        <v>37</v>
      </c>
      <c r="Y271" s="213"/>
      <c r="Z271" s="213"/>
      <c r="AA271" s="44"/>
      <c r="AB271" s="44"/>
      <c r="AC271" s="216" t="str">
        <f>IF(W238="３．要支援家庭のこども加算","●","×")</f>
        <v>×</v>
      </c>
    </row>
    <row r="272" spans="1:29" ht="26.25" customHeight="1" x14ac:dyDescent="0.55000000000000004">
      <c r="A272" s="126" t="s">
        <v>91</v>
      </c>
      <c r="B272" s="127"/>
      <c r="C272" s="27">
        <f>COUNTIF(O240:P270,"○")</f>
        <v>0</v>
      </c>
      <c r="D272" s="105" t="s">
        <v>38</v>
      </c>
      <c r="E272" s="105"/>
      <c r="F272" s="103" t="s">
        <v>107</v>
      </c>
      <c r="G272" s="104"/>
      <c r="H272" s="104"/>
      <c r="I272" s="27">
        <f>COUNTIF(U240:V270,"○")</f>
        <v>0</v>
      </c>
      <c r="J272" s="28" t="s">
        <v>38</v>
      </c>
      <c r="K272" s="211" t="s">
        <v>60</v>
      </c>
      <c r="L272" s="113"/>
      <c r="M272" s="113"/>
      <c r="N272" s="42">
        <f>IF(SUM(L240:M270)&gt;E237, E237, SUM(L240:M270))</f>
        <v>0</v>
      </c>
      <c r="O272" s="111" t="s">
        <v>58</v>
      </c>
      <c r="P272" s="111"/>
      <c r="Q272" s="111"/>
      <c r="R272" s="111"/>
      <c r="S272" s="42">
        <f>SUMIFS(L240:M270,D240:E270,"○")</f>
        <v>0</v>
      </c>
      <c r="T272" s="42" t="s">
        <v>59</v>
      </c>
      <c r="U272" s="115"/>
      <c r="V272" s="115"/>
      <c r="W272" s="45"/>
      <c r="X272" s="214"/>
      <c r="Y272" s="215"/>
      <c r="Z272" s="215"/>
      <c r="AA272" s="49"/>
      <c r="AB272" s="49"/>
      <c r="AC272" s="217"/>
    </row>
    <row r="273" spans="1:29" ht="26.25" customHeight="1" x14ac:dyDescent="0.55000000000000004">
      <c r="A273" s="29"/>
      <c r="B273" s="29"/>
      <c r="C273" s="29"/>
      <c r="D273" s="32"/>
      <c r="E273" s="32"/>
      <c r="F273" s="29"/>
      <c r="G273" s="29"/>
      <c r="H273" s="29"/>
      <c r="I273" s="32"/>
      <c r="J273" s="32"/>
      <c r="K273" s="51"/>
      <c r="L273" s="51"/>
      <c r="M273" s="51"/>
      <c r="N273" s="32"/>
      <c r="O273" s="52"/>
      <c r="P273" s="52"/>
      <c r="Q273" s="52"/>
      <c r="R273" s="52"/>
      <c r="S273" s="32"/>
      <c r="T273" s="32"/>
      <c r="U273" s="53"/>
      <c r="V273" s="53"/>
      <c r="W273" s="32"/>
      <c r="X273" s="29"/>
      <c r="Y273" s="29"/>
      <c r="Z273" s="29"/>
      <c r="AA273" s="29"/>
      <c r="AB273" s="29"/>
      <c r="AC273" s="29"/>
    </row>
  </sheetData>
  <sheetProtection sheet="1" selectLockedCells="1"/>
  <mergeCells count="1983">
    <mergeCell ref="O272:R272"/>
    <mergeCell ref="U272:V272"/>
    <mergeCell ref="A271:C271"/>
    <mergeCell ref="E271:H271"/>
    <mergeCell ref="K271:M271"/>
    <mergeCell ref="Q271:R271"/>
    <mergeCell ref="X271:Z272"/>
    <mergeCell ref="AC271:AC272"/>
    <mergeCell ref="A272:B272"/>
    <mergeCell ref="D272:E272"/>
    <mergeCell ref="F272:H272"/>
    <mergeCell ref="K272:M272"/>
    <mergeCell ref="W269:AC269"/>
    <mergeCell ref="D270:E270"/>
    <mergeCell ref="F270:G270"/>
    <mergeCell ref="I270:J270"/>
    <mergeCell ref="L270:M270"/>
    <mergeCell ref="O270:P270"/>
    <mergeCell ref="Q270:R270"/>
    <mergeCell ref="S270:T270"/>
    <mergeCell ref="U270:V270"/>
    <mergeCell ref="W270:AC270"/>
    <mergeCell ref="U268:V268"/>
    <mergeCell ref="W268:AC268"/>
    <mergeCell ref="D269:E269"/>
    <mergeCell ref="F269:G269"/>
    <mergeCell ref="I269:J269"/>
    <mergeCell ref="L269:M269"/>
    <mergeCell ref="O269:P269"/>
    <mergeCell ref="Q269:R269"/>
    <mergeCell ref="S269:T269"/>
    <mergeCell ref="U269:V269"/>
    <mergeCell ref="S267:T267"/>
    <mergeCell ref="U267:V267"/>
    <mergeCell ref="W267:AC267"/>
    <mergeCell ref="D268:E268"/>
    <mergeCell ref="F268:G268"/>
    <mergeCell ref="I268:J268"/>
    <mergeCell ref="L268:M268"/>
    <mergeCell ref="O268:P268"/>
    <mergeCell ref="Q268:R268"/>
    <mergeCell ref="S268:T268"/>
    <mergeCell ref="D267:E267"/>
    <mergeCell ref="F267:G267"/>
    <mergeCell ref="I267:J267"/>
    <mergeCell ref="L267:M267"/>
    <mergeCell ref="O267:P267"/>
    <mergeCell ref="Q267:R267"/>
    <mergeCell ref="W265:AC265"/>
    <mergeCell ref="D266:E266"/>
    <mergeCell ref="F266:G266"/>
    <mergeCell ref="I266:J266"/>
    <mergeCell ref="L266:M266"/>
    <mergeCell ref="O266:P266"/>
    <mergeCell ref="Q266:R266"/>
    <mergeCell ref="S266:T266"/>
    <mergeCell ref="U266:V266"/>
    <mergeCell ref="W266:AC266"/>
    <mergeCell ref="U264:V264"/>
    <mergeCell ref="W264:AC264"/>
    <mergeCell ref="D265:E265"/>
    <mergeCell ref="F265:G265"/>
    <mergeCell ref="I265:J265"/>
    <mergeCell ref="L265:M265"/>
    <mergeCell ref="O265:P265"/>
    <mergeCell ref="Q265:R265"/>
    <mergeCell ref="S265:T265"/>
    <mergeCell ref="U265:V265"/>
    <mergeCell ref="S263:T263"/>
    <mergeCell ref="U263:V263"/>
    <mergeCell ref="W263:AC263"/>
    <mergeCell ref="D264:E264"/>
    <mergeCell ref="F264:G264"/>
    <mergeCell ref="I264:J264"/>
    <mergeCell ref="L264:M264"/>
    <mergeCell ref="O264:P264"/>
    <mergeCell ref="Q264:R264"/>
    <mergeCell ref="S264:T264"/>
    <mergeCell ref="D263:E263"/>
    <mergeCell ref="F263:G263"/>
    <mergeCell ref="I263:J263"/>
    <mergeCell ref="L263:M263"/>
    <mergeCell ref="O263:P263"/>
    <mergeCell ref="Q263:R263"/>
    <mergeCell ref="W261:AC261"/>
    <mergeCell ref="D262:E262"/>
    <mergeCell ref="F262:G262"/>
    <mergeCell ref="I262:J262"/>
    <mergeCell ref="L262:M262"/>
    <mergeCell ref="O262:P262"/>
    <mergeCell ref="Q262:R262"/>
    <mergeCell ref="S262:T262"/>
    <mergeCell ref="U262:V262"/>
    <mergeCell ref="W262:AC262"/>
    <mergeCell ref="U260:V260"/>
    <mergeCell ref="W260:AC260"/>
    <mergeCell ref="D261:E261"/>
    <mergeCell ref="F261:G261"/>
    <mergeCell ref="I261:J261"/>
    <mergeCell ref="L261:M261"/>
    <mergeCell ref="O261:P261"/>
    <mergeCell ref="Q261:R261"/>
    <mergeCell ref="S261:T261"/>
    <mergeCell ref="U261:V261"/>
    <mergeCell ref="S259:T259"/>
    <mergeCell ref="U259:V259"/>
    <mergeCell ref="W259:AC259"/>
    <mergeCell ref="D260:E260"/>
    <mergeCell ref="F260:G260"/>
    <mergeCell ref="I260:J260"/>
    <mergeCell ref="L260:M260"/>
    <mergeCell ref="O260:P260"/>
    <mergeCell ref="Q260:R260"/>
    <mergeCell ref="S260:T260"/>
    <mergeCell ref="D259:E259"/>
    <mergeCell ref="F259:G259"/>
    <mergeCell ref="I259:J259"/>
    <mergeCell ref="L259:M259"/>
    <mergeCell ref="O259:P259"/>
    <mergeCell ref="Q259:R259"/>
    <mergeCell ref="W257:AC257"/>
    <mergeCell ref="D258:E258"/>
    <mergeCell ref="F258:G258"/>
    <mergeCell ref="I258:J258"/>
    <mergeCell ref="L258:M258"/>
    <mergeCell ref="O258:P258"/>
    <mergeCell ref="Q258:R258"/>
    <mergeCell ref="S258:T258"/>
    <mergeCell ref="U258:V258"/>
    <mergeCell ref="W258:AC258"/>
    <mergeCell ref="U256:V256"/>
    <mergeCell ref="W256:AC256"/>
    <mergeCell ref="D257:E257"/>
    <mergeCell ref="F257:G257"/>
    <mergeCell ref="I257:J257"/>
    <mergeCell ref="L257:M257"/>
    <mergeCell ref="O257:P257"/>
    <mergeCell ref="Q257:R257"/>
    <mergeCell ref="S257:T257"/>
    <mergeCell ref="U257:V257"/>
    <mergeCell ref="S255:T255"/>
    <mergeCell ref="U255:V255"/>
    <mergeCell ref="W255:AC255"/>
    <mergeCell ref="D256:E256"/>
    <mergeCell ref="F256:G256"/>
    <mergeCell ref="I256:J256"/>
    <mergeCell ref="L256:M256"/>
    <mergeCell ref="O256:P256"/>
    <mergeCell ref="Q256:R256"/>
    <mergeCell ref="S256:T256"/>
    <mergeCell ref="D255:E255"/>
    <mergeCell ref="F255:G255"/>
    <mergeCell ref="I255:J255"/>
    <mergeCell ref="L255:M255"/>
    <mergeCell ref="O255:P255"/>
    <mergeCell ref="Q255:R255"/>
    <mergeCell ref="W253:AC253"/>
    <mergeCell ref="D254:E254"/>
    <mergeCell ref="F254:G254"/>
    <mergeCell ref="I254:J254"/>
    <mergeCell ref="L254:M254"/>
    <mergeCell ref="O254:P254"/>
    <mergeCell ref="Q254:R254"/>
    <mergeCell ref="S254:T254"/>
    <mergeCell ref="U254:V254"/>
    <mergeCell ref="W254:AC254"/>
    <mergeCell ref="U252:V252"/>
    <mergeCell ref="W252:AC252"/>
    <mergeCell ref="D253:E253"/>
    <mergeCell ref="F253:G253"/>
    <mergeCell ref="I253:J253"/>
    <mergeCell ref="L253:M253"/>
    <mergeCell ref="O253:P253"/>
    <mergeCell ref="Q253:R253"/>
    <mergeCell ref="S253:T253"/>
    <mergeCell ref="U253:V253"/>
    <mergeCell ref="S251:T251"/>
    <mergeCell ref="U251:V251"/>
    <mergeCell ref="W251:AC251"/>
    <mergeCell ref="D252:E252"/>
    <mergeCell ref="F252:G252"/>
    <mergeCell ref="I252:J252"/>
    <mergeCell ref="L252:M252"/>
    <mergeCell ref="O252:P252"/>
    <mergeCell ref="Q252:R252"/>
    <mergeCell ref="S252:T252"/>
    <mergeCell ref="D251:E251"/>
    <mergeCell ref="F251:G251"/>
    <mergeCell ref="I251:J251"/>
    <mergeCell ref="L251:M251"/>
    <mergeCell ref="O251:P251"/>
    <mergeCell ref="Q251:R251"/>
    <mergeCell ref="W249:AC249"/>
    <mergeCell ref="D250:E250"/>
    <mergeCell ref="F250:G250"/>
    <mergeCell ref="I250:J250"/>
    <mergeCell ref="L250:M250"/>
    <mergeCell ref="O250:P250"/>
    <mergeCell ref="Q250:R250"/>
    <mergeCell ref="S250:T250"/>
    <mergeCell ref="U250:V250"/>
    <mergeCell ref="W250:AC250"/>
    <mergeCell ref="U248:V248"/>
    <mergeCell ref="W248:AC248"/>
    <mergeCell ref="D249:E249"/>
    <mergeCell ref="F249:G249"/>
    <mergeCell ref="I249:J249"/>
    <mergeCell ref="L249:M249"/>
    <mergeCell ref="O249:P249"/>
    <mergeCell ref="Q249:R249"/>
    <mergeCell ref="S249:T249"/>
    <mergeCell ref="U249:V249"/>
    <mergeCell ref="S247:T247"/>
    <mergeCell ref="U247:V247"/>
    <mergeCell ref="W247:AC247"/>
    <mergeCell ref="D248:E248"/>
    <mergeCell ref="F248:G248"/>
    <mergeCell ref="I248:J248"/>
    <mergeCell ref="L248:M248"/>
    <mergeCell ref="O248:P248"/>
    <mergeCell ref="Q248:R248"/>
    <mergeCell ref="S248:T248"/>
    <mergeCell ref="D247:E247"/>
    <mergeCell ref="F247:G247"/>
    <mergeCell ref="I247:J247"/>
    <mergeCell ref="L247:M247"/>
    <mergeCell ref="O247:P247"/>
    <mergeCell ref="Q247:R247"/>
    <mergeCell ref="W245:AC245"/>
    <mergeCell ref="D246:E246"/>
    <mergeCell ref="F246:G246"/>
    <mergeCell ref="I246:J246"/>
    <mergeCell ref="L246:M246"/>
    <mergeCell ref="O246:P246"/>
    <mergeCell ref="Q246:R246"/>
    <mergeCell ref="S246:T246"/>
    <mergeCell ref="U246:V246"/>
    <mergeCell ref="W246:AC246"/>
    <mergeCell ref="U244:V244"/>
    <mergeCell ref="W244:AC244"/>
    <mergeCell ref="D245:E245"/>
    <mergeCell ref="F245:G245"/>
    <mergeCell ref="I245:J245"/>
    <mergeCell ref="L245:M245"/>
    <mergeCell ref="O245:P245"/>
    <mergeCell ref="Q245:R245"/>
    <mergeCell ref="S245:T245"/>
    <mergeCell ref="U245:V245"/>
    <mergeCell ref="S243:T243"/>
    <mergeCell ref="U243:V243"/>
    <mergeCell ref="W243:AC243"/>
    <mergeCell ref="D244:E244"/>
    <mergeCell ref="F244:G244"/>
    <mergeCell ref="I244:J244"/>
    <mergeCell ref="L244:M244"/>
    <mergeCell ref="O244:P244"/>
    <mergeCell ref="Q244:R244"/>
    <mergeCell ref="S244:T244"/>
    <mergeCell ref="D243:E243"/>
    <mergeCell ref="F243:G243"/>
    <mergeCell ref="I243:J243"/>
    <mergeCell ref="L243:M243"/>
    <mergeCell ref="O243:P243"/>
    <mergeCell ref="Q243:R243"/>
    <mergeCell ref="W241:AC241"/>
    <mergeCell ref="D242:E242"/>
    <mergeCell ref="F242:G242"/>
    <mergeCell ref="I242:J242"/>
    <mergeCell ref="L242:M242"/>
    <mergeCell ref="O242:P242"/>
    <mergeCell ref="Q242:R242"/>
    <mergeCell ref="S242:T242"/>
    <mergeCell ref="U242:V242"/>
    <mergeCell ref="W242:AC242"/>
    <mergeCell ref="U240:V240"/>
    <mergeCell ref="W240:AC240"/>
    <mergeCell ref="D241:E241"/>
    <mergeCell ref="F241:G241"/>
    <mergeCell ref="I241:J241"/>
    <mergeCell ref="L241:M241"/>
    <mergeCell ref="O241:P241"/>
    <mergeCell ref="Q241:R241"/>
    <mergeCell ref="S241:T241"/>
    <mergeCell ref="U241:V241"/>
    <mergeCell ref="S239:T239"/>
    <mergeCell ref="U239:V239"/>
    <mergeCell ref="W239:AC239"/>
    <mergeCell ref="D240:E240"/>
    <mergeCell ref="F240:G240"/>
    <mergeCell ref="I240:J240"/>
    <mergeCell ref="L240:M240"/>
    <mergeCell ref="O240:P240"/>
    <mergeCell ref="Q240:R240"/>
    <mergeCell ref="S240:T240"/>
    <mergeCell ref="A239:B239"/>
    <mergeCell ref="D239:E239"/>
    <mergeCell ref="F239:K239"/>
    <mergeCell ref="L239:N239"/>
    <mergeCell ref="O239:P239"/>
    <mergeCell ref="Q239:R239"/>
    <mergeCell ref="V237:W237"/>
    <mergeCell ref="X237:AB237"/>
    <mergeCell ref="B238:D238"/>
    <mergeCell ref="E238:H238"/>
    <mergeCell ref="J238:N238"/>
    <mergeCell ref="O238:S238"/>
    <mergeCell ref="U238:V238"/>
    <mergeCell ref="W238:AB238"/>
    <mergeCell ref="A237:C237"/>
    <mergeCell ref="F237:G237"/>
    <mergeCell ref="J237:K237"/>
    <mergeCell ref="M237:N237"/>
    <mergeCell ref="P237:R237"/>
    <mergeCell ref="S237:U237"/>
    <mergeCell ref="O233:R233"/>
    <mergeCell ref="U233:V233"/>
    <mergeCell ref="A235:AC235"/>
    <mergeCell ref="A236:C236"/>
    <mergeCell ref="D236:I236"/>
    <mergeCell ref="J236:L236"/>
    <mergeCell ref="W236:AB236"/>
    <mergeCell ref="A232:C232"/>
    <mergeCell ref="E232:H232"/>
    <mergeCell ref="K232:M232"/>
    <mergeCell ref="Q232:R232"/>
    <mergeCell ref="X232:Z233"/>
    <mergeCell ref="AC232:AC233"/>
    <mergeCell ref="A233:B233"/>
    <mergeCell ref="D233:E233"/>
    <mergeCell ref="F233:H233"/>
    <mergeCell ref="K233:M233"/>
    <mergeCell ref="W230:AC230"/>
    <mergeCell ref="D231:E231"/>
    <mergeCell ref="F231:G231"/>
    <mergeCell ref="I231:J231"/>
    <mergeCell ref="L231:M231"/>
    <mergeCell ref="O231:P231"/>
    <mergeCell ref="Q231:R231"/>
    <mergeCell ref="S231:T231"/>
    <mergeCell ref="U231:V231"/>
    <mergeCell ref="W231:AC231"/>
    <mergeCell ref="U229:V229"/>
    <mergeCell ref="W229:AC229"/>
    <mergeCell ref="D230:E230"/>
    <mergeCell ref="F230:G230"/>
    <mergeCell ref="I230:J230"/>
    <mergeCell ref="L230:M230"/>
    <mergeCell ref="O230:P230"/>
    <mergeCell ref="Q230:R230"/>
    <mergeCell ref="S230:T230"/>
    <mergeCell ref="U230:V230"/>
    <mergeCell ref="S228:T228"/>
    <mergeCell ref="U228:V228"/>
    <mergeCell ref="W228:AC228"/>
    <mergeCell ref="D229:E229"/>
    <mergeCell ref="F229:G229"/>
    <mergeCell ref="I229:J229"/>
    <mergeCell ref="L229:M229"/>
    <mergeCell ref="O229:P229"/>
    <mergeCell ref="Q229:R229"/>
    <mergeCell ref="S229:T229"/>
    <mergeCell ref="D228:E228"/>
    <mergeCell ref="F228:G228"/>
    <mergeCell ref="I228:J228"/>
    <mergeCell ref="L228:M228"/>
    <mergeCell ref="O228:P228"/>
    <mergeCell ref="Q228:R228"/>
    <mergeCell ref="W226:AC226"/>
    <mergeCell ref="D227:E227"/>
    <mergeCell ref="F227:G227"/>
    <mergeCell ref="I227:J227"/>
    <mergeCell ref="L227:M227"/>
    <mergeCell ref="O227:P227"/>
    <mergeCell ref="Q227:R227"/>
    <mergeCell ref="S227:T227"/>
    <mergeCell ref="U227:V227"/>
    <mergeCell ref="W227:AC227"/>
    <mergeCell ref="U225:V225"/>
    <mergeCell ref="W225:AC225"/>
    <mergeCell ref="D226:E226"/>
    <mergeCell ref="F226:G226"/>
    <mergeCell ref="I226:J226"/>
    <mergeCell ref="L226:M226"/>
    <mergeCell ref="O226:P226"/>
    <mergeCell ref="Q226:R226"/>
    <mergeCell ref="S226:T226"/>
    <mergeCell ref="U226:V226"/>
    <mergeCell ref="S224:T224"/>
    <mergeCell ref="U224:V224"/>
    <mergeCell ref="W224:AC224"/>
    <mergeCell ref="D225:E225"/>
    <mergeCell ref="F225:G225"/>
    <mergeCell ref="I225:J225"/>
    <mergeCell ref="L225:M225"/>
    <mergeCell ref="O225:P225"/>
    <mergeCell ref="Q225:R225"/>
    <mergeCell ref="S225:T225"/>
    <mergeCell ref="D224:E224"/>
    <mergeCell ref="F224:G224"/>
    <mergeCell ref="I224:J224"/>
    <mergeCell ref="L224:M224"/>
    <mergeCell ref="O224:P224"/>
    <mergeCell ref="Q224:R224"/>
    <mergeCell ref="W222:AC222"/>
    <mergeCell ref="D223:E223"/>
    <mergeCell ref="F223:G223"/>
    <mergeCell ref="I223:J223"/>
    <mergeCell ref="L223:M223"/>
    <mergeCell ref="O223:P223"/>
    <mergeCell ref="Q223:R223"/>
    <mergeCell ref="S223:T223"/>
    <mergeCell ref="U223:V223"/>
    <mergeCell ref="W223:AC223"/>
    <mergeCell ref="U221:V221"/>
    <mergeCell ref="W221:AC221"/>
    <mergeCell ref="D222:E222"/>
    <mergeCell ref="F222:G222"/>
    <mergeCell ref="I222:J222"/>
    <mergeCell ref="L222:M222"/>
    <mergeCell ref="O222:P222"/>
    <mergeCell ref="Q222:R222"/>
    <mergeCell ref="S222:T222"/>
    <mergeCell ref="U222:V222"/>
    <mergeCell ref="S220:T220"/>
    <mergeCell ref="U220:V220"/>
    <mergeCell ref="W220:AC220"/>
    <mergeCell ref="D221:E221"/>
    <mergeCell ref="F221:G221"/>
    <mergeCell ref="I221:J221"/>
    <mergeCell ref="L221:M221"/>
    <mergeCell ref="O221:P221"/>
    <mergeCell ref="Q221:R221"/>
    <mergeCell ref="S221:T221"/>
    <mergeCell ref="D220:E220"/>
    <mergeCell ref="F220:G220"/>
    <mergeCell ref="I220:J220"/>
    <mergeCell ref="L220:M220"/>
    <mergeCell ref="O220:P220"/>
    <mergeCell ref="Q220:R220"/>
    <mergeCell ref="W218:AC218"/>
    <mergeCell ref="D219:E219"/>
    <mergeCell ref="F219:G219"/>
    <mergeCell ref="I219:J219"/>
    <mergeCell ref="L219:M219"/>
    <mergeCell ref="O219:P219"/>
    <mergeCell ref="Q219:R219"/>
    <mergeCell ref="S219:T219"/>
    <mergeCell ref="U219:V219"/>
    <mergeCell ref="W219:AC219"/>
    <mergeCell ref="U217:V217"/>
    <mergeCell ref="W217:AC217"/>
    <mergeCell ref="D218:E218"/>
    <mergeCell ref="F218:G218"/>
    <mergeCell ref="I218:J218"/>
    <mergeCell ref="L218:M218"/>
    <mergeCell ref="O218:P218"/>
    <mergeCell ref="Q218:R218"/>
    <mergeCell ref="S218:T218"/>
    <mergeCell ref="U218:V218"/>
    <mergeCell ref="S216:T216"/>
    <mergeCell ref="U216:V216"/>
    <mergeCell ref="W216:AC216"/>
    <mergeCell ref="D217:E217"/>
    <mergeCell ref="F217:G217"/>
    <mergeCell ref="I217:J217"/>
    <mergeCell ref="L217:M217"/>
    <mergeCell ref="O217:P217"/>
    <mergeCell ref="Q217:R217"/>
    <mergeCell ref="S217:T217"/>
    <mergeCell ref="D216:E216"/>
    <mergeCell ref="F216:G216"/>
    <mergeCell ref="I216:J216"/>
    <mergeCell ref="L216:M216"/>
    <mergeCell ref="O216:P216"/>
    <mergeCell ref="Q216:R216"/>
    <mergeCell ref="W214:AC214"/>
    <mergeCell ref="D215:E215"/>
    <mergeCell ref="F215:G215"/>
    <mergeCell ref="I215:J215"/>
    <mergeCell ref="L215:M215"/>
    <mergeCell ref="O215:P215"/>
    <mergeCell ref="Q215:R215"/>
    <mergeCell ref="S215:T215"/>
    <mergeCell ref="U215:V215"/>
    <mergeCell ref="W215:AC215"/>
    <mergeCell ref="U213:V213"/>
    <mergeCell ref="W213:AC213"/>
    <mergeCell ref="D214:E214"/>
    <mergeCell ref="F214:G214"/>
    <mergeCell ref="I214:J214"/>
    <mergeCell ref="L214:M214"/>
    <mergeCell ref="O214:P214"/>
    <mergeCell ref="Q214:R214"/>
    <mergeCell ref="S214:T214"/>
    <mergeCell ref="U214:V214"/>
    <mergeCell ref="S212:T212"/>
    <mergeCell ref="U212:V212"/>
    <mergeCell ref="W212:AC212"/>
    <mergeCell ref="D213:E213"/>
    <mergeCell ref="F213:G213"/>
    <mergeCell ref="I213:J213"/>
    <mergeCell ref="L213:M213"/>
    <mergeCell ref="O213:P213"/>
    <mergeCell ref="Q213:R213"/>
    <mergeCell ref="S213:T213"/>
    <mergeCell ref="D212:E212"/>
    <mergeCell ref="F212:G212"/>
    <mergeCell ref="I212:J212"/>
    <mergeCell ref="L212:M212"/>
    <mergeCell ref="O212:P212"/>
    <mergeCell ref="Q212:R212"/>
    <mergeCell ref="W210:AC210"/>
    <mergeCell ref="D211:E211"/>
    <mergeCell ref="F211:G211"/>
    <mergeCell ref="I211:J211"/>
    <mergeCell ref="L211:M211"/>
    <mergeCell ref="O211:P211"/>
    <mergeCell ref="Q211:R211"/>
    <mergeCell ref="S211:T211"/>
    <mergeCell ref="U211:V211"/>
    <mergeCell ref="W211:AC211"/>
    <mergeCell ref="U209:V209"/>
    <mergeCell ref="W209:AC209"/>
    <mergeCell ref="D210:E210"/>
    <mergeCell ref="F210:G210"/>
    <mergeCell ref="I210:J210"/>
    <mergeCell ref="L210:M210"/>
    <mergeCell ref="O210:P210"/>
    <mergeCell ref="Q210:R210"/>
    <mergeCell ref="S210:T210"/>
    <mergeCell ref="U210:V210"/>
    <mergeCell ref="S208:T208"/>
    <mergeCell ref="U208:V208"/>
    <mergeCell ref="W208:AC208"/>
    <mergeCell ref="D209:E209"/>
    <mergeCell ref="F209:G209"/>
    <mergeCell ref="I209:J209"/>
    <mergeCell ref="L209:M209"/>
    <mergeCell ref="O209:P209"/>
    <mergeCell ref="Q209:R209"/>
    <mergeCell ref="S209:T209"/>
    <mergeCell ref="D208:E208"/>
    <mergeCell ref="F208:G208"/>
    <mergeCell ref="I208:J208"/>
    <mergeCell ref="L208:M208"/>
    <mergeCell ref="O208:P208"/>
    <mergeCell ref="Q208:R208"/>
    <mergeCell ref="W206:AC206"/>
    <mergeCell ref="D207:E207"/>
    <mergeCell ref="F207:G207"/>
    <mergeCell ref="I207:J207"/>
    <mergeCell ref="L207:M207"/>
    <mergeCell ref="O207:P207"/>
    <mergeCell ref="Q207:R207"/>
    <mergeCell ref="S207:T207"/>
    <mergeCell ref="U207:V207"/>
    <mergeCell ref="W207:AC207"/>
    <mergeCell ref="U205:V205"/>
    <mergeCell ref="W205:AC205"/>
    <mergeCell ref="D206:E206"/>
    <mergeCell ref="F206:G206"/>
    <mergeCell ref="I206:J206"/>
    <mergeCell ref="L206:M206"/>
    <mergeCell ref="O206:P206"/>
    <mergeCell ref="Q206:R206"/>
    <mergeCell ref="S206:T206"/>
    <mergeCell ref="U206:V206"/>
    <mergeCell ref="S204:T204"/>
    <mergeCell ref="U204:V204"/>
    <mergeCell ref="W204:AC204"/>
    <mergeCell ref="D205:E205"/>
    <mergeCell ref="F205:G205"/>
    <mergeCell ref="I205:J205"/>
    <mergeCell ref="L205:M205"/>
    <mergeCell ref="O205:P205"/>
    <mergeCell ref="Q205:R205"/>
    <mergeCell ref="S205:T205"/>
    <mergeCell ref="D204:E204"/>
    <mergeCell ref="F204:G204"/>
    <mergeCell ref="I204:J204"/>
    <mergeCell ref="L204:M204"/>
    <mergeCell ref="O204:P204"/>
    <mergeCell ref="Q204:R204"/>
    <mergeCell ref="W202:AC202"/>
    <mergeCell ref="D203:E203"/>
    <mergeCell ref="F203:G203"/>
    <mergeCell ref="I203:J203"/>
    <mergeCell ref="L203:M203"/>
    <mergeCell ref="O203:P203"/>
    <mergeCell ref="Q203:R203"/>
    <mergeCell ref="S203:T203"/>
    <mergeCell ref="U203:V203"/>
    <mergeCell ref="W203:AC203"/>
    <mergeCell ref="U201:V201"/>
    <mergeCell ref="W201:AC201"/>
    <mergeCell ref="D202:E202"/>
    <mergeCell ref="F202:G202"/>
    <mergeCell ref="I202:J202"/>
    <mergeCell ref="L202:M202"/>
    <mergeCell ref="O202:P202"/>
    <mergeCell ref="Q202:R202"/>
    <mergeCell ref="S202:T202"/>
    <mergeCell ref="U202:V202"/>
    <mergeCell ref="S200:T200"/>
    <mergeCell ref="U200:V200"/>
    <mergeCell ref="W200:AC200"/>
    <mergeCell ref="D201:E201"/>
    <mergeCell ref="F201:G201"/>
    <mergeCell ref="I201:J201"/>
    <mergeCell ref="L201:M201"/>
    <mergeCell ref="O201:P201"/>
    <mergeCell ref="Q201:R201"/>
    <mergeCell ref="S201:T201"/>
    <mergeCell ref="A200:B200"/>
    <mergeCell ref="D200:E200"/>
    <mergeCell ref="F200:K200"/>
    <mergeCell ref="L200:N200"/>
    <mergeCell ref="O200:P200"/>
    <mergeCell ref="Q200:R200"/>
    <mergeCell ref="V198:W198"/>
    <mergeCell ref="X198:AB198"/>
    <mergeCell ref="B199:D199"/>
    <mergeCell ref="E199:H199"/>
    <mergeCell ref="J199:N199"/>
    <mergeCell ref="O199:S199"/>
    <mergeCell ref="U199:V199"/>
    <mergeCell ref="W199:AB199"/>
    <mergeCell ref="A198:C198"/>
    <mergeCell ref="F198:G198"/>
    <mergeCell ref="J198:K198"/>
    <mergeCell ref="M198:N198"/>
    <mergeCell ref="P198:R198"/>
    <mergeCell ref="S198:U198"/>
    <mergeCell ref="O194:R194"/>
    <mergeCell ref="U194:V194"/>
    <mergeCell ref="A196:AC196"/>
    <mergeCell ref="A197:C197"/>
    <mergeCell ref="D197:I197"/>
    <mergeCell ref="J197:L197"/>
    <mergeCell ref="W197:AB197"/>
    <mergeCell ref="A193:C193"/>
    <mergeCell ref="E193:H193"/>
    <mergeCell ref="K193:M193"/>
    <mergeCell ref="Q193:R193"/>
    <mergeCell ref="X193:Z194"/>
    <mergeCell ref="AC193:AC194"/>
    <mergeCell ref="A194:B194"/>
    <mergeCell ref="D194:E194"/>
    <mergeCell ref="F194:H194"/>
    <mergeCell ref="K194:M194"/>
    <mergeCell ref="W191:AC191"/>
    <mergeCell ref="D192:E192"/>
    <mergeCell ref="F192:G192"/>
    <mergeCell ref="I192:J192"/>
    <mergeCell ref="L192:M192"/>
    <mergeCell ref="O192:P192"/>
    <mergeCell ref="Q192:R192"/>
    <mergeCell ref="S192:T192"/>
    <mergeCell ref="U192:V192"/>
    <mergeCell ref="W192:AC192"/>
    <mergeCell ref="U190:V190"/>
    <mergeCell ref="W190:AC190"/>
    <mergeCell ref="D191:E191"/>
    <mergeCell ref="F191:G191"/>
    <mergeCell ref="I191:J191"/>
    <mergeCell ref="L191:M191"/>
    <mergeCell ref="O191:P191"/>
    <mergeCell ref="Q191:R191"/>
    <mergeCell ref="S191:T191"/>
    <mergeCell ref="U191:V191"/>
    <mergeCell ref="S189:T189"/>
    <mergeCell ref="U189:V189"/>
    <mergeCell ref="W189:AC189"/>
    <mergeCell ref="D190:E190"/>
    <mergeCell ref="F190:G190"/>
    <mergeCell ref="I190:J190"/>
    <mergeCell ref="L190:M190"/>
    <mergeCell ref="O190:P190"/>
    <mergeCell ref="Q190:R190"/>
    <mergeCell ref="S190:T190"/>
    <mergeCell ref="D189:E189"/>
    <mergeCell ref="F189:G189"/>
    <mergeCell ref="I189:J189"/>
    <mergeCell ref="L189:M189"/>
    <mergeCell ref="O189:P189"/>
    <mergeCell ref="Q189:R189"/>
    <mergeCell ref="W187:AC187"/>
    <mergeCell ref="D188:E188"/>
    <mergeCell ref="F188:G188"/>
    <mergeCell ref="I188:J188"/>
    <mergeCell ref="L188:M188"/>
    <mergeCell ref="O188:P188"/>
    <mergeCell ref="Q188:R188"/>
    <mergeCell ref="S188:T188"/>
    <mergeCell ref="U188:V188"/>
    <mergeCell ref="W188:AC188"/>
    <mergeCell ref="U186:V186"/>
    <mergeCell ref="W186:AC186"/>
    <mergeCell ref="D187:E187"/>
    <mergeCell ref="F187:G187"/>
    <mergeCell ref="I187:J187"/>
    <mergeCell ref="L187:M187"/>
    <mergeCell ref="O187:P187"/>
    <mergeCell ref="Q187:R187"/>
    <mergeCell ref="S187:T187"/>
    <mergeCell ref="U187:V187"/>
    <mergeCell ref="S185:T185"/>
    <mergeCell ref="U185:V185"/>
    <mergeCell ref="W185:AC185"/>
    <mergeCell ref="D186:E186"/>
    <mergeCell ref="F186:G186"/>
    <mergeCell ref="I186:J186"/>
    <mergeCell ref="L186:M186"/>
    <mergeCell ref="O186:P186"/>
    <mergeCell ref="Q186:R186"/>
    <mergeCell ref="S186:T186"/>
    <mergeCell ref="D185:E185"/>
    <mergeCell ref="F185:G185"/>
    <mergeCell ref="I185:J185"/>
    <mergeCell ref="L185:M185"/>
    <mergeCell ref="O185:P185"/>
    <mergeCell ref="Q185:R185"/>
    <mergeCell ref="W183:AC183"/>
    <mergeCell ref="D184:E184"/>
    <mergeCell ref="F184:G184"/>
    <mergeCell ref="I184:J184"/>
    <mergeCell ref="L184:M184"/>
    <mergeCell ref="O184:P184"/>
    <mergeCell ref="Q184:R184"/>
    <mergeCell ref="S184:T184"/>
    <mergeCell ref="U184:V184"/>
    <mergeCell ref="W184:AC184"/>
    <mergeCell ref="U182:V182"/>
    <mergeCell ref="W182:AC182"/>
    <mergeCell ref="D183:E183"/>
    <mergeCell ref="F183:G183"/>
    <mergeCell ref="I183:J183"/>
    <mergeCell ref="L183:M183"/>
    <mergeCell ref="O183:P183"/>
    <mergeCell ref="Q183:R183"/>
    <mergeCell ref="S183:T183"/>
    <mergeCell ref="U183:V183"/>
    <mergeCell ref="S181:T181"/>
    <mergeCell ref="U181:V181"/>
    <mergeCell ref="W181:AC181"/>
    <mergeCell ref="D182:E182"/>
    <mergeCell ref="F182:G182"/>
    <mergeCell ref="I182:J182"/>
    <mergeCell ref="L182:M182"/>
    <mergeCell ref="O182:P182"/>
    <mergeCell ref="Q182:R182"/>
    <mergeCell ref="S182:T182"/>
    <mergeCell ref="D181:E181"/>
    <mergeCell ref="F181:G181"/>
    <mergeCell ref="I181:J181"/>
    <mergeCell ref="L181:M181"/>
    <mergeCell ref="O181:P181"/>
    <mergeCell ref="Q181:R181"/>
    <mergeCell ref="W179:AC179"/>
    <mergeCell ref="D180:E180"/>
    <mergeCell ref="F180:G180"/>
    <mergeCell ref="I180:J180"/>
    <mergeCell ref="L180:M180"/>
    <mergeCell ref="O180:P180"/>
    <mergeCell ref="Q180:R180"/>
    <mergeCell ref="S180:T180"/>
    <mergeCell ref="U180:V180"/>
    <mergeCell ref="W180:AC180"/>
    <mergeCell ref="U178:V178"/>
    <mergeCell ref="W178:AC178"/>
    <mergeCell ref="D179:E179"/>
    <mergeCell ref="F179:G179"/>
    <mergeCell ref="I179:J179"/>
    <mergeCell ref="L179:M179"/>
    <mergeCell ref="O179:P179"/>
    <mergeCell ref="Q179:R179"/>
    <mergeCell ref="S179:T179"/>
    <mergeCell ref="U179:V179"/>
    <mergeCell ref="S177:T177"/>
    <mergeCell ref="U177:V177"/>
    <mergeCell ref="W177:AC177"/>
    <mergeCell ref="D178:E178"/>
    <mergeCell ref="F178:G178"/>
    <mergeCell ref="I178:J178"/>
    <mergeCell ref="L178:M178"/>
    <mergeCell ref="O178:P178"/>
    <mergeCell ref="Q178:R178"/>
    <mergeCell ref="S178:T178"/>
    <mergeCell ref="D177:E177"/>
    <mergeCell ref="F177:G177"/>
    <mergeCell ref="I177:J177"/>
    <mergeCell ref="L177:M177"/>
    <mergeCell ref="O177:P177"/>
    <mergeCell ref="Q177:R177"/>
    <mergeCell ref="W175:AC175"/>
    <mergeCell ref="D176:E176"/>
    <mergeCell ref="F176:G176"/>
    <mergeCell ref="I176:J176"/>
    <mergeCell ref="L176:M176"/>
    <mergeCell ref="O176:P176"/>
    <mergeCell ref="Q176:R176"/>
    <mergeCell ref="S176:T176"/>
    <mergeCell ref="U176:V176"/>
    <mergeCell ref="W176:AC176"/>
    <mergeCell ref="U174:V174"/>
    <mergeCell ref="W174:AC174"/>
    <mergeCell ref="D175:E175"/>
    <mergeCell ref="F175:G175"/>
    <mergeCell ref="I175:J175"/>
    <mergeCell ref="L175:M175"/>
    <mergeCell ref="O175:P175"/>
    <mergeCell ref="Q175:R175"/>
    <mergeCell ref="S175:T175"/>
    <mergeCell ref="U175:V175"/>
    <mergeCell ref="S173:T173"/>
    <mergeCell ref="U173:V173"/>
    <mergeCell ref="W173:AC173"/>
    <mergeCell ref="D174:E174"/>
    <mergeCell ref="F174:G174"/>
    <mergeCell ref="I174:J174"/>
    <mergeCell ref="L174:M174"/>
    <mergeCell ref="O174:P174"/>
    <mergeCell ref="Q174:R174"/>
    <mergeCell ref="S174:T174"/>
    <mergeCell ref="D173:E173"/>
    <mergeCell ref="F173:G173"/>
    <mergeCell ref="I173:J173"/>
    <mergeCell ref="L173:M173"/>
    <mergeCell ref="O173:P173"/>
    <mergeCell ref="Q173:R173"/>
    <mergeCell ref="W171:AC171"/>
    <mergeCell ref="D172:E172"/>
    <mergeCell ref="F172:G172"/>
    <mergeCell ref="I172:J172"/>
    <mergeCell ref="L172:M172"/>
    <mergeCell ref="O172:P172"/>
    <mergeCell ref="Q172:R172"/>
    <mergeCell ref="S172:T172"/>
    <mergeCell ref="U172:V172"/>
    <mergeCell ref="W172:AC172"/>
    <mergeCell ref="U170:V170"/>
    <mergeCell ref="W170:AC170"/>
    <mergeCell ref="D171:E171"/>
    <mergeCell ref="F171:G171"/>
    <mergeCell ref="I171:J171"/>
    <mergeCell ref="L171:M171"/>
    <mergeCell ref="O171:P171"/>
    <mergeCell ref="Q171:R171"/>
    <mergeCell ref="S171:T171"/>
    <mergeCell ref="U171:V171"/>
    <mergeCell ref="S169:T169"/>
    <mergeCell ref="U169:V169"/>
    <mergeCell ref="W169:AC169"/>
    <mergeCell ref="D170:E170"/>
    <mergeCell ref="F170:G170"/>
    <mergeCell ref="I170:J170"/>
    <mergeCell ref="L170:M170"/>
    <mergeCell ref="O170:P170"/>
    <mergeCell ref="Q170:R170"/>
    <mergeCell ref="S170:T170"/>
    <mergeCell ref="D169:E169"/>
    <mergeCell ref="F169:G169"/>
    <mergeCell ref="I169:J169"/>
    <mergeCell ref="L169:M169"/>
    <mergeCell ref="O169:P169"/>
    <mergeCell ref="Q169:R169"/>
    <mergeCell ref="W167:AC167"/>
    <mergeCell ref="D168:E168"/>
    <mergeCell ref="F168:G168"/>
    <mergeCell ref="I168:J168"/>
    <mergeCell ref="L168:M168"/>
    <mergeCell ref="O168:P168"/>
    <mergeCell ref="Q168:R168"/>
    <mergeCell ref="S168:T168"/>
    <mergeCell ref="U168:V168"/>
    <mergeCell ref="W168:AC168"/>
    <mergeCell ref="U166:V166"/>
    <mergeCell ref="W166:AC166"/>
    <mergeCell ref="D167:E167"/>
    <mergeCell ref="F167:G167"/>
    <mergeCell ref="I167:J167"/>
    <mergeCell ref="L167:M167"/>
    <mergeCell ref="O167:P167"/>
    <mergeCell ref="Q167:R167"/>
    <mergeCell ref="S167:T167"/>
    <mergeCell ref="U167:V167"/>
    <mergeCell ref="S165:T165"/>
    <mergeCell ref="U165:V165"/>
    <mergeCell ref="W165:AC165"/>
    <mergeCell ref="D166:E166"/>
    <mergeCell ref="F166:G166"/>
    <mergeCell ref="I166:J166"/>
    <mergeCell ref="L166:M166"/>
    <mergeCell ref="O166:P166"/>
    <mergeCell ref="Q166:R166"/>
    <mergeCell ref="S166:T166"/>
    <mergeCell ref="D165:E165"/>
    <mergeCell ref="F165:G165"/>
    <mergeCell ref="I165:J165"/>
    <mergeCell ref="L165:M165"/>
    <mergeCell ref="O165:P165"/>
    <mergeCell ref="Q165:R165"/>
    <mergeCell ref="W163:AC163"/>
    <mergeCell ref="D164:E164"/>
    <mergeCell ref="F164:G164"/>
    <mergeCell ref="I164:J164"/>
    <mergeCell ref="L164:M164"/>
    <mergeCell ref="O164:P164"/>
    <mergeCell ref="Q164:R164"/>
    <mergeCell ref="S164:T164"/>
    <mergeCell ref="U164:V164"/>
    <mergeCell ref="W164:AC164"/>
    <mergeCell ref="U162:V162"/>
    <mergeCell ref="W162:AC162"/>
    <mergeCell ref="D163:E163"/>
    <mergeCell ref="F163:G163"/>
    <mergeCell ref="I163:J163"/>
    <mergeCell ref="L163:M163"/>
    <mergeCell ref="O163:P163"/>
    <mergeCell ref="Q163:R163"/>
    <mergeCell ref="S163:T163"/>
    <mergeCell ref="U163:V163"/>
    <mergeCell ref="S161:T161"/>
    <mergeCell ref="U161:V161"/>
    <mergeCell ref="W161:AC161"/>
    <mergeCell ref="D162:E162"/>
    <mergeCell ref="F162:G162"/>
    <mergeCell ref="I162:J162"/>
    <mergeCell ref="L162:M162"/>
    <mergeCell ref="O162:P162"/>
    <mergeCell ref="Q162:R162"/>
    <mergeCell ref="S162:T162"/>
    <mergeCell ref="A161:B161"/>
    <mergeCell ref="D161:E161"/>
    <mergeCell ref="F161:K161"/>
    <mergeCell ref="L161:N161"/>
    <mergeCell ref="O161:P161"/>
    <mergeCell ref="Q161:R161"/>
    <mergeCell ref="V159:W159"/>
    <mergeCell ref="X159:AB159"/>
    <mergeCell ref="B160:D160"/>
    <mergeCell ref="E160:H160"/>
    <mergeCell ref="J160:N160"/>
    <mergeCell ref="O160:S160"/>
    <mergeCell ref="U160:V160"/>
    <mergeCell ref="W160:AB160"/>
    <mergeCell ref="A159:C159"/>
    <mergeCell ref="F159:G159"/>
    <mergeCell ref="J159:K159"/>
    <mergeCell ref="M159:N159"/>
    <mergeCell ref="P159:R159"/>
    <mergeCell ref="S159:U159"/>
    <mergeCell ref="O155:R155"/>
    <mergeCell ref="U155:V155"/>
    <mergeCell ref="A157:AC157"/>
    <mergeCell ref="A158:C158"/>
    <mergeCell ref="D158:I158"/>
    <mergeCell ref="J158:L158"/>
    <mergeCell ref="W158:AB158"/>
    <mergeCell ref="A154:C154"/>
    <mergeCell ref="E154:H154"/>
    <mergeCell ref="K154:M154"/>
    <mergeCell ref="Q154:R154"/>
    <mergeCell ref="X154:Z155"/>
    <mergeCell ref="AC154:AC155"/>
    <mergeCell ref="A155:B155"/>
    <mergeCell ref="D155:E155"/>
    <mergeCell ref="F155:H155"/>
    <mergeCell ref="K155:M155"/>
    <mergeCell ref="W152:AC152"/>
    <mergeCell ref="D153:E153"/>
    <mergeCell ref="F153:G153"/>
    <mergeCell ref="I153:J153"/>
    <mergeCell ref="L153:M153"/>
    <mergeCell ref="O153:P153"/>
    <mergeCell ref="Q153:R153"/>
    <mergeCell ref="S153:T153"/>
    <mergeCell ref="U153:V153"/>
    <mergeCell ref="W153:AC153"/>
    <mergeCell ref="U151:V151"/>
    <mergeCell ref="W151:AC151"/>
    <mergeCell ref="D152:E152"/>
    <mergeCell ref="F152:G152"/>
    <mergeCell ref="I152:J152"/>
    <mergeCell ref="L152:M152"/>
    <mergeCell ref="O152:P152"/>
    <mergeCell ref="Q152:R152"/>
    <mergeCell ref="S152:T152"/>
    <mergeCell ref="U152:V152"/>
    <mergeCell ref="S150:T150"/>
    <mergeCell ref="U150:V150"/>
    <mergeCell ref="W150:AC150"/>
    <mergeCell ref="D151:E151"/>
    <mergeCell ref="F151:G151"/>
    <mergeCell ref="I151:J151"/>
    <mergeCell ref="L151:M151"/>
    <mergeCell ref="O151:P151"/>
    <mergeCell ref="Q151:R151"/>
    <mergeCell ref="S151:T151"/>
    <mergeCell ref="D150:E150"/>
    <mergeCell ref="F150:G150"/>
    <mergeCell ref="I150:J150"/>
    <mergeCell ref="L150:M150"/>
    <mergeCell ref="O150:P150"/>
    <mergeCell ref="Q150:R150"/>
    <mergeCell ref="W148:AC148"/>
    <mergeCell ref="D149:E149"/>
    <mergeCell ref="F149:G149"/>
    <mergeCell ref="I149:J149"/>
    <mergeCell ref="L149:M149"/>
    <mergeCell ref="O149:P149"/>
    <mergeCell ref="Q149:R149"/>
    <mergeCell ref="S149:T149"/>
    <mergeCell ref="U149:V149"/>
    <mergeCell ref="W149:AC149"/>
    <mergeCell ref="U147:V147"/>
    <mergeCell ref="W147:AC147"/>
    <mergeCell ref="D148:E148"/>
    <mergeCell ref="F148:G148"/>
    <mergeCell ref="I148:J148"/>
    <mergeCell ref="L148:M148"/>
    <mergeCell ref="O148:P148"/>
    <mergeCell ref="Q148:R148"/>
    <mergeCell ref="S148:T148"/>
    <mergeCell ref="U148:V148"/>
    <mergeCell ref="S146:T146"/>
    <mergeCell ref="U146:V146"/>
    <mergeCell ref="W146:AC146"/>
    <mergeCell ref="D147:E147"/>
    <mergeCell ref="F147:G147"/>
    <mergeCell ref="I147:J147"/>
    <mergeCell ref="L147:M147"/>
    <mergeCell ref="O147:P147"/>
    <mergeCell ref="Q147:R147"/>
    <mergeCell ref="S147:T147"/>
    <mergeCell ref="D146:E146"/>
    <mergeCell ref="F146:G146"/>
    <mergeCell ref="I146:J146"/>
    <mergeCell ref="L146:M146"/>
    <mergeCell ref="O146:P146"/>
    <mergeCell ref="Q146:R146"/>
    <mergeCell ref="W144:AC144"/>
    <mergeCell ref="D145:E145"/>
    <mergeCell ref="F145:G145"/>
    <mergeCell ref="I145:J145"/>
    <mergeCell ref="L145:M145"/>
    <mergeCell ref="O145:P145"/>
    <mergeCell ref="Q145:R145"/>
    <mergeCell ref="S145:T145"/>
    <mergeCell ref="U145:V145"/>
    <mergeCell ref="W145:AC145"/>
    <mergeCell ref="U143:V143"/>
    <mergeCell ref="W143:AC143"/>
    <mergeCell ref="D144:E144"/>
    <mergeCell ref="F144:G144"/>
    <mergeCell ref="I144:J144"/>
    <mergeCell ref="L144:M144"/>
    <mergeCell ref="O144:P144"/>
    <mergeCell ref="Q144:R144"/>
    <mergeCell ref="S144:T144"/>
    <mergeCell ref="U144:V144"/>
    <mergeCell ref="S142:T142"/>
    <mergeCell ref="U142:V142"/>
    <mergeCell ref="W142:AC142"/>
    <mergeCell ref="D143:E143"/>
    <mergeCell ref="F143:G143"/>
    <mergeCell ref="I143:J143"/>
    <mergeCell ref="L143:M143"/>
    <mergeCell ref="O143:P143"/>
    <mergeCell ref="Q143:R143"/>
    <mergeCell ref="S143:T143"/>
    <mergeCell ref="D142:E142"/>
    <mergeCell ref="F142:G142"/>
    <mergeCell ref="I142:J142"/>
    <mergeCell ref="L142:M142"/>
    <mergeCell ref="O142:P142"/>
    <mergeCell ref="Q142:R142"/>
    <mergeCell ref="W140:AC140"/>
    <mergeCell ref="D141:E141"/>
    <mergeCell ref="F141:G141"/>
    <mergeCell ref="I141:J141"/>
    <mergeCell ref="L141:M141"/>
    <mergeCell ref="O141:P141"/>
    <mergeCell ref="Q141:R141"/>
    <mergeCell ref="S141:T141"/>
    <mergeCell ref="U141:V141"/>
    <mergeCell ref="W141:AC141"/>
    <mergeCell ref="U139:V139"/>
    <mergeCell ref="W139:AC139"/>
    <mergeCell ref="D140:E140"/>
    <mergeCell ref="F140:G140"/>
    <mergeCell ref="I140:J140"/>
    <mergeCell ref="L140:M140"/>
    <mergeCell ref="O140:P140"/>
    <mergeCell ref="Q140:R140"/>
    <mergeCell ref="S140:T140"/>
    <mergeCell ref="U140:V140"/>
    <mergeCell ref="S138:T138"/>
    <mergeCell ref="U138:V138"/>
    <mergeCell ref="W138:AC138"/>
    <mergeCell ref="D139:E139"/>
    <mergeCell ref="F139:G139"/>
    <mergeCell ref="I139:J139"/>
    <mergeCell ref="L139:M139"/>
    <mergeCell ref="O139:P139"/>
    <mergeCell ref="Q139:R139"/>
    <mergeCell ref="S139:T139"/>
    <mergeCell ref="D138:E138"/>
    <mergeCell ref="F138:G138"/>
    <mergeCell ref="I138:J138"/>
    <mergeCell ref="L138:M138"/>
    <mergeCell ref="O138:P138"/>
    <mergeCell ref="Q138:R138"/>
    <mergeCell ref="W136:AC136"/>
    <mergeCell ref="D137:E137"/>
    <mergeCell ref="F137:G137"/>
    <mergeCell ref="I137:J137"/>
    <mergeCell ref="L137:M137"/>
    <mergeCell ref="O137:P137"/>
    <mergeCell ref="Q137:R137"/>
    <mergeCell ref="S137:T137"/>
    <mergeCell ref="U137:V137"/>
    <mergeCell ref="W137:AC137"/>
    <mergeCell ref="U135:V135"/>
    <mergeCell ref="W135:AC135"/>
    <mergeCell ref="D136:E136"/>
    <mergeCell ref="F136:G136"/>
    <mergeCell ref="I136:J136"/>
    <mergeCell ref="L136:M136"/>
    <mergeCell ref="O136:P136"/>
    <mergeCell ref="Q136:R136"/>
    <mergeCell ref="S136:T136"/>
    <mergeCell ref="U136:V136"/>
    <mergeCell ref="S134:T134"/>
    <mergeCell ref="U134:V134"/>
    <mergeCell ref="W134:AC134"/>
    <mergeCell ref="D135:E135"/>
    <mergeCell ref="F135:G135"/>
    <mergeCell ref="I135:J135"/>
    <mergeCell ref="L135:M135"/>
    <mergeCell ref="O135:P135"/>
    <mergeCell ref="Q135:R135"/>
    <mergeCell ref="S135:T135"/>
    <mergeCell ref="D134:E134"/>
    <mergeCell ref="F134:G134"/>
    <mergeCell ref="I134:J134"/>
    <mergeCell ref="L134:M134"/>
    <mergeCell ref="O134:P134"/>
    <mergeCell ref="Q134:R134"/>
    <mergeCell ref="W132:AC132"/>
    <mergeCell ref="D133:E133"/>
    <mergeCell ref="F133:G133"/>
    <mergeCell ref="I133:J133"/>
    <mergeCell ref="L133:M133"/>
    <mergeCell ref="O133:P133"/>
    <mergeCell ref="Q133:R133"/>
    <mergeCell ref="S133:T133"/>
    <mergeCell ref="U133:V133"/>
    <mergeCell ref="W133:AC133"/>
    <mergeCell ref="U131:V131"/>
    <mergeCell ref="W131:AC131"/>
    <mergeCell ref="D132:E132"/>
    <mergeCell ref="F132:G132"/>
    <mergeCell ref="I132:J132"/>
    <mergeCell ref="L132:M132"/>
    <mergeCell ref="O132:P132"/>
    <mergeCell ref="Q132:R132"/>
    <mergeCell ref="S132:T132"/>
    <mergeCell ref="U132:V132"/>
    <mergeCell ref="S130:T130"/>
    <mergeCell ref="U130:V130"/>
    <mergeCell ref="W130:AC130"/>
    <mergeCell ref="D131:E131"/>
    <mergeCell ref="F131:G131"/>
    <mergeCell ref="I131:J131"/>
    <mergeCell ref="L131:M131"/>
    <mergeCell ref="O131:P131"/>
    <mergeCell ref="Q131:R131"/>
    <mergeCell ref="S131:T131"/>
    <mergeCell ref="D130:E130"/>
    <mergeCell ref="F130:G130"/>
    <mergeCell ref="I130:J130"/>
    <mergeCell ref="L130:M130"/>
    <mergeCell ref="O130:P130"/>
    <mergeCell ref="Q130:R130"/>
    <mergeCell ref="W128:AC128"/>
    <mergeCell ref="D129:E129"/>
    <mergeCell ref="F129:G129"/>
    <mergeCell ref="I129:J129"/>
    <mergeCell ref="L129:M129"/>
    <mergeCell ref="O129:P129"/>
    <mergeCell ref="Q129:R129"/>
    <mergeCell ref="S129:T129"/>
    <mergeCell ref="U129:V129"/>
    <mergeCell ref="W129:AC129"/>
    <mergeCell ref="U127:V127"/>
    <mergeCell ref="W127:AC127"/>
    <mergeCell ref="D128:E128"/>
    <mergeCell ref="F128:G128"/>
    <mergeCell ref="I128:J128"/>
    <mergeCell ref="L128:M128"/>
    <mergeCell ref="O128:P128"/>
    <mergeCell ref="Q128:R128"/>
    <mergeCell ref="S128:T128"/>
    <mergeCell ref="U128:V128"/>
    <mergeCell ref="S126:T126"/>
    <mergeCell ref="U126:V126"/>
    <mergeCell ref="W126:AC126"/>
    <mergeCell ref="D127:E127"/>
    <mergeCell ref="F127:G127"/>
    <mergeCell ref="I127:J127"/>
    <mergeCell ref="L127:M127"/>
    <mergeCell ref="O127:P127"/>
    <mergeCell ref="Q127:R127"/>
    <mergeCell ref="S127:T127"/>
    <mergeCell ref="D126:E126"/>
    <mergeCell ref="F126:G126"/>
    <mergeCell ref="I126:J126"/>
    <mergeCell ref="L126:M126"/>
    <mergeCell ref="O126:P126"/>
    <mergeCell ref="Q126:R126"/>
    <mergeCell ref="W124:AC124"/>
    <mergeCell ref="D125:E125"/>
    <mergeCell ref="F125:G125"/>
    <mergeCell ref="I125:J125"/>
    <mergeCell ref="L125:M125"/>
    <mergeCell ref="O125:P125"/>
    <mergeCell ref="Q125:R125"/>
    <mergeCell ref="S125:T125"/>
    <mergeCell ref="U125:V125"/>
    <mergeCell ref="W125:AC125"/>
    <mergeCell ref="U123:V123"/>
    <mergeCell ref="W123:AC123"/>
    <mergeCell ref="D124:E124"/>
    <mergeCell ref="F124:G124"/>
    <mergeCell ref="I124:J124"/>
    <mergeCell ref="L124:M124"/>
    <mergeCell ref="O124:P124"/>
    <mergeCell ref="Q124:R124"/>
    <mergeCell ref="S124:T124"/>
    <mergeCell ref="U124:V124"/>
    <mergeCell ref="S122:T122"/>
    <mergeCell ref="U122:V122"/>
    <mergeCell ref="W122:AC122"/>
    <mergeCell ref="D123:E123"/>
    <mergeCell ref="F123:G123"/>
    <mergeCell ref="I123:J123"/>
    <mergeCell ref="L123:M123"/>
    <mergeCell ref="O123:P123"/>
    <mergeCell ref="Q123:R123"/>
    <mergeCell ref="S123:T123"/>
    <mergeCell ref="A122:B122"/>
    <mergeCell ref="D122:E122"/>
    <mergeCell ref="F122:K122"/>
    <mergeCell ref="L122:N122"/>
    <mergeCell ref="O122:P122"/>
    <mergeCell ref="Q122:R122"/>
    <mergeCell ref="V120:W120"/>
    <mergeCell ref="X120:AB120"/>
    <mergeCell ref="B121:D121"/>
    <mergeCell ref="E121:H121"/>
    <mergeCell ref="J121:N121"/>
    <mergeCell ref="O121:S121"/>
    <mergeCell ref="U121:V121"/>
    <mergeCell ref="W121:AB121"/>
    <mergeCell ref="A120:C120"/>
    <mergeCell ref="F120:G120"/>
    <mergeCell ref="J120:K120"/>
    <mergeCell ref="M120:N120"/>
    <mergeCell ref="P120:R120"/>
    <mergeCell ref="S120:U120"/>
    <mergeCell ref="O116:R116"/>
    <mergeCell ref="U116:V116"/>
    <mergeCell ref="A118:AC118"/>
    <mergeCell ref="A119:C119"/>
    <mergeCell ref="D119:I119"/>
    <mergeCell ref="J119:L119"/>
    <mergeCell ref="W119:AB119"/>
    <mergeCell ref="A115:C115"/>
    <mergeCell ref="E115:H115"/>
    <mergeCell ref="K115:M115"/>
    <mergeCell ref="Q115:R115"/>
    <mergeCell ref="X115:Z116"/>
    <mergeCell ref="AC115:AC116"/>
    <mergeCell ref="A116:B116"/>
    <mergeCell ref="D116:E116"/>
    <mergeCell ref="F116:H116"/>
    <mergeCell ref="K116:M116"/>
    <mergeCell ref="W113:AC113"/>
    <mergeCell ref="D114:E114"/>
    <mergeCell ref="F114:G114"/>
    <mergeCell ref="I114:J114"/>
    <mergeCell ref="L114:M114"/>
    <mergeCell ref="O114:P114"/>
    <mergeCell ref="Q114:R114"/>
    <mergeCell ref="S114:T114"/>
    <mergeCell ref="U114:V114"/>
    <mergeCell ref="W114:AC114"/>
    <mergeCell ref="U112:V112"/>
    <mergeCell ref="W112:AC112"/>
    <mergeCell ref="D113:E113"/>
    <mergeCell ref="F113:G113"/>
    <mergeCell ref="I113:J113"/>
    <mergeCell ref="L113:M113"/>
    <mergeCell ref="O113:P113"/>
    <mergeCell ref="Q113:R113"/>
    <mergeCell ref="S113:T113"/>
    <mergeCell ref="U113:V113"/>
    <mergeCell ref="S111:T111"/>
    <mergeCell ref="U111:V111"/>
    <mergeCell ref="W111:AC111"/>
    <mergeCell ref="D112:E112"/>
    <mergeCell ref="F112:G112"/>
    <mergeCell ref="I112:J112"/>
    <mergeCell ref="L112:M112"/>
    <mergeCell ref="O112:P112"/>
    <mergeCell ref="Q112:R112"/>
    <mergeCell ref="S112:T112"/>
    <mergeCell ref="D111:E111"/>
    <mergeCell ref="F111:G111"/>
    <mergeCell ref="I111:J111"/>
    <mergeCell ref="L111:M111"/>
    <mergeCell ref="O111:P111"/>
    <mergeCell ref="Q111:R111"/>
    <mergeCell ref="W109:AC109"/>
    <mergeCell ref="D110:E110"/>
    <mergeCell ref="F110:G110"/>
    <mergeCell ref="I110:J110"/>
    <mergeCell ref="L110:M110"/>
    <mergeCell ref="O110:P110"/>
    <mergeCell ref="Q110:R110"/>
    <mergeCell ref="S110:T110"/>
    <mergeCell ref="U110:V110"/>
    <mergeCell ref="W110:AC110"/>
    <mergeCell ref="U108:V108"/>
    <mergeCell ref="W108:AC108"/>
    <mergeCell ref="D109:E109"/>
    <mergeCell ref="F109:G109"/>
    <mergeCell ref="I109:J109"/>
    <mergeCell ref="L109:M109"/>
    <mergeCell ref="O109:P109"/>
    <mergeCell ref="Q109:R109"/>
    <mergeCell ref="S109:T109"/>
    <mergeCell ref="U109:V109"/>
    <mergeCell ref="S107:T107"/>
    <mergeCell ref="U107:V107"/>
    <mergeCell ref="W107:AC107"/>
    <mergeCell ref="D108:E108"/>
    <mergeCell ref="F108:G108"/>
    <mergeCell ref="I108:J108"/>
    <mergeCell ref="L108:M108"/>
    <mergeCell ref="O108:P108"/>
    <mergeCell ref="Q108:R108"/>
    <mergeCell ref="S108:T108"/>
    <mergeCell ref="D107:E107"/>
    <mergeCell ref="F107:G107"/>
    <mergeCell ref="I107:J107"/>
    <mergeCell ref="L107:M107"/>
    <mergeCell ref="O107:P107"/>
    <mergeCell ref="Q107:R107"/>
    <mergeCell ref="W105:AC105"/>
    <mergeCell ref="D106:E106"/>
    <mergeCell ref="F106:G106"/>
    <mergeCell ref="I106:J106"/>
    <mergeCell ref="L106:M106"/>
    <mergeCell ref="O106:P106"/>
    <mergeCell ref="Q106:R106"/>
    <mergeCell ref="S106:T106"/>
    <mergeCell ref="U106:V106"/>
    <mergeCell ref="W106:AC106"/>
    <mergeCell ref="U104:V104"/>
    <mergeCell ref="W104:AC104"/>
    <mergeCell ref="D105:E105"/>
    <mergeCell ref="F105:G105"/>
    <mergeCell ref="I105:J105"/>
    <mergeCell ref="L105:M105"/>
    <mergeCell ref="O105:P105"/>
    <mergeCell ref="Q105:R105"/>
    <mergeCell ref="S105:T105"/>
    <mergeCell ref="U105:V105"/>
    <mergeCell ref="S103:T103"/>
    <mergeCell ref="U103:V103"/>
    <mergeCell ref="W103:AC103"/>
    <mergeCell ref="D104:E104"/>
    <mergeCell ref="F104:G104"/>
    <mergeCell ref="I104:J104"/>
    <mergeCell ref="L104:M104"/>
    <mergeCell ref="O104:P104"/>
    <mergeCell ref="Q104:R104"/>
    <mergeCell ref="S104:T104"/>
    <mergeCell ref="D103:E103"/>
    <mergeCell ref="F103:G103"/>
    <mergeCell ref="I103:J103"/>
    <mergeCell ref="L103:M103"/>
    <mergeCell ref="O103:P103"/>
    <mergeCell ref="Q103:R103"/>
    <mergeCell ref="W101:AC101"/>
    <mergeCell ref="D102:E102"/>
    <mergeCell ref="F102:G102"/>
    <mergeCell ref="I102:J102"/>
    <mergeCell ref="L102:M102"/>
    <mergeCell ref="O102:P102"/>
    <mergeCell ref="Q102:R102"/>
    <mergeCell ref="S102:T102"/>
    <mergeCell ref="U102:V102"/>
    <mergeCell ref="W102:AC102"/>
    <mergeCell ref="U100:V100"/>
    <mergeCell ref="W100:AC100"/>
    <mergeCell ref="D101:E101"/>
    <mergeCell ref="F101:G101"/>
    <mergeCell ref="I101:J101"/>
    <mergeCell ref="L101:M101"/>
    <mergeCell ref="O101:P101"/>
    <mergeCell ref="Q101:R101"/>
    <mergeCell ref="S101:T101"/>
    <mergeCell ref="U101:V101"/>
    <mergeCell ref="S99:T99"/>
    <mergeCell ref="U99:V99"/>
    <mergeCell ref="W99:AC99"/>
    <mergeCell ref="D100:E100"/>
    <mergeCell ref="F100:G100"/>
    <mergeCell ref="I100:J100"/>
    <mergeCell ref="L100:M100"/>
    <mergeCell ref="O100:P100"/>
    <mergeCell ref="Q100:R100"/>
    <mergeCell ref="S100:T100"/>
    <mergeCell ref="D99:E99"/>
    <mergeCell ref="F99:G99"/>
    <mergeCell ref="I99:J99"/>
    <mergeCell ref="L99:M99"/>
    <mergeCell ref="O99:P99"/>
    <mergeCell ref="Q99:R99"/>
    <mergeCell ref="W97:AC97"/>
    <mergeCell ref="D98:E98"/>
    <mergeCell ref="F98:G98"/>
    <mergeCell ref="I98:J98"/>
    <mergeCell ref="L98:M98"/>
    <mergeCell ref="O98:P98"/>
    <mergeCell ref="Q98:R98"/>
    <mergeCell ref="S98:T98"/>
    <mergeCell ref="U98:V98"/>
    <mergeCell ref="W98:AC98"/>
    <mergeCell ref="U96:V96"/>
    <mergeCell ref="W96:AC96"/>
    <mergeCell ref="D97:E97"/>
    <mergeCell ref="F97:G97"/>
    <mergeCell ref="I97:J97"/>
    <mergeCell ref="L97:M97"/>
    <mergeCell ref="O97:P97"/>
    <mergeCell ref="Q97:R97"/>
    <mergeCell ref="S97:T97"/>
    <mergeCell ref="U97:V97"/>
    <mergeCell ref="S95:T95"/>
    <mergeCell ref="U95:V95"/>
    <mergeCell ref="W95:AC95"/>
    <mergeCell ref="D96:E96"/>
    <mergeCell ref="F96:G96"/>
    <mergeCell ref="I96:J96"/>
    <mergeCell ref="L96:M96"/>
    <mergeCell ref="O96:P96"/>
    <mergeCell ref="Q96:R96"/>
    <mergeCell ref="S96:T96"/>
    <mergeCell ref="D95:E95"/>
    <mergeCell ref="F95:G95"/>
    <mergeCell ref="I95:J95"/>
    <mergeCell ref="L95:M95"/>
    <mergeCell ref="O95:P95"/>
    <mergeCell ref="Q95:R95"/>
    <mergeCell ref="W93:AC93"/>
    <mergeCell ref="D94:E94"/>
    <mergeCell ref="F94:G94"/>
    <mergeCell ref="I94:J94"/>
    <mergeCell ref="L94:M94"/>
    <mergeCell ref="O94:P94"/>
    <mergeCell ref="Q94:R94"/>
    <mergeCell ref="S94:T94"/>
    <mergeCell ref="U94:V94"/>
    <mergeCell ref="W94:AC94"/>
    <mergeCell ref="U92:V92"/>
    <mergeCell ref="W92:AC92"/>
    <mergeCell ref="D93:E93"/>
    <mergeCell ref="F93:G93"/>
    <mergeCell ref="I93:J93"/>
    <mergeCell ref="L93:M93"/>
    <mergeCell ref="O93:P93"/>
    <mergeCell ref="Q93:R93"/>
    <mergeCell ref="S93:T93"/>
    <mergeCell ref="U93:V93"/>
    <mergeCell ref="S91:T91"/>
    <mergeCell ref="U91:V91"/>
    <mergeCell ref="W91:AC91"/>
    <mergeCell ref="D92:E92"/>
    <mergeCell ref="F92:G92"/>
    <mergeCell ref="I92:J92"/>
    <mergeCell ref="L92:M92"/>
    <mergeCell ref="O92:P92"/>
    <mergeCell ref="Q92:R92"/>
    <mergeCell ref="S92:T92"/>
    <mergeCell ref="D91:E91"/>
    <mergeCell ref="F91:G91"/>
    <mergeCell ref="I91:J91"/>
    <mergeCell ref="L91:M91"/>
    <mergeCell ref="O91:P91"/>
    <mergeCell ref="Q91:R91"/>
    <mergeCell ref="W89:AC89"/>
    <mergeCell ref="D90:E90"/>
    <mergeCell ref="F90:G90"/>
    <mergeCell ref="I90:J90"/>
    <mergeCell ref="L90:M90"/>
    <mergeCell ref="O90:P90"/>
    <mergeCell ref="Q90:R90"/>
    <mergeCell ref="S90:T90"/>
    <mergeCell ref="U90:V90"/>
    <mergeCell ref="W90:AC90"/>
    <mergeCell ref="U88:V88"/>
    <mergeCell ref="W88:AC88"/>
    <mergeCell ref="D89:E89"/>
    <mergeCell ref="F89:G89"/>
    <mergeCell ref="I89:J89"/>
    <mergeCell ref="L89:M89"/>
    <mergeCell ref="O89:P89"/>
    <mergeCell ref="Q89:R89"/>
    <mergeCell ref="S89:T89"/>
    <mergeCell ref="U89:V89"/>
    <mergeCell ref="S87:T87"/>
    <mergeCell ref="U87:V87"/>
    <mergeCell ref="W87:AC87"/>
    <mergeCell ref="D88:E88"/>
    <mergeCell ref="F88:G88"/>
    <mergeCell ref="I88:J88"/>
    <mergeCell ref="L88:M88"/>
    <mergeCell ref="O88:P88"/>
    <mergeCell ref="Q88:R88"/>
    <mergeCell ref="S88:T88"/>
    <mergeCell ref="D87:E87"/>
    <mergeCell ref="F87:G87"/>
    <mergeCell ref="I87:J87"/>
    <mergeCell ref="L87:M87"/>
    <mergeCell ref="O87:P87"/>
    <mergeCell ref="Q87:R87"/>
    <mergeCell ref="W85:AC85"/>
    <mergeCell ref="D86:E86"/>
    <mergeCell ref="F86:G86"/>
    <mergeCell ref="I86:J86"/>
    <mergeCell ref="L86:M86"/>
    <mergeCell ref="O86:P86"/>
    <mergeCell ref="Q86:R86"/>
    <mergeCell ref="S86:T86"/>
    <mergeCell ref="U86:V86"/>
    <mergeCell ref="W86:AC86"/>
    <mergeCell ref="U84:V84"/>
    <mergeCell ref="W84:AC84"/>
    <mergeCell ref="D85:E85"/>
    <mergeCell ref="F85:G85"/>
    <mergeCell ref="I85:J85"/>
    <mergeCell ref="L85:M85"/>
    <mergeCell ref="O85:P85"/>
    <mergeCell ref="Q85:R85"/>
    <mergeCell ref="S85:T85"/>
    <mergeCell ref="U85:V85"/>
    <mergeCell ref="S83:T83"/>
    <mergeCell ref="U83:V83"/>
    <mergeCell ref="W83:AC83"/>
    <mergeCell ref="D84:E84"/>
    <mergeCell ref="F84:G84"/>
    <mergeCell ref="I84:J84"/>
    <mergeCell ref="L84:M84"/>
    <mergeCell ref="O84:P84"/>
    <mergeCell ref="Q84:R84"/>
    <mergeCell ref="S84:T84"/>
    <mergeCell ref="A83:B83"/>
    <mergeCell ref="D83:E83"/>
    <mergeCell ref="F83:K83"/>
    <mergeCell ref="L83:N83"/>
    <mergeCell ref="O83:P83"/>
    <mergeCell ref="Q83:R83"/>
    <mergeCell ref="V81:W81"/>
    <mergeCell ref="X81:AB81"/>
    <mergeCell ref="B82:D82"/>
    <mergeCell ref="E82:H82"/>
    <mergeCell ref="J82:N82"/>
    <mergeCell ref="O82:S82"/>
    <mergeCell ref="U82:V82"/>
    <mergeCell ref="W82:AB82"/>
    <mergeCell ref="A81:C81"/>
    <mergeCell ref="F81:G81"/>
    <mergeCell ref="J81:K81"/>
    <mergeCell ref="M81:N81"/>
    <mergeCell ref="P81:R81"/>
    <mergeCell ref="S81:U81"/>
    <mergeCell ref="O77:R77"/>
    <mergeCell ref="U77:V77"/>
    <mergeCell ref="A79:AC79"/>
    <mergeCell ref="A80:C80"/>
    <mergeCell ref="D80:I80"/>
    <mergeCell ref="J80:L80"/>
    <mergeCell ref="W80:AB80"/>
    <mergeCell ref="A76:C76"/>
    <mergeCell ref="E76:H76"/>
    <mergeCell ref="K76:M76"/>
    <mergeCell ref="Q76:R76"/>
    <mergeCell ref="X76:Z77"/>
    <mergeCell ref="AC76:AC77"/>
    <mergeCell ref="A77:B77"/>
    <mergeCell ref="D77:E77"/>
    <mergeCell ref="F77:H77"/>
    <mergeCell ref="K77:M77"/>
    <mergeCell ref="W74:AC74"/>
    <mergeCell ref="D75:E75"/>
    <mergeCell ref="F75:G75"/>
    <mergeCell ref="I75:J75"/>
    <mergeCell ref="L75:M75"/>
    <mergeCell ref="O75:P75"/>
    <mergeCell ref="Q75:R75"/>
    <mergeCell ref="S75:T75"/>
    <mergeCell ref="U75:V75"/>
    <mergeCell ref="W75:AC75"/>
    <mergeCell ref="U73:V73"/>
    <mergeCell ref="W73:AC73"/>
    <mergeCell ref="D74:E74"/>
    <mergeCell ref="F74:G74"/>
    <mergeCell ref="I74:J74"/>
    <mergeCell ref="L74:M74"/>
    <mergeCell ref="O74:P74"/>
    <mergeCell ref="Q74:R74"/>
    <mergeCell ref="S74:T74"/>
    <mergeCell ref="U74:V74"/>
    <mergeCell ref="S72:T72"/>
    <mergeCell ref="U72:V72"/>
    <mergeCell ref="W72:AC72"/>
    <mergeCell ref="D73:E73"/>
    <mergeCell ref="F73:G73"/>
    <mergeCell ref="I73:J73"/>
    <mergeCell ref="L73:M73"/>
    <mergeCell ref="O73:P73"/>
    <mergeCell ref="Q73:R73"/>
    <mergeCell ref="S73:T73"/>
    <mergeCell ref="D72:E72"/>
    <mergeCell ref="F72:G72"/>
    <mergeCell ref="I72:J72"/>
    <mergeCell ref="L72:M72"/>
    <mergeCell ref="O72:P72"/>
    <mergeCell ref="Q72:R72"/>
    <mergeCell ref="W70:AC70"/>
    <mergeCell ref="D71:E71"/>
    <mergeCell ref="F71:G71"/>
    <mergeCell ref="I71:J71"/>
    <mergeCell ref="L71:M71"/>
    <mergeCell ref="O71:P71"/>
    <mergeCell ref="Q71:R71"/>
    <mergeCell ref="S71:T71"/>
    <mergeCell ref="U71:V71"/>
    <mergeCell ref="W71:AC71"/>
    <mergeCell ref="U69:V69"/>
    <mergeCell ref="W69:AC69"/>
    <mergeCell ref="D70:E70"/>
    <mergeCell ref="F70:G70"/>
    <mergeCell ref="I70:J70"/>
    <mergeCell ref="L70:M70"/>
    <mergeCell ref="O70:P70"/>
    <mergeCell ref="Q70:R70"/>
    <mergeCell ref="S70:T70"/>
    <mergeCell ref="U70:V70"/>
    <mergeCell ref="S68:T68"/>
    <mergeCell ref="U68:V68"/>
    <mergeCell ref="W68:AC68"/>
    <mergeCell ref="D69:E69"/>
    <mergeCell ref="F69:G69"/>
    <mergeCell ref="I69:J69"/>
    <mergeCell ref="L69:M69"/>
    <mergeCell ref="O69:P69"/>
    <mergeCell ref="Q69:R69"/>
    <mergeCell ref="S69:T69"/>
    <mergeCell ref="D68:E68"/>
    <mergeCell ref="F68:G68"/>
    <mergeCell ref="I68:J68"/>
    <mergeCell ref="L68:M68"/>
    <mergeCell ref="O68:P68"/>
    <mergeCell ref="Q68:R68"/>
    <mergeCell ref="W66:AC66"/>
    <mergeCell ref="D67:E67"/>
    <mergeCell ref="F67:G67"/>
    <mergeCell ref="I67:J67"/>
    <mergeCell ref="L67:M67"/>
    <mergeCell ref="O67:P67"/>
    <mergeCell ref="Q67:R67"/>
    <mergeCell ref="S67:T67"/>
    <mergeCell ref="U67:V67"/>
    <mergeCell ref="W67:AC67"/>
    <mergeCell ref="U65:V65"/>
    <mergeCell ref="W65:AC65"/>
    <mergeCell ref="D66:E66"/>
    <mergeCell ref="F66:G66"/>
    <mergeCell ref="I66:J66"/>
    <mergeCell ref="L66:M66"/>
    <mergeCell ref="O66:P66"/>
    <mergeCell ref="Q66:R66"/>
    <mergeCell ref="S66:T66"/>
    <mergeCell ref="U66:V66"/>
    <mergeCell ref="S64:T64"/>
    <mergeCell ref="U64:V64"/>
    <mergeCell ref="W64:AC64"/>
    <mergeCell ref="D65:E65"/>
    <mergeCell ref="F65:G65"/>
    <mergeCell ref="I65:J65"/>
    <mergeCell ref="L65:M65"/>
    <mergeCell ref="O65:P65"/>
    <mergeCell ref="Q65:R65"/>
    <mergeCell ref="S65:T65"/>
    <mergeCell ref="D64:E64"/>
    <mergeCell ref="F64:G64"/>
    <mergeCell ref="I64:J64"/>
    <mergeCell ref="L64:M64"/>
    <mergeCell ref="O64:P64"/>
    <mergeCell ref="Q64:R64"/>
    <mergeCell ref="W62:AC62"/>
    <mergeCell ref="D63:E63"/>
    <mergeCell ref="F63:G63"/>
    <mergeCell ref="I63:J63"/>
    <mergeCell ref="L63:M63"/>
    <mergeCell ref="O63:P63"/>
    <mergeCell ref="Q63:R63"/>
    <mergeCell ref="S63:T63"/>
    <mergeCell ref="U63:V63"/>
    <mergeCell ref="W63:AC63"/>
    <mergeCell ref="U61:V61"/>
    <mergeCell ref="W61:AC61"/>
    <mergeCell ref="D62:E62"/>
    <mergeCell ref="F62:G62"/>
    <mergeCell ref="I62:J62"/>
    <mergeCell ref="L62:M62"/>
    <mergeCell ref="O62:P62"/>
    <mergeCell ref="Q62:R62"/>
    <mergeCell ref="S62:T62"/>
    <mergeCell ref="U62:V62"/>
    <mergeCell ref="S60:T60"/>
    <mergeCell ref="U60:V60"/>
    <mergeCell ref="W60:AC60"/>
    <mergeCell ref="D61:E61"/>
    <mergeCell ref="F61:G61"/>
    <mergeCell ref="I61:J61"/>
    <mergeCell ref="L61:M61"/>
    <mergeCell ref="O61:P61"/>
    <mergeCell ref="Q61:R61"/>
    <mergeCell ref="S61:T61"/>
    <mergeCell ref="D60:E60"/>
    <mergeCell ref="F60:G60"/>
    <mergeCell ref="I60:J60"/>
    <mergeCell ref="L60:M60"/>
    <mergeCell ref="O60:P60"/>
    <mergeCell ref="Q60:R60"/>
    <mergeCell ref="W58:AC58"/>
    <mergeCell ref="D59:E59"/>
    <mergeCell ref="F59:G59"/>
    <mergeCell ref="I59:J59"/>
    <mergeCell ref="L59:M59"/>
    <mergeCell ref="O59:P59"/>
    <mergeCell ref="Q59:R59"/>
    <mergeCell ref="S59:T59"/>
    <mergeCell ref="U59:V59"/>
    <mergeCell ref="W59:AC59"/>
    <mergeCell ref="U57:V57"/>
    <mergeCell ref="W57:AC57"/>
    <mergeCell ref="D58:E58"/>
    <mergeCell ref="F58:G58"/>
    <mergeCell ref="I58:J58"/>
    <mergeCell ref="L58:M58"/>
    <mergeCell ref="O58:P58"/>
    <mergeCell ref="Q58:R58"/>
    <mergeCell ref="S58:T58"/>
    <mergeCell ref="U58:V58"/>
    <mergeCell ref="S56:T56"/>
    <mergeCell ref="U56:V56"/>
    <mergeCell ref="W56:AC56"/>
    <mergeCell ref="D57:E57"/>
    <mergeCell ref="F57:G57"/>
    <mergeCell ref="I57:J57"/>
    <mergeCell ref="L57:M57"/>
    <mergeCell ref="O57:P57"/>
    <mergeCell ref="Q57:R57"/>
    <mergeCell ref="S57:T57"/>
    <mergeCell ref="D56:E56"/>
    <mergeCell ref="F56:G56"/>
    <mergeCell ref="I56:J56"/>
    <mergeCell ref="L56:M56"/>
    <mergeCell ref="O56:P56"/>
    <mergeCell ref="Q56:R56"/>
    <mergeCell ref="W54:AC54"/>
    <mergeCell ref="D55:E55"/>
    <mergeCell ref="F55:G55"/>
    <mergeCell ref="I55:J55"/>
    <mergeCell ref="L55:M55"/>
    <mergeCell ref="O55:P55"/>
    <mergeCell ref="Q55:R55"/>
    <mergeCell ref="S55:T55"/>
    <mergeCell ref="U55:V55"/>
    <mergeCell ref="W55:AC55"/>
    <mergeCell ref="U53:V53"/>
    <mergeCell ref="W53:AC53"/>
    <mergeCell ref="D54:E54"/>
    <mergeCell ref="F54:G54"/>
    <mergeCell ref="I54:J54"/>
    <mergeCell ref="L54:M54"/>
    <mergeCell ref="O54:P54"/>
    <mergeCell ref="Q54:R54"/>
    <mergeCell ref="S54:T54"/>
    <mergeCell ref="U54:V54"/>
    <mergeCell ref="S52:T52"/>
    <mergeCell ref="U52:V52"/>
    <mergeCell ref="W52:AC52"/>
    <mergeCell ref="D53:E53"/>
    <mergeCell ref="F53:G53"/>
    <mergeCell ref="I53:J53"/>
    <mergeCell ref="L53:M53"/>
    <mergeCell ref="O53:P53"/>
    <mergeCell ref="Q53:R53"/>
    <mergeCell ref="S53:T53"/>
    <mergeCell ref="D52:E52"/>
    <mergeCell ref="F52:G52"/>
    <mergeCell ref="I52:J52"/>
    <mergeCell ref="L52:M52"/>
    <mergeCell ref="O52:P52"/>
    <mergeCell ref="Q52:R52"/>
    <mergeCell ref="W50:AC50"/>
    <mergeCell ref="D51:E51"/>
    <mergeCell ref="F51:G51"/>
    <mergeCell ref="I51:J51"/>
    <mergeCell ref="L51:M51"/>
    <mergeCell ref="O51:P51"/>
    <mergeCell ref="Q51:R51"/>
    <mergeCell ref="S51:T51"/>
    <mergeCell ref="U51:V51"/>
    <mergeCell ref="W51:AC51"/>
    <mergeCell ref="U49:V49"/>
    <mergeCell ref="W49:AC49"/>
    <mergeCell ref="D50:E50"/>
    <mergeCell ref="F50:G50"/>
    <mergeCell ref="I50:J50"/>
    <mergeCell ref="L50:M50"/>
    <mergeCell ref="O50:P50"/>
    <mergeCell ref="Q50:R50"/>
    <mergeCell ref="S50:T50"/>
    <mergeCell ref="U50:V50"/>
    <mergeCell ref="S48:T48"/>
    <mergeCell ref="U48:V48"/>
    <mergeCell ref="W48:AC48"/>
    <mergeCell ref="D49:E49"/>
    <mergeCell ref="F49:G49"/>
    <mergeCell ref="I49:J49"/>
    <mergeCell ref="L49:M49"/>
    <mergeCell ref="O49:P49"/>
    <mergeCell ref="Q49:R49"/>
    <mergeCell ref="S49:T49"/>
    <mergeCell ref="D48:E48"/>
    <mergeCell ref="F48:G48"/>
    <mergeCell ref="I48:J48"/>
    <mergeCell ref="L48:M48"/>
    <mergeCell ref="O48:P48"/>
    <mergeCell ref="Q48:R48"/>
    <mergeCell ref="W46:AC46"/>
    <mergeCell ref="D47:E47"/>
    <mergeCell ref="F47:G47"/>
    <mergeCell ref="I47:J47"/>
    <mergeCell ref="L47:M47"/>
    <mergeCell ref="O47:P47"/>
    <mergeCell ref="Q47:R47"/>
    <mergeCell ref="S47:T47"/>
    <mergeCell ref="U47:V47"/>
    <mergeCell ref="W47:AC47"/>
    <mergeCell ref="U45:V45"/>
    <mergeCell ref="W45:AC45"/>
    <mergeCell ref="D46:E46"/>
    <mergeCell ref="F46:G46"/>
    <mergeCell ref="I46:J46"/>
    <mergeCell ref="L46:M46"/>
    <mergeCell ref="O46:P46"/>
    <mergeCell ref="Q46:R46"/>
    <mergeCell ref="S46:T46"/>
    <mergeCell ref="U46:V46"/>
    <mergeCell ref="S44:T44"/>
    <mergeCell ref="U44:V44"/>
    <mergeCell ref="W44:AC44"/>
    <mergeCell ref="D45:E45"/>
    <mergeCell ref="F45:G45"/>
    <mergeCell ref="I45:J45"/>
    <mergeCell ref="L45:M45"/>
    <mergeCell ref="O45:P45"/>
    <mergeCell ref="Q45:R45"/>
    <mergeCell ref="S45:T45"/>
    <mergeCell ref="A44:B44"/>
    <mergeCell ref="D44:E44"/>
    <mergeCell ref="F44:K44"/>
    <mergeCell ref="L44:N44"/>
    <mergeCell ref="O44:P44"/>
    <mergeCell ref="Q44:R44"/>
    <mergeCell ref="V42:W42"/>
    <mergeCell ref="X42:AB42"/>
    <mergeCell ref="B43:D43"/>
    <mergeCell ref="E43:H43"/>
    <mergeCell ref="J43:N43"/>
    <mergeCell ref="O43:S43"/>
    <mergeCell ref="U43:V43"/>
    <mergeCell ref="W43:AB43"/>
    <mergeCell ref="A41:C41"/>
    <mergeCell ref="D41:I41"/>
    <mergeCell ref="J41:L41"/>
    <mergeCell ref="W41:AB41"/>
    <mergeCell ref="A42:C42"/>
    <mergeCell ref="F42:G42"/>
    <mergeCell ref="J42:K42"/>
    <mergeCell ref="M42:N42"/>
    <mergeCell ref="P42:R42"/>
    <mergeCell ref="S42:U42"/>
    <mergeCell ref="A32:D32"/>
    <mergeCell ref="F32:H32"/>
    <mergeCell ref="K32:AC32"/>
    <mergeCell ref="A34:AC34"/>
    <mergeCell ref="A35:AC37"/>
    <mergeCell ref="A40:AC40"/>
    <mergeCell ref="A30:D30"/>
    <mergeCell ref="F30:H30"/>
    <mergeCell ref="K30:AC30"/>
    <mergeCell ref="A31:D31"/>
    <mergeCell ref="F31:H31"/>
    <mergeCell ref="K31:AC31"/>
    <mergeCell ref="O26:Q26"/>
    <mergeCell ref="R26:S26"/>
    <mergeCell ref="U26:W26"/>
    <mergeCell ref="X26:Y26"/>
    <mergeCell ref="A29:D29"/>
    <mergeCell ref="F29:H29"/>
    <mergeCell ref="K29:AC29"/>
    <mergeCell ref="A25:D26"/>
    <mergeCell ref="E25:I25"/>
    <mergeCell ref="J25:K25"/>
    <mergeCell ref="E26:H26"/>
    <mergeCell ref="I26:K26"/>
    <mergeCell ref="L26:M26"/>
    <mergeCell ref="A20:AC21"/>
    <mergeCell ref="A22:D22"/>
    <mergeCell ref="E22:F22"/>
    <mergeCell ref="A23:D24"/>
    <mergeCell ref="E23:F23"/>
    <mergeCell ref="H23:J23"/>
    <mergeCell ref="K23:L23"/>
    <mergeCell ref="N23:Q23"/>
    <mergeCell ref="E24:F24"/>
    <mergeCell ref="G24:AB24"/>
    <mergeCell ref="A15:D17"/>
    <mergeCell ref="E15:H15"/>
    <mergeCell ref="E16:H16"/>
    <mergeCell ref="E17:H17"/>
    <mergeCell ref="M17:N17"/>
    <mergeCell ref="R17:T17"/>
    <mergeCell ref="A12:B14"/>
    <mergeCell ref="C12:D12"/>
    <mergeCell ref="E12:K12"/>
    <mergeCell ref="C13:D13"/>
    <mergeCell ref="E13:K13"/>
    <mergeCell ref="C14:D14"/>
    <mergeCell ref="E14:K14"/>
    <mergeCell ref="A10:D10"/>
    <mergeCell ref="F10:H10"/>
    <mergeCell ref="J10:L10"/>
    <mergeCell ref="N10:O10"/>
    <mergeCell ref="A11:D11"/>
    <mergeCell ref="F11:H11"/>
    <mergeCell ref="J11:L11"/>
    <mergeCell ref="N11:O11"/>
    <mergeCell ref="A7:D7"/>
    <mergeCell ref="E7:AC7"/>
    <mergeCell ref="A8:D8"/>
    <mergeCell ref="E8:AC8"/>
    <mergeCell ref="A9:D9"/>
    <mergeCell ref="H9:I9"/>
    <mergeCell ref="M9:N9"/>
    <mergeCell ref="A1:AC1"/>
    <mergeCell ref="J2:M2"/>
    <mergeCell ref="Q2:R2"/>
    <mergeCell ref="T4:W4"/>
    <mergeCell ref="A5:AC5"/>
    <mergeCell ref="A6:D6"/>
    <mergeCell ref="E6:AC6"/>
  </mergeCells>
  <phoneticPr fontId="1"/>
  <conditionalFormatting sqref="D45:G75 I45:J75">
    <cfRule type="expression" dxfId="538" priority="63">
      <formula>D45=""</formula>
    </cfRule>
  </conditionalFormatting>
  <conditionalFormatting sqref="D84:G114 I84:J114">
    <cfRule type="expression" dxfId="537" priority="53">
      <formula>D84=""</formula>
    </cfRule>
  </conditionalFormatting>
  <conditionalFormatting sqref="D123:G153 I123:J153">
    <cfRule type="expression" dxfId="536" priority="43">
      <formula>D123=""</formula>
    </cfRule>
  </conditionalFormatting>
  <conditionalFormatting sqref="D162:G192 I162:J192">
    <cfRule type="expression" dxfId="535" priority="33">
      <formula>D162=""</formula>
    </cfRule>
  </conditionalFormatting>
  <conditionalFormatting sqref="D201:G231 I201:J231">
    <cfRule type="expression" dxfId="534" priority="23">
      <formula>D201=""</formula>
    </cfRule>
  </conditionalFormatting>
  <conditionalFormatting sqref="D240:G270 I240:J270">
    <cfRule type="expression" dxfId="533" priority="13">
      <formula>D240=""</formula>
    </cfRule>
  </conditionalFormatting>
  <conditionalFormatting sqref="E6:E8 E22:E23">
    <cfRule type="expression" dxfId="532" priority="73">
      <formula>E6=""</formula>
    </cfRule>
  </conditionalFormatting>
  <conditionalFormatting sqref="E10:E11">
    <cfRule type="expression" dxfId="531" priority="76">
      <formula>E10=""</formula>
    </cfRule>
  </conditionalFormatting>
  <conditionalFormatting sqref="E43">
    <cfRule type="expression" dxfId="530" priority="59">
      <formula>E43=""</formula>
    </cfRule>
  </conditionalFormatting>
  <conditionalFormatting sqref="E82">
    <cfRule type="expression" dxfId="529" priority="49">
      <formula>E82=""</formula>
    </cfRule>
  </conditionalFormatting>
  <conditionalFormatting sqref="E121">
    <cfRule type="expression" dxfId="528" priority="39">
      <formula>E121=""</formula>
    </cfRule>
  </conditionalFormatting>
  <conditionalFormatting sqref="E160">
    <cfRule type="expression" dxfId="527" priority="29">
      <formula>E160=""</formula>
    </cfRule>
  </conditionalFormatting>
  <conditionalFormatting sqref="E199">
    <cfRule type="expression" dxfId="526" priority="19">
      <formula>E199=""</formula>
    </cfRule>
  </conditionalFormatting>
  <conditionalFormatting sqref="E238">
    <cfRule type="expression" dxfId="525" priority="9">
      <formula>E238=""</formula>
    </cfRule>
  </conditionalFormatting>
  <conditionalFormatting sqref="G24">
    <cfRule type="expression" dxfId="524" priority="65">
      <formula>G24=""</formula>
    </cfRule>
  </conditionalFormatting>
  <conditionalFormatting sqref="I10:I11">
    <cfRule type="expression" dxfId="523" priority="75">
      <formula>I10=""</formula>
    </cfRule>
  </conditionalFormatting>
  <conditionalFormatting sqref="J25">
    <cfRule type="expression" dxfId="522" priority="4">
      <formula>J25=""</formula>
    </cfRule>
  </conditionalFormatting>
  <conditionalFormatting sqref="K23">
    <cfRule type="containsBlanks" dxfId="521" priority="67">
      <formula>LEN(TRIM(K23))=0</formula>
    </cfRule>
  </conditionalFormatting>
  <conditionalFormatting sqref="L26">
    <cfRule type="expression" dxfId="520" priority="3">
      <formula>L26=""</formula>
    </cfRule>
  </conditionalFormatting>
  <conditionalFormatting sqref="M10:M11">
    <cfRule type="expression" dxfId="519" priority="74">
      <formula>M10=""</formula>
    </cfRule>
  </conditionalFormatting>
  <conditionalFormatting sqref="M23">
    <cfRule type="expression" dxfId="518" priority="69">
      <formula>M23=""</formula>
    </cfRule>
  </conditionalFormatting>
  <conditionalFormatting sqref="M41:N41 P41 R41">
    <cfRule type="containsBlanks" dxfId="517" priority="62">
      <formula>LEN(TRIM(M41))=0</formula>
    </cfRule>
  </conditionalFormatting>
  <conditionalFormatting sqref="M80:N80 P80 R80">
    <cfRule type="containsBlanks" dxfId="516" priority="52">
      <formula>LEN(TRIM(M80))=0</formula>
    </cfRule>
  </conditionalFormatting>
  <conditionalFormatting sqref="M119:N119 P119 R119">
    <cfRule type="containsBlanks" dxfId="515" priority="42">
      <formula>LEN(TRIM(M119))=0</formula>
    </cfRule>
  </conditionalFormatting>
  <conditionalFormatting sqref="M158:N158 P158 R158">
    <cfRule type="containsBlanks" dxfId="514" priority="32">
      <formula>LEN(TRIM(M158))=0</formula>
    </cfRule>
  </conditionalFormatting>
  <conditionalFormatting sqref="M197:N197 P197 R197">
    <cfRule type="containsBlanks" dxfId="513" priority="22">
      <formula>LEN(TRIM(M197))=0</formula>
    </cfRule>
  </conditionalFormatting>
  <conditionalFormatting sqref="M236:N236 P236 R236">
    <cfRule type="containsBlanks" dxfId="512" priority="12">
      <formula>LEN(TRIM(M236))=0</formula>
    </cfRule>
  </conditionalFormatting>
  <conditionalFormatting sqref="N2">
    <cfRule type="expression" dxfId="511" priority="72">
      <formula>N2=""</formula>
    </cfRule>
  </conditionalFormatting>
  <conditionalFormatting sqref="N23">
    <cfRule type="containsBlanks" dxfId="510" priority="66">
      <formula>LEN(TRIM(N23))=0</formula>
    </cfRule>
  </conditionalFormatting>
  <conditionalFormatting sqref="O43">
    <cfRule type="expression" dxfId="509" priority="56">
      <formula>O43=""</formula>
    </cfRule>
  </conditionalFormatting>
  <conditionalFormatting sqref="O82">
    <cfRule type="expression" dxfId="508" priority="46">
      <formula>O82=""</formula>
    </cfRule>
  </conditionalFormatting>
  <conditionalFormatting sqref="O121">
    <cfRule type="expression" dxfId="507" priority="36">
      <formula>O121=""</formula>
    </cfRule>
  </conditionalFormatting>
  <conditionalFormatting sqref="O160">
    <cfRule type="expression" dxfId="506" priority="26">
      <formula>O160=""</formula>
    </cfRule>
  </conditionalFormatting>
  <conditionalFormatting sqref="O199">
    <cfRule type="expression" dxfId="505" priority="16">
      <formula>O199=""</formula>
    </cfRule>
  </conditionalFormatting>
  <conditionalFormatting sqref="O238">
    <cfRule type="expression" dxfId="504" priority="6">
      <formula>O238=""</formula>
    </cfRule>
  </conditionalFormatting>
  <conditionalFormatting sqref="O45:Q75 D41 S45:V75">
    <cfRule type="expression" dxfId="503" priority="64">
      <formula>D41=""</formula>
    </cfRule>
  </conditionalFormatting>
  <conditionalFormatting sqref="O84:Q114 D80 S84:V114">
    <cfRule type="expression" dxfId="502" priority="54">
      <formula>D80=""</formula>
    </cfRule>
  </conditionalFormatting>
  <conditionalFormatting sqref="O123:Q153 D119 S123:V153">
    <cfRule type="expression" dxfId="501" priority="44">
      <formula>D119=""</formula>
    </cfRule>
  </conditionalFormatting>
  <conditionalFormatting sqref="O162:Q192 D158 S162:V192">
    <cfRule type="expression" dxfId="500" priority="34">
      <formula>D158=""</formula>
    </cfRule>
  </conditionalFormatting>
  <conditionalFormatting sqref="O201:Q231 D197 S201:V231">
    <cfRule type="expression" dxfId="499" priority="24">
      <formula>D197=""</formula>
    </cfRule>
  </conditionalFormatting>
  <conditionalFormatting sqref="O240:Q270 D236 S240:V270">
    <cfRule type="expression" dxfId="498" priority="14">
      <formula>D236=""</formula>
    </cfRule>
  </conditionalFormatting>
  <conditionalFormatting sqref="P2">
    <cfRule type="expression" dxfId="497" priority="70">
      <formula>P2=""</formula>
    </cfRule>
  </conditionalFormatting>
  <conditionalFormatting sqref="P10:P11">
    <cfRule type="expression" dxfId="496" priority="71">
      <formula>P10=""</formula>
    </cfRule>
  </conditionalFormatting>
  <conditionalFormatting sqref="Q45:Q75">
    <cfRule type="expression" dxfId="495" priority="61">
      <formula>Q45=""</formula>
    </cfRule>
  </conditionalFormatting>
  <conditionalFormatting sqref="Q84:Q114">
    <cfRule type="expression" dxfId="494" priority="51">
      <formula>Q84=""</formula>
    </cfRule>
  </conditionalFormatting>
  <conditionalFormatting sqref="Q123:Q153">
    <cfRule type="expression" dxfId="493" priority="41">
      <formula>Q123=""</formula>
    </cfRule>
  </conditionalFormatting>
  <conditionalFormatting sqref="Q162:Q192">
    <cfRule type="expression" dxfId="492" priority="31">
      <formula>Q162=""</formula>
    </cfRule>
  </conditionalFormatting>
  <conditionalFormatting sqref="Q201:Q231">
    <cfRule type="expression" dxfId="491" priority="21">
      <formula>Q201=""</formula>
    </cfRule>
  </conditionalFormatting>
  <conditionalFormatting sqref="Q240:Q270">
    <cfRule type="expression" dxfId="490" priority="11">
      <formula>Q240=""</formula>
    </cfRule>
  </conditionalFormatting>
  <conditionalFormatting sqref="R23">
    <cfRule type="expression" dxfId="489" priority="68">
      <formula>R23=""</formula>
    </cfRule>
  </conditionalFormatting>
  <conditionalFormatting sqref="R26">
    <cfRule type="expression" dxfId="488" priority="2">
      <formula>R26=""</formula>
    </cfRule>
  </conditionalFormatting>
  <conditionalFormatting sqref="S42">
    <cfRule type="expression" dxfId="487" priority="58">
      <formula>S42=""</formula>
    </cfRule>
  </conditionalFormatting>
  <conditionalFormatting sqref="S81">
    <cfRule type="expression" dxfId="486" priority="48">
      <formula>S81=""</formula>
    </cfRule>
  </conditionalFormatting>
  <conditionalFormatting sqref="S120">
    <cfRule type="expression" dxfId="485" priority="38">
      <formula>S120=""</formula>
    </cfRule>
  </conditionalFormatting>
  <conditionalFormatting sqref="S159">
    <cfRule type="expression" dxfId="484" priority="28">
      <formula>S159=""</formula>
    </cfRule>
  </conditionalFormatting>
  <conditionalFormatting sqref="S198">
    <cfRule type="expression" dxfId="483" priority="18">
      <formula>S198=""</formula>
    </cfRule>
  </conditionalFormatting>
  <conditionalFormatting sqref="S237">
    <cfRule type="expression" dxfId="482" priority="8">
      <formula>S237=""</formula>
    </cfRule>
  </conditionalFormatting>
  <conditionalFormatting sqref="W41">
    <cfRule type="expression" dxfId="481" priority="60">
      <formula>W41=""</formula>
    </cfRule>
  </conditionalFormatting>
  <conditionalFormatting sqref="W43">
    <cfRule type="expression" dxfId="480" priority="55">
      <formula>W43=""</formula>
    </cfRule>
  </conditionalFormatting>
  <conditionalFormatting sqref="W80">
    <cfRule type="expression" dxfId="479" priority="50">
      <formula>W80=""</formula>
    </cfRule>
  </conditionalFormatting>
  <conditionalFormatting sqref="W82">
    <cfRule type="expression" dxfId="478" priority="45">
      <formula>W82=""</formula>
    </cfRule>
  </conditionalFormatting>
  <conditionalFormatting sqref="W119">
    <cfRule type="expression" dxfId="477" priority="40">
      <formula>W119=""</formula>
    </cfRule>
  </conditionalFormatting>
  <conditionalFormatting sqref="W121">
    <cfRule type="expression" dxfId="476" priority="35">
      <formula>W121=""</formula>
    </cfRule>
  </conditionalFormatting>
  <conditionalFormatting sqref="W158">
    <cfRule type="expression" dxfId="475" priority="30">
      <formula>W158=""</formula>
    </cfRule>
  </conditionalFormatting>
  <conditionalFormatting sqref="W160">
    <cfRule type="expression" dxfId="474" priority="25">
      <formula>W160=""</formula>
    </cfRule>
  </conditionalFormatting>
  <conditionalFormatting sqref="W197">
    <cfRule type="expression" dxfId="473" priority="20">
      <formula>W197=""</formula>
    </cfRule>
  </conditionalFormatting>
  <conditionalFormatting sqref="W199">
    <cfRule type="expression" dxfId="472" priority="15">
      <formula>W199=""</formula>
    </cfRule>
  </conditionalFormatting>
  <conditionalFormatting sqref="W236">
    <cfRule type="expression" dxfId="471" priority="10">
      <formula>W236=""</formula>
    </cfRule>
  </conditionalFormatting>
  <conditionalFormatting sqref="W238">
    <cfRule type="expression" dxfId="470" priority="5">
      <formula>W238=""</formula>
    </cfRule>
  </conditionalFormatting>
  <conditionalFormatting sqref="X4 Z4 AB4 G9 L9 L12:L14">
    <cfRule type="expression" dxfId="469" priority="77">
      <formula>G4=""</formula>
    </cfRule>
  </conditionalFormatting>
  <conditionalFormatting sqref="X26">
    <cfRule type="expression" dxfId="468" priority="1">
      <formula>X26=""</formula>
    </cfRule>
  </conditionalFormatting>
  <conditionalFormatting sqref="X42">
    <cfRule type="containsBlanks" dxfId="467" priority="57">
      <formula>LEN(TRIM(X42))=0</formula>
    </cfRule>
  </conditionalFormatting>
  <conditionalFormatting sqref="X81">
    <cfRule type="containsBlanks" dxfId="466" priority="47">
      <formula>LEN(TRIM(X81))=0</formula>
    </cfRule>
  </conditionalFormatting>
  <conditionalFormatting sqref="X120">
    <cfRule type="containsBlanks" dxfId="465" priority="37">
      <formula>LEN(TRIM(X120))=0</formula>
    </cfRule>
  </conditionalFormatting>
  <conditionalFormatting sqref="X159">
    <cfRule type="containsBlanks" dxfId="464" priority="27">
      <formula>LEN(TRIM(X159))=0</formula>
    </cfRule>
  </conditionalFormatting>
  <conditionalFormatting sqref="X198">
    <cfRule type="containsBlanks" dxfId="463" priority="17">
      <formula>LEN(TRIM(X198))=0</formula>
    </cfRule>
  </conditionalFormatting>
  <conditionalFormatting sqref="X237">
    <cfRule type="containsBlanks" dxfId="462" priority="7">
      <formula>LEN(TRIM(X237))=0</formula>
    </cfRule>
  </conditionalFormatting>
  <dataValidations count="14">
    <dataValidation type="custom" operator="lessThanOrEqual" allowBlank="1" showInputMessage="1" showErrorMessage="1" sqref="R26:S26" xr:uid="{06086126-A3EE-46D1-ACB1-5280A53DFFD9}">
      <formula1>AND(ISNUMBER(VALUE(R26)),VALUE(R26)&lt;=IF($J$25="",0,MIN($J$25,200)),VALUE(R26)&gt;=0)</formula1>
    </dataValidation>
    <dataValidation type="custom" operator="lessThanOrEqual" allowBlank="1" showInputMessage="1" showErrorMessage="1" sqref="X26:Y26" xr:uid="{FC851AA4-BED0-4195-A1CD-30ABEC0AFE9D}">
      <formula1>AND(ISNUMBER(VALUE(W26)),VALUE(W26)&lt;=IF($J$25="",0,MIN($J$25,200)),VALUE(W26)&gt;=0)</formula1>
    </dataValidation>
    <dataValidation type="custom" operator="lessThanOrEqual" allowBlank="1" showInputMessage="1" showErrorMessage="1" sqref="L26:M26" xr:uid="{B78EC0F3-7C9B-4A4C-9E86-24E17021A3F1}">
      <formula1>AND(ISNUMBER(VALUE(L26)),VALUE(L26)&lt;=IF($J$25="",0,MIN($J$25,300)),VALUE(L26)&gt;=0)</formula1>
    </dataValidation>
    <dataValidation type="list" allowBlank="1" showInputMessage="1" showErrorMessage="1" sqref="O45:Q75 S45:V75 D45:E75 O84:Q114 S84:V114 D84:E114 O123:Q153 S123:V153 D123:E153 O162:Q192 S162:V192 D162:E192 O201:Q231 S201:V231 D201:E231 O240:Q270 S240:V270 D240:E270" xr:uid="{6439F52B-DBE3-4F97-94DB-72818FA0ACAD}">
      <formula1>"○"</formula1>
    </dataValidation>
    <dataValidation type="list" allowBlank="1" showInputMessage="1" showErrorMessage="1" sqref="E7:AC7" xr:uid="{11A5BB93-102B-4054-9A84-FCDF4FCCF8DE}">
      <formula1>"自己所有,借用"</formula1>
    </dataValidation>
    <dataValidation type="list" allowBlank="1" showInputMessage="1" showErrorMessage="1" sqref="W43 W82 W121 W160 W199 W238" xr:uid="{9F5A0411-4EEB-493E-8F78-CF3E96F051FD}">
      <formula1>"０．該当なし,１．障害児加算,２．医療的ケア児加算,３．要支援家庭のこども加算"</formula1>
    </dataValidation>
    <dataValidation type="list" allowBlank="1" showInputMessage="1" showErrorMessage="1" sqref="M41 M80 M119 M158 M197 M236" xr:uid="{14AA0A76-9258-47E8-800C-DE09C45CDB8B}">
      <formula1>"西暦,令和"</formula1>
    </dataValidation>
    <dataValidation type="list" allowBlank="1" showInputMessage="1" showErrorMessage="1" sqref="O43:S43 AC43 O82:S82 AC82 O121:S121 AC121 O160:S160 AC160 O199:S199 AC199 O238:S238 AC238" xr:uid="{7C56EBCE-703C-41CB-9F6A-62BF9A7CEA19}">
      <formula1>"０．該当なし,１．生活保護世帯,２．非課税世帯,３．低所得世帯,４．要支援家庭"</formula1>
    </dataValidation>
    <dataValidation type="list" allowBlank="1" showInputMessage="1" showErrorMessage="1" sqref="M23" xr:uid="{B86AC09B-E175-43BB-8068-78F089A70B42}">
      <formula1>"都,道,府,県"</formula1>
    </dataValidation>
    <dataValidation type="list" allowBlank="1" showInputMessage="1" showErrorMessage="1" sqref="R23" xr:uid="{CC9C119A-42D5-4818-8DF8-EB12C2F2B25A}">
      <formula1>"区,市,町,村"</formula1>
    </dataValidation>
    <dataValidation type="list" allowBlank="1" showInputMessage="1" showErrorMessage="1" sqref="S42:U42 S81:U81 S120:U120 S159:U159 S198:U198 S237:U237" xr:uid="{9448664B-5456-47D2-B638-FC18F419E374}">
      <formula1>"有り（中野区内）,有り（中野区外）,無し"</formula1>
    </dataValidation>
    <dataValidation type="list" allowBlank="1" showInputMessage="1" showErrorMessage="1" sqref="E22:F23" xr:uid="{A60D1EFC-C5A2-4B9F-87A3-29FFC82D9525}">
      <formula1>"有り,無し"</formula1>
    </dataValidation>
    <dataValidation type="list" allowBlank="1" showInputMessage="1" showErrorMessage="1" sqref="W41:AB41 W80:AB80 W119:AB119 W158:AB158 W197:AB197 W236:AB236" xr:uid="{0DB2608A-1994-45D7-ACC0-CA8ED244D7C6}">
      <formula1>"０歳児クラス相当,１歳児クラス相当,２歳児クラス相当（３歳未満）,２歳児クラス相当（３歳誕生月）"</formula1>
    </dataValidation>
    <dataValidation type="whole" operator="lessThanOrEqual" allowBlank="1" showInputMessage="1" showErrorMessage="1" sqref="L12:L14" xr:uid="{54E23CC3-17BC-4319-9C4C-6797EC0373B8}">
      <formula1>10</formula1>
    </dataValidation>
  </dataValidations>
  <printOptions horizontalCentered="1" verticalCentered="1"/>
  <pageMargins left="0.19685039370078741" right="0.19685039370078741" top="0.19685039370078741" bottom="0.19685039370078741" header="0" footer="0"/>
  <pageSetup paperSize="9" scale="58" orientation="portrait" r:id="rId1"/>
  <rowBreaks count="6" manualBreakCount="6">
    <brk id="39" max="28" man="1"/>
    <brk id="78" max="28" man="1"/>
    <brk id="117" max="28" man="1"/>
    <brk id="156" max="28" man="1"/>
    <brk id="195" max="28" man="1"/>
    <brk id="234" max="28"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45747F1A-E870-4525-9E8C-F5FEA0926CBD}">
          <x14:formula1>
            <xm:f>データ入力!$B$2:$B$12</xm:f>
          </x14:formula1>
          <xm:sqref>G24:AB24</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9506AE-F861-4CA1-8E6C-CF6B888DD9BE}">
  <sheetPr codeName="Sheet9"/>
  <dimension ref="A1:AT273"/>
  <sheetViews>
    <sheetView showGridLines="0" view="pageBreakPreview" zoomScale="85" zoomScaleNormal="100" zoomScaleSheetLayoutView="85" workbookViewId="0">
      <selection activeCell="Z4" sqref="Z4"/>
    </sheetView>
  </sheetViews>
  <sheetFormatPr defaultColWidth="4.33203125" defaultRowHeight="26.25" customHeight="1" x14ac:dyDescent="0.55000000000000004"/>
  <cols>
    <col min="1" max="2" width="4.33203125" style="12"/>
    <col min="3" max="3" width="5.83203125" style="12" bestFit="1" customWidth="1"/>
    <col min="4" max="4" width="4.33203125" style="12"/>
    <col min="5" max="5" width="5" style="12" bestFit="1" customWidth="1"/>
    <col min="6" max="8" width="4.33203125" style="12"/>
    <col min="9" max="9" width="4.33203125" style="12" customWidth="1"/>
    <col min="10" max="11" width="4.33203125" style="12"/>
    <col min="12" max="12" width="5" style="12" bestFit="1" customWidth="1"/>
    <col min="13" max="13" width="4.33203125" style="12"/>
    <col min="14" max="14" width="8.08203125" style="12" bestFit="1" customWidth="1"/>
    <col min="15" max="17" width="4.33203125" style="12"/>
    <col min="18" max="18" width="4.33203125" style="12" customWidth="1"/>
    <col min="19" max="29" width="4.33203125" style="12"/>
    <col min="30" max="30" width="6.5" style="32" bestFit="1" customWidth="1"/>
    <col min="31" max="34" width="4.33203125" style="32"/>
    <col min="35" max="45" width="4.33203125" style="12"/>
    <col min="46" max="46" width="5" style="12" bestFit="1" customWidth="1"/>
    <col min="47" max="16384" width="4.33203125" style="12"/>
  </cols>
  <sheetData>
    <row r="1" spans="1:34" s="8" customFormat="1" ht="26.25" customHeight="1" x14ac:dyDescent="0.55000000000000004">
      <c r="A1" s="179" t="s">
        <v>41</v>
      </c>
      <c r="B1" s="179"/>
      <c r="C1" s="179"/>
      <c r="D1" s="179"/>
      <c r="E1" s="179"/>
      <c r="F1" s="179"/>
      <c r="G1" s="179"/>
      <c r="H1" s="179"/>
      <c r="I1" s="179"/>
      <c r="J1" s="179"/>
      <c r="K1" s="179"/>
      <c r="L1" s="179"/>
      <c r="M1" s="179"/>
      <c r="N1" s="179"/>
      <c r="O1" s="179"/>
      <c r="P1" s="179"/>
      <c r="Q1" s="179"/>
      <c r="R1" s="179"/>
      <c r="S1" s="179"/>
      <c r="T1" s="179"/>
      <c r="U1" s="179"/>
      <c r="V1" s="179"/>
      <c r="W1" s="179"/>
      <c r="X1" s="179"/>
      <c r="Y1" s="179"/>
      <c r="Z1" s="179"/>
      <c r="AA1" s="179"/>
      <c r="AB1" s="179"/>
      <c r="AC1" s="179"/>
      <c r="AD1" s="1"/>
      <c r="AE1" s="1"/>
      <c r="AF1" s="1"/>
      <c r="AG1" s="1"/>
      <c r="AH1" s="1"/>
    </row>
    <row r="2" spans="1:34" s="8" customFormat="1" ht="26.25" customHeight="1" x14ac:dyDescent="0.55000000000000004">
      <c r="A2" s="1"/>
      <c r="B2" s="1"/>
      <c r="C2" s="1"/>
      <c r="D2" s="1"/>
      <c r="E2" s="1"/>
      <c r="F2" s="1"/>
      <c r="G2" s="1"/>
      <c r="H2" s="48"/>
      <c r="I2" s="48"/>
      <c r="J2" s="179" t="s">
        <v>39</v>
      </c>
      <c r="K2" s="179"/>
      <c r="L2" s="179"/>
      <c r="M2" s="179"/>
      <c r="N2" s="54">
        <v>2026</v>
      </c>
      <c r="O2" s="62" t="s">
        <v>0</v>
      </c>
      <c r="P2" s="55">
        <v>10</v>
      </c>
      <c r="Q2" s="179" t="s">
        <v>1</v>
      </c>
      <c r="R2" s="179"/>
      <c r="V2" s="1"/>
      <c r="W2" s="1"/>
      <c r="X2" s="1"/>
      <c r="Y2" s="1"/>
      <c r="Z2" s="1"/>
      <c r="AA2" s="1"/>
      <c r="AB2" s="1"/>
      <c r="AC2" s="1"/>
      <c r="AD2" s="1"/>
      <c r="AE2" s="1"/>
      <c r="AF2" s="1"/>
      <c r="AG2" s="1"/>
      <c r="AH2" s="1"/>
    </row>
    <row r="3" spans="1:34" s="11" customFormat="1" ht="26.25" customHeight="1" x14ac:dyDescent="0.55000000000000004">
      <c r="A3" s="2"/>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row>
    <row r="4" spans="1:34" s="11" customFormat="1" ht="26.25" customHeight="1" x14ac:dyDescent="0.55000000000000004">
      <c r="A4" s="2"/>
      <c r="B4" s="2"/>
      <c r="C4" s="2"/>
      <c r="D4" s="2"/>
      <c r="E4" s="2"/>
      <c r="F4" s="2"/>
      <c r="G4" s="2"/>
      <c r="H4" s="2"/>
      <c r="I4" s="2"/>
      <c r="J4" s="2"/>
      <c r="K4" s="2"/>
      <c r="L4" s="2"/>
      <c r="M4" s="2"/>
      <c r="N4" s="2"/>
      <c r="O4" s="2"/>
      <c r="P4" s="2"/>
      <c r="Q4" s="2"/>
      <c r="T4" s="220" t="s">
        <v>2</v>
      </c>
      <c r="U4" s="220"/>
      <c r="V4" s="220"/>
      <c r="W4" s="220"/>
      <c r="X4" s="9">
        <v>8</v>
      </c>
      <c r="Y4" s="3" t="s">
        <v>0</v>
      </c>
      <c r="Z4" s="9"/>
      <c r="AA4" s="3" t="s">
        <v>3</v>
      </c>
      <c r="AB4" s="9"/>
      <c r="AC4" s="3" t="s">
        <v>4</v>
      </c>
      <c r="AD4" s="2"/>
      <c r="AE4" s="2"/>
      <c r="AF4" s="2"/>
      <c r="AG4" s="2"/>
      <c r="AH4" s="2"/>
    </row>
    <row r="5" spans="1:34" s="11" customFormat="1" ht="26.25" customHeight="1" x14ac:dyDescent="0.55000000000000004">
      <c r="A5" s="180" t="s">
        <v>5</v>
      </c>
      <c r="B5" s="180"/>
      <c r="C5" s="180"/>
      <c r="D5" s="180"/>
      <c r="E5" s="180"/>
      <c r="F5" s="180"/>
      <c r="G5" s="180"/>
      <c r="H5" s="180"/>
      <c r="I5" s="180"/>
      <c r="J5" s="180"/>
      <c r="K5" s="180"/>
      <c r="L5" s="180"/>
      <c r="M5" s="180"/>
      <c r="N5" s="180"/>
      <c r="O5" s="180"/>
      <c r="P5" s="180"/>
      <c r="Q5" s="180"/>
      <c r="R5" s="180"/>
      <c r="S5" s="180"/>
      <c r="T5" s="180"/>
      <c r="U5" s="180"/>
      <c r="V5" s="180"/>
      <c r="W5" s="180"/>
      <c r="X5" s="180"/>
      <c r="Y5" s="180"/>
      <c r="Z5" s="180"/>
      <c r="AA5" s="180"/>
      <c r="AB5" s="180"/>
      <c r="AC5" s="180"/>
      <c r="AD5" s="2"/>
      <c r="AE5" s="2"/>
      <c r="AF5" s="2"/>
      <c r="AG5" s="2"/>
      <c r="AH5" s="2"/>
    </row>
    <row r="6" spans="1:34" s="11" customFormat="1" ht="26.25" customHeight="1" x14ac:dyDescent="0.55000000000000004">
      <c r="A6" s="136" t="s">
        <v>6</v>
      </c>
      <c r="B6" s="136"/>
      <c r="C6" s="136"/>
      <c r="D6" s="136"/>
      <c r="E6" s="135"/>
      <c r="F6" s="135"/>
      <c r="G6" s="135"/>
      <c r="H6" s="135"/>
      <c r="I6" s="135"/>
      <c r="J6" s="135"/>
      <c r="K6" s="135"/>
      <c r="L6" s="135"/>
      <c r="M6" s="135"/>
      <c r="N6" s="135"/>
      <c r="O6" s="135"/>
      <c r="P6" s="135"/>
      <c r="Q6" s="135"/>
      <c r="R6" s="135"/>
      <c r="S6" s="135"/>
      <c r="T6" s="135"/>
      <c r="U6" s="135"/>
      <c r="V6" s="135"/>
      <c r="W6" s="135"/>
      <c r="X6" s="135"/>
      <c r="Y6" s="135"/>
      <c r="Z6" s="135"/>
      <c r="AA6" s="135"/>
      <c r="AB6" s="135"/>
      <c r="AC6" s="135"/>
      <c r="AD6" s="2"/>
      <c r="AE6" s="2"/>
      <c r="AF6" s="2"/>
      <c r="AG6" s="2"/>
      <c r="AH6" s="2"/>
    </row>
    <row r="7" spans="1:34" s="11" customFormat="1" ht="26.25" customHeight="1" x14ac:dyDescent="0.55000000000000004">
      <c r="A7" s="145" t="s">
        <v>56</v>
      </c>
      <c r="B7" s="146"/>
      <c r="C7" s="146"/>
      <c r="D7" s="147"/>
      <c r="E7" s="148"/>
      <c r="F7" s="149"/>
      <c r="G7" s="149"/>
      <c r="H7" s="149"/>
      <c r="I7" s="149"/>
      <c r="J7" s="149"/>
      <c r="K7" s="149"/>
      <c r="L7" s="149"/>
      <c r="M7" s="149"/>
      <c r="N7" s="149"/>
      <c r="O7" s="149"/>
      <c r="P7" s="149"/>
      <c r="Q7" s="149"/>
      <c r="R7" s="149"/>
      <c r="S7" s="149"/>
      <c r="T7" s="149"/>
      <c r="U7" s="149"/>
      <c r="V7" s="149"/>
      <c r="W7" s="149"/>
      <c r="X7" s="149"/>
      <c r="Y7" s="149"/>
      <c r="Z7" s="149"/>
      <c r="AA7" s="149"/>
      <c r="AB7" s="149"/>
      <c r="AC7" s="150"/>
      <c r="AD7" s="2"/>
      <c r="AE7" s="2"/>
      <c r="AF7" s="2"/>
      <c r="AG7" s="2"/>
      <c r="AH7" s="2"/>
    </row>
    <row r="8" spans="1:34" s="11" customFormat="1" ht="26.25" customHeight="1" x14ac:dyDescent="0.55000000000000004">
      <c r="A8" s="124" t="s">
        <v>57</v>
      </c>
      <c r="B8" s="127"/>
      <c r="C8" s="127"/>
      <c r="D8" s="128"/>
      <c r="E8" s="202"/>
      <c r="F8" s="203"/>
      <c r="G8" s="203"/>
      <c r="H8" s="203"/>
      <c r="I8" s="203"/>
      <c r="J8" s="203"/>
      <c r="K8" s="203"/>
      <c r="L8" s="203"/>
      <c r="M8" s="203"/>
      <c r="N8" s="203"/>
      <c r="O8" s="203"/>
      <c r="P8" s="203"/>
      <c r="Q8" s="203"/>
      <c r="R8" s="203"/>
      <c r="S8" s="203"/>
      <c r="T8" s="203"/>
      <c r="U8" s="203"/>
      <c r="V8" s="203"/>
      <c r="W8" s="203"/>
      <c r="X8" s="203"/>
      <c r="Y8" s="203"/>
      <c r="Z8" s="203"/>
      <c r="AA8" s="203"/>
      <c r="AB8" s="203"/>
      <c r="AC8" s="204"/>
      <c r="AD8" s="2"/>
      <c r="AE8" s="2"/>
      <c r="AF8" s="2"/>
      <c r="AG8" s="2"/>
      <c r="AH8" s="2"/>
    </row>
    <row r="9" spans="1:34" s="11" customFormat="1" ht="26.25" customHeight="1" x14ac:dyDescent="0.55000000000000004">
      <c r="A9" s="136" t="s">
        <v>7</v>
      </c>
      <c r="B9" s="136"/>
      <c r="C9" s="136"/>
      <c r="D9" s="136"/>
      <c r="E9" s="6">
        <f>$P$2</f>
        <v>10</v>
      </c>
      <c r="F9" s="4" t="s">
        <v>3</v>
      </c>
      <c r="G9" s="10"/>
      <c r="H9" s="137" t="s">
        <v>8</v>
      </c>
      <c r="I9" s="137"/>
      <c r="J9" s="4">
        <f>$P$2</f>
        <v>10</v>
      </c>
      <c r="K9" s="4" t="s">
        <v>3</v>
      </c>
      <c r="L9" s="10"/>
      <c r="M9" s="137" t="s">
        <v>9</v>
      </c>
      <c r="N9" s="137"/>
      <c r="O9" s="4"/>
      <c r="P9" s="4"/>
      <c r="Q9" s="4"/>
      <c r="R9" s="4"/>
      <c r="S9" s="4"/>
      <c r="T9" s="4"/>
      <c r="U9" s="4"/>
      <c r="V9" s="4"/>
      <c r="W9" s="4"/>
      <c r="X9" s="4"/>
      <c r="Y9" s="4"/>
      <c r="Z9" s="4"/>
      <c r="AA9" s="4"/>
      <c r="AB9" s="4"/>
      <c r="AC9" s="5"/>
      <c r="AD9" s="2"/>
      <c r="AE9" s="2"/>
      <c r="AF9" s="2"/>
      <c r="AG9" s="2"/>
      <c r="AH9" s="2"/>
    </row>
    <row r="10" spans="1:34" s="11" customFormat="1" ht="26.25" customHeight="1" x14ac:dyDescent="0.55000000000000004">
      <c r="A10" s="138" t="s">
        <v>46</v>
      </c>
      <c r="B10" s="138"/>
      <c r="C10" s="138"/>
      <c r="D10" s="138"/>
      <c r="E10" s="4">
        <f>SUM(I10,M10,S10)</f>
        <v>0</v>
      </c>
      <c r="F10" s="137" t="s">
        <v>48</v>
      </c>
      <c r="G10" s="137"/>
      <c r="H10" s="137"/>
      <c r="I10" s="10"/>
      <c r="J10" s="137" t="s">
        <v>49</v>
      </c>
      <c r="K10" s="137"/>
      <c r="L10" s="137"/>
      <c r="M10" s="10"/>
      <c r="N10" s="156" t="s">
        <v>50</v>
      </c>
      <c r="O10" s="156"/>
      <c r="P10" s="10"/>
      <c r="Q10" s="4" t="s">
        <v>51</v>
      </c>
      <c r="R10" s="4"/>
      <c r="S10" s="4"/>
      <c r="T10" s="4"/>
      <c r="U10" s="4"/>
      <c r="V10" s="4"/>
      <c r="W10" s="4"/>
      <c r="X10" s="4"/>
      <c r="Y10" s="4"/>
      <c r="Z10" s="4"/>
      <c r="AA10" s="4"/>
      <c r="AB10" s="4"/>
      <c r="AC10" s="5"/>
      <c r="AD10" s="2"/>
      <c r="AE10" s="2"/>
      <c r="AF10" s="2"/>
      <c r="AG10" s="2"/>
      <c r="AH10" s="2"/>
    </row>
    <row r="11" spans="1:34" s="11" customFormat="1" ht="26.25" customHeight="1" x14ac:dyDescent="0.55000000000000004">
      <c r="A11" s="138" t="s">
        <v>47</v>
      </c>
      <c r="B11" s="138"/>
      <c r="C11" s="138"/>
      <c r="D11" s="138"/>
      <c r="E11" s="4">
        <f>SUM(I11,M11,P11)</f>
        <v>0</v>
      </c>
      <c r="F11" s="137" t="s">
        <v>48</v>
      </c>
      <c r="G11" s="137"/>
      <c r="H11" s="137"/>
      <c r="I11" s="10"/>
      <c r="J11" s="156" t="s">
        <v>49</v>
      </c>
      <c r="K11" s="156"/>
      <c r="L11" s="156"/>
      <c r="M11" s="10"/>
      <c r="N11" s="156" t="s">
        <v>50</v>
      </c>
      <c r="O11" s="156"/>
      <c r="P11" s="10"/>
      <c r="Q11" s="4" t="s">
        <v>51</v>
      </c>
      <c r="R11" s="4"/>
      <c r="U11" s="4"/>
      <c r="V11" s="4"/>
      <c r="W11" s="4"/>
      <c r="X11" s="4"/>
      <c r="Y11" s="4"/>
      <c r="Z11" s="4"/>
      <c r="AA11" s="4"/>
      <c r="AB11" s="4"/>
      <c r="AC11" s="5"/>
      <c r="AD11" s="2"/>
      <c r="AE11" s="2"/>
      <c r="AF11" s="2"/>
      <c r="AG11" s="2"/>
      <c r="AH11" s="2"/>
    </row>
    <row r="12" spans="1:34" s="11" customFormat="1" ht="26.25" customHeight="1" x14ac:dyDescent="0.55000000000000004">
      <c r="A12" s="181" t="s">
        <v>10</v>
      </c>
      <c r="B12" s="182"/>
      <c r="C12" s="187" t="s">
        <v>52</v>
      </c>
      <c r="D12" s="188"/>
      <c r="E12" s="151" t="s">
        <v>95</v>
      </c>
      <c r="F12" s="152"/>
      <c r="G12" s="152"/>
      <c r="H12" s="152"/>
      <c r="I12" s="152"/>
      <c r="J12" s="152"/>
      <c r="K12" s="152"/>
      <c r="L12" s="35"/>
      <c r="M12" s="34" t="s">
        <v>11</v>
      </c>
      <c r="N12" s="34"/>
      <c r="O12" s="34"/>
      <c r="P12" s="34"/>
      <c r="Q12" s="34"/>
      <c r="R12" s="34"/>
      <c r="S12" s="34"/>
      <c r="T12" s="34"/>
      <c r="U12" s="34"/>
      <c r="V12" s="34"/>
      <c r="W12" s="34"/>
      <c r="X12" s="34"/>
      <c r="Y12" s="34"/>
      <c r="Z12" s="34"/>
      <c r="AA12" s="34"/>
      <c r="AB12" s="34"/>
      <c r="AC12" s="39"/>
      <c r="AD12" s="31" t="str">
        <f>IF(OR(ISBLANK($L$12),), "←利用児童１人あたりの利用上限時間が入力されていません。", "")</f>
        <v>←利用児童１人あたりの利用上限時間が入力されていません。</v>
      </c>
      <c r="AE12" s="2"/>
      <c r="AF12" s="2"/>
      <c r="AG12" s="2"/>
      <c r="AH12" s="2"/>
    </row>
    <row r="13" spans="1:34" s="11" customFormat="1" ht="26.25" customHeight="1" x14ac:dyDescent="0.55000000000000004">
      <c r="A13" s="183"/>
      <c r="B13" s="184"/>
      <c r="C13" s="189" t="s">
        <v>53</v>
      </c>
      <c r="D13" s="190"/>
      <c r="E13" s="153" t="s">
        <v>97</v>
      </c>
      <c r="F13" s="154"/>
      <c r="G13" s="154"/>
      <c r="H13" s="154"/>
      <c r="I13" s="154"/>
      <c r="J13" s="154"/>
      <c r="K13" s="154"/>
      <c r="L13" s="37"/>
      <c r="M13" s="36" t="s">
        <v>11</v>
      </c>
      <c r="N13" s="36"/>
      <c r="O13" s="36"/>
      <c r="P13" s="36"/>
      <c r="Q13" s="36"/>
      <c r="R13" s="36"/>
      <c r="S13" s="36"/>
      <c r="T13" s="36"/>
      <c r="U13" s="36"/>
      <c r="V13" s="36"/>
      <c r="W13" s="36"/>
      <c r="X13" s="36"/>
      <c r="Y13" s="36"/>
      <c r="Z13" s="36"/>
      <c r="AA13" s="36"/>
      <c r="AB13" s="36"/>
      <c r="AC13" s="40"/>
      <c r="AD13" s="31" t="str">
        <f>IF(OR(ISBLANK($L$13),), "←利用児童１人あたりの利用上限時間が入力されていません。", "")</f>
        <v>←利用児童１人あたりの利用上限時間が入力されていません。</v>
      </c>
      <c r="AE13" s="2"/>
      <c r="AF13" s="2"/>
      <c r="AG13" s="2"/>
      <c r="AH13" s="2"/>
    </row>
    <row r="14" spans="1:34" s="11" customFormat="1" ht="26.25" customHeight="1" x14ac:dyDescent="0.55000000000000004">
      <c r="A14" s="185"/>
      <c r="B14" s="186"/>
      <c r="C14" s="191" t="s">
        <v>54</v>
      </c>
      <c r="D14" s="192"/>
      <c r="E14" s="155" t="s">
        <v>97</v>
      </c>
      <c r="F14" s="129"/>
      <c r="G14" s="129"/>
      <c r="H14" s="129"/>
      <c r="I14" s="129"/>
      <c r="J14" s="129"/>
      <c r="K14" s="129"/>
      <c r="L14" s="47"/>
      <c r="M14" s="56" t="s">
        <v>11</v>
      </c>
      <c r="N14" s="56"/>
      <c r="O14" s="56"/>
      <c r="P14" s="56"/>
      <c r="Q14" s="56"/>
      <c r="R14" s="56"/>
      <c r="S14" s="56"/>
      <c r="T14" s="56"/>
      <c r="U14" s="56"/>
      <c r="V14" s="56"/>
      <c r="W14" s="56"/>
      <c r="X14" s="56"/>
      <c r="Y14" s="56"/>
      <c r="Z14" s="56"/>
      <c r="AA14" s="56"/>
      <c r="AB14" s="56"/>
      <c r="AC14" s="57"/>
      <c r="AD14" s="31" t="str">
        <f>IF(OR(ISBLANK($L$14),), "←利用児童１人あたりの利用上限時間が入力されていません。", "")</f>
        <v>←利用児童１人あたりの利用上限時間が入力されていません。</v>
      </c>
      <c r="AE14" s="2"/>
      <c r="AF14" s="2"/>
      <c r="AG14" s="2"/>
      <c r="AH14" s="2"/>
    </row>
    <row r="15" spans="1:34" s="11" customFormat="1" ht="26.25" customHeight="1" x14ac:dyDescent="0.55000000000000004">
      <c r="A15" s="136" t="s">
        <v>12</v>
      </c>
      <c r="B15" s="136"/>
      <c r="C15" s="136"/>
      <c r="D15" s="136"/>
      <c r="E15" s="199" t="s">
        <v>13</v>
      </c>
      <c r="F15" s="200"/>
      <c r="G15" s="200"/>
      <c r="H15" s="201"/>
      <c r="I15" s="65">
        <f>COUNTIFS(A:A,"児童氏名：",D:D,"&lt;&gt;")</f>
        <v>0</v>
      </c>
      <c r="J15" s="34" t="s">
        <v>18</v>
      </c>
      <c r="K15" s="34"/>
      <c r="L15" s="34"/>
      <c r="M15" s="34"/>
      <c r="N15" s="34"/>
      <c r="O15" s="34"/>
      <c r="P15" s="34"/>
      <c r="Q15" s="34"/>
      <c r="R15" s="34"/>
      <c r="S15" s="34"/>
      <c r="T15" s="34"/>
      <c r="U15" s="34"/>
      <c r="V15" s="34"/>
      <c r="W15" s="34"/>
      <c r="X15" s="34"/>
      <c r="Y15" s="34"/>
      <c r="Z15" s="34"/>
      <c r="AA15" s="34"/>
      <c r="AB15" s="34"/>
      <c r="AC15" s="39"/>
      <c r="AD15" s="31"/>
      <c r="AE15" s="2"/>
      <c r="AF15" s="2"/>
      <c r="AG15" s="2"/>
      <c r="AH15" s="2"/>
    </row>
    <row r="16" spans="1:34" s="11" customFormat="1" ht="26.25" customHeight="1" x14ac:dyDescent="0.55000000000000004">
      <c r="A16" s="136"/>
      <c r="B16" s="136"/>
      <c r="C16" s="136"/>
      <c r="D16" s="136"/>
      <c r="E16" s="139" t="s">
        <v>15</v>
      </c>
      <c r="F16" s="140"/>
      <c r="G16" s="140"/>
      <c r="H16" s="141"/>
      <c r="I16" s="64">
        <f>SUMIFS(D:D,A:A,"合計利用回数")</f>
        <v>0</v>
      </c>
      <c r="J16" s="36" t="s">
        <v>38</v>
      </c>
      <c r="K16" s="36"/>
      <c r="L16" s="36"/>
      <c r="M16" s="36"/>
      <c r="N16" s="36"/>
      <c r="O16" s="36"/>
      <c r="P16" s="46"/>
      <c r="Q16" s="36"/>
      <c r="R16" s="36"/>
      <c r="S16" s="36"/>
      <c r="T16" s="36"/>
      <c r="U16" s="36"/>
      <c r="V16" s="36"/>
      <c r="W16" s="36"/>
      <c r="X16" s="36"/>
      <c r="Y16" s="36"/>
      <c r="Z16" s="36"/>
      <c r="AA16" s="36"/>
      <c r="AB16" s="36"/>
      <c r="AC16" s="40"/>
      <c r="AD16" s="2"/>
      <c r="AE16" s="2"/>
      <c r="AF16" s="2"/>
      <c r="AG16" s="2"/>
      <c r="AH16" s="2"/>
    </row>
    <row r="17" spans="1:34" s="11" customFormat="1" ht="26.25" customHeight="1" x14ac:dyDescent="0.55000000000000004">
      <c r="A17" s="136"/>
      <c r="B17" s="136"/>
      <c r="C17" s="136"/>
      <c r="D17" s="136"/>
      <c r="E17" s="142" t="s">
        <v>17</v>
      </c>
      <c r="F17" s="143"/>
      <c r="G17" s="143"/>
      <c r="H17" s="144"/>
      <c r="I17" s="63" t="str">
        <f>IFERROR(TEXT(SUMIFS(N:N, K:K, "合計利用時間"),"0;-0;;@"),"")</f>
        <v/>
      </c>
      <c r="J17" s="38" t="s">
        <v>33</v>
      </c>
      <c r="K17" s="38"/>
      <c r="L17" s="38"/>
      <c r="M17" s="129"/>
      <c r="N17" s="129"/>
      <c r="O17" s="38"/>
      <c r="P17" s="38"/>
      <c r="Q17" s="38"/>
      <c r="R17" s="129"/>
      <c r="S17" s="129"/>
      <c r="T17" s="129"/>
      <c r="U17" s="38"/>
      <c r="V17" s="38"/>
      <c r="W17" s="38"/>
      <c r="X17" s="38"/>
      <c r="Y17" s="38"/>
      <c r="Z17" s="38"/>
      <c r="AA17" s="38"/>
      <c r="AB17" s="38"/>
      <c r="AC17" s="41"/>
      <c r="AD17" s="2"/>
      <c r="AE17" s="2"/>
      <c r="AF17" s="2"/>
      <c r="AG17" s="2"/>
      <c r="AH17" s="2"/>
    </row>
    <row r="18" spans="1:34" s="11" customFormat="1" ht="26.25" customHeight="1" x14ac:dyDescent="0.55000000000000004">
      <c r="A18" s="1"/>
      <c r="B18" s="1"/>
      <c r="C18" s="1"/>
      <c r="D18" s="1"/>
      <c r="E18" s="2"/>
      <c r="F18" s="2"/>
      <c r="G18" s="2"/>
      <c r="H18" s="2"/>
      <c r="I18" s="2"/>
      <c r="J18" s="2"/>
      <c r="K18" s="2"/>
      <c r="L18" s="2"/>
      <c r="M18" s="2"/>
      <c r="N18" s="1"/>
      <c r="O18" s="2"/>
      <c r="P18" s="2"/>
      <c r="Q18" s="2"/>
      <c r="R18" s="1"/>
      <c r="S18" s="1"/>
      <c r="T18" s="1"/>
      <c r="V18" s="2"/>
      <c r="W18" s="2"/>
      <c r="X18" s="2"/>
      <c r="Y18" s="2"/>
      <c r="Z18" s="2"/>
      <c r="AA18" s="2"/>
      <c r="AB18" s="2"/>
      <c r="AC18" s="2"/>
      <c r="AD18" s="2"/>
      <c r="AE18" s="2"/>
      <c r="AF18" s="2"/>
      <c r="AG18" s="2"/>
      <c r="AH18" s="2"/>
    </row>
    <row r="19" spans="1:34" s="11" customFormat="1" ht="26.25" customHeight="1" x14ac:dyDescent="0.55000000000000004">
      <c r="A19" s="33" t="s">
        <v>88</v>
      </c>
      <c r="B19" s="1"/>
      <c r="C19" s="1"/>
      <c r="D19" s="1"/>
      <c r="E19" s="2"/>
      <c r="F19" s="2"/>
      <c r="G19" s="2"/>
      <c r="H19" s="2"/>
      <c r="I19" s="2"/>
      <c r="J19" s="2"/>
      <c r="K19" s="2"/>
      <c r="L19" s="2"/>
      <c r="M19" s="2"/>
      <c r="N19" s="1"/>
      <c r="O19" s="2"/>
      <c r="P19" s="2"/>
      <c r="Q19" s="2"/>
      <c r="R19" s="1"/>
      <c r="S19" s="1"/>
      <c r="T19" s="1"/>
      <c r="V19" s="2"/>
      <c r="W19" s="2"/>
      <c r="X19" s="2"/>
      <c r="Y19" s="2"/>
      <c r="Z19" s="2"/>
      <c r="AA19" s="2"/>
      <c r="AB19" s="2"/>
      <c r="AC19" s="2"/>
      <c r="AD19" s="2"/>
      <c r="AE19" s="2"/>
      <c r="AF19" s="2"/>
      <c r="AG19" s="2"/>
      <c r="AH19" s="2"/>
    </row>
    <row r="20" spans="1:34" s="11" customFormat="1" ht="26.25" customHeight="1" x14ac:dyDescent="0.55000000000000004">
      <c r="A20" s="158" t="s">
        <v>89</v>
      </c>
      <c r="B20" s="158"/>
      <c r="C20" s="158"/>
      <c r="D20" s="158"/>
      <c r="E20" s="158"/>
      <c r="F20" s="158"/>
      <c r="G20" s="158"/>
      <c r="H20" s="158"/>
      <c r="I20" s="158"/>
      <c r="J20" s="158"/>
      <c r="K20" s="158"/>
      <c r="L20" s="158"/>
      <c r="M20" s="158"/>
      <c r="N20" s="158"/>
      <c r="O20" s="158"/>
      <c r="P20" s="158"/>
      <c r="Q20" s="158"/>
      <c r="R20" s="158"/>
      <c r="S20" s="158"/>
      <c r="T20" s="158"/>
      <c r="U20" s="158"/>
      <c r="V20" s="158"/>
      <c r="W20" s="158"/>
      <c r="X20" s="158"/>
      <c r="Y20" s="158"/>
      <c r="Z20" s="158"/>
      <c r="AA20" s="158"/>
      <c r="AB20" s="158"/>
      <c r="AC20" s="158"/>
      <c r="AD20" s="2"/>
      <c r="AE20" s="2"/>
      <c r="AF20" s="2"/>
      <c r="AG20" s="2"/>
      <c r="AH20" s="2"/>
    </row>
    <row r="21" spans="1:34" s="11" customFormat="1" ht="26.25" customHeight="1" x14ac:dyDescent="0.55000000000000004">
      <c r="A21" s="158"/>
      <c r="B21" s="158"/>
      <c r="C21" s="158"/>
      <c r="D21" s="158"/>
      <c r="E21" s="158"/>
      <c r="F21" s="158"/>
      <c r="G21" s="158"/>
      <c r="H21" s="158"/>
      <c r="I21" s="158"/>
      <c r="J21" s="158"/>
      <c r="K21" s="158"/>
      <c r="L21" s="158"/>
      <c r="M21" s="158"/>
      <c r="N21" s="158"/>
      <c r="O21" s="158"/>
      <c r="P21" s="158"/>
      <c r="Q21" s="158"/>
      <c r="R21" s="158"/>
      <c r="S21" s="158"/>
      <c r="T21" s="158"/>
      <c r="U21" s="158"/>
      <c r="V21" s="158"/>
      <c r="W21" s="158"/>
      <c r="X21" s="158"/>
      <c r="Y21" s="158"/>
      <c r="Z21" s="158"/>
      <c r="AA21" s="158"/>
      <c r="AB21" s="158"/>
      <c r="AC21" s="158"/>
      <c r="AD21" s="2"/>
      <c r="AE21" s="2"/>
      <c r="AF21" s="2"/>
      <c r="AG21" s="2"/>
      <c r="AH21" s="2"/>
    </row>
    <row r="22" spans="1:34" s="11" customFormat="1" ht="26.25" customHeight="1" x14ac:dyDescent="0.55000000000000004">
      <c r="A22" s="170" t="s">
        <v>67</v>
      </c>
      <c r="B22" s="171"/>
      <c r="C22" s="171"/>
      <c r="D22" s="172"/>
      <c r="E22" s="247"/>
      <c r="F22" s="248"/>
      <c r="G22" s="58"/>
      <c r="H22" s="58"/>
      <c r="I22" s="58"/>
      <c r="J22" s="58"/>
      <c r="K22" s="58"/>
      <c r="L22" s="58"/>
      <c r="M22" s="58"/>
      <c r="N22" s="58"/>
      <c r="O22" s="58"/>
      <c r="P22" s="58"/>
      <c r="Q22" s="58"/>
      <c r="R22" s="58"/>
      <c r="S22" s="58"/>
      <c r="T22" s="58"/>
      <c r="U22" s="58"/>
      <c r="V22" s="58"/>
      <c r="W22" s="58"/>
      <c r="X22" s="58"/>
      <c r="Y22" s="58"/>
      <c r="Z22" s="58"/>
      <c r="AA22" s="58"/>
      <c r="AB22" s="58"/>
      <c r="AC22" s="59"/>
      <c r="AD22" s="2"/>
      <c r="AE22" s="2"/>
      <c r="AF22" s="2"/>
      <c r="AG22" s="2"/>
      <c r="AH22" s="2"/>
    </row>
    <row r="23" spans="1:34" s="11" customFormat="1" ht="26.25" customHeight="1" x14ac:dyDescent="0.55000000000000004">
      <c r="A23" s="164" t="s">
        <v>68</v>
      </c>
      <c r="B23" s="165"/>
      <c r="C23" s="165"/>
      <c r="D23" s="166"/>
      <c r="E23" s="249"/>
      <c r="F23" s="250"/>
      <c r="G23" s="60"/>
      <c r="H23" s="175" t="s">
        <v>83</v>
      </c>
      <c r="I23" s="175"/>
      <c r="J23" s="175"/>
      <c r="K23" s="176"/>
      <c r="L23" s="176"/>
      <c r="M23" s="50"/>
      <c r="N23" s="176"/>
      <c r="O23" s="176"/>
      <c r="P23" s="176"/>
      <c r="Q23" s="176"/>
      <c r="R23" s="50"/>
      <c r="S23" s="60" t="s">
        <v>19</v>
      </c>
      <c r="T23" s="60"/>
      <c r="U23" s="60"/>
      <c r="V23" s="60"/>
      <c r="W23" s="60"/>
      <c r="X23" s="60"/>
      <c r="Y23" s="60"/>
      <c r="Z23" s="60"/>
      <c r="AA23" s="60"/>
      <c r="AB23" s="60"/>
      <c r="AC23" s="61"/>
      <c r="AD23" s="2"/>
      <c r="AE23" s="2"/>
      <c r="AF23" s="2"/>
      <c r="AG23" s="2"/>
      <c r="AH23" s="2"/>
    </row>
    <row r="24" spans="1:34" s="11" customFormat="1" ht="26" customHeight="1" x14ac:dyDescent="0.55000000000000004">
      <c r="A24" s="167"/>
      <c r="B24" s="168"/>
      <c r="C24" s="168"/>
      <c r="D24" s="169"/>
      <c r="E24" s="161" t="s">
        <v>69</v>
      </c>
      <c r="F24" s="162"/>
      <c r="G24" s="251"/>
      <c r="H24" s="251"/>
      <c r="I24" s="251"/>
      <c r="J24" s="251"/>
      <c r="K24" s="251"/>
      <c r="L24" s="251"/>
      <c r="M24" s="251"/>
      <c r="N24" s="251"/>
      <c r="O24" s="251"/>
      <c r="P24" s="251"/>
      <c r="Q24" s="251"/>
      <c r="R24" s="251"/>
      <c r="S24" s="251"/>
      <c r="T24" s="251"/>
      <c r="U24" s="251"/>
      <c r="V24" s="251"/>
      <c r="W24" s="251"/>
      <c r="X24" s="251"/>
      <c r="Y24" s="251"/>
      <c r="Z24" s="251"/>
      <c r="AA24" s="251"/>
      <c r="AB24" s="251"/>
      <c r="AC24" s="38" t="s">
        <v>19</v>
      </c>
      <c r="AD24" s="2"/>
      <c r="AE24" s="2"/>
      <c r="AF24" s="2"/>
      <c r="AG24" s="2"/>
      <c r="AH24" s="2"/>
    </row>
    <row r="25" spans="1:34" s="11" customFormat="1" ht="26" customHeight="1" x14ac:dyDescent="0.55000000000000004">
      <c r="A25" s="164" t="s">
        <v>111</v>
      </c>
      <c r="B25" s="165"/>
      <c r="C25" s="165"/>
      <c r="D25" s="166"/>
      <c r="E25" s="237" t="s">
        <v>112</v>
      </c>
      <c r="F25" s="175"/>
      <c r="G25" s="175"/>
      <c r="H25" s="175"/>
      <c r="I25" s="175"/>
      <c r="J25" s="238"/>
      <c r="K25" s="238"/>
      <c r="L25" s="73" t="s">
        <v>113</v>
      </c>
      <c r="M25" s="73"/>
      <c r="N25" s="73"/>
      <c r="O25" s="73"/>
      <c r="P25" s="73"/>
      <c r="Q25" s="73"/>
      <c r="R25" s="73"/>
      <c r="S25" s="73"/>
      <c r="T25" s="73"/>
      <c r="U25" s="73"/>
      <c r="V25" s="73"/>
      <c r="W25" s="73"/>
      <c r="X25" s="73"/>
      <c r="Y25" s="73"/>
      <c r="Z25" s="73"/>
      <c r="AA25" s="73"/>
      <c r="AB25" s="73"/>
      <c r="AC25" s="39"/>
      <c r="AD25" s="2"/>
      <c r="AE25" s="2"/>
      <c r="AF25" s="2"/>
      <c r="AG25" s="2"/>
      <c r="AH25" s="2"/>
    </row>
    <row r="26" spans="1:34" s="11" customFormat="1" ht="26" customHeight="1" x14ac:dyDescent="0.55000000000000004">
      <c r="A26" s="167"/>
      <c r="B26" s="168"/>
      <c r="C26" s="168"/>
      <c r="D26" s="169"/>
      <c r="E26" s="239" t="s">
        <v>119</v>
      </c>
      <c r="F26" s="240"/>
      <c r="G26" s="240"/>
      <c r="H26" s="240"/>
      <c r="I26" s="240" t="s">
        <v>115</v>
      </c>
      <c r="J26" s="240"/>
      <c r="K26" s="240"/>
      <c r="L26" s="134"/>
      <c r="M26" s="134"/>
      <c r="N26" s="74" t="s">
        <v>113</v>
      </c>
      <c r="O26" s="132" t="s">
        <v>117</v>
      </c>
      <c r="P26" s="133"/>
      <c r="Q26" s="133"/>
      <c r="R26" s="134"/>
      <c r="S26" s="134"/>
      <c r="T26" s="74" t="s">
        <v>113</v>
      </c>
      <c r="U26" s="133" t="s">
        <v>116</v>
      </c>
      <c r="V26" s="133"/>
      <c r="W26" s="133"/>
      <c r="X26" s="134"/>
      <c r="Y26" s="134"/>
      <c r="Z26" s="74" t="s">
        <v>113</v>
      </c>
      <c r="AA26" s="74"/>
      <c r="AB26" s="74"/>
      <c r="AC26" s="41"/>
      <c r="AD26" s="2"/>
      <c r="AE26" s="2"/>
      <c r="AF26" s="2"/>
      <c r="AG26" s="2"/>
      <c r="AH26" s="2"/>
    </row>
    <row r="27" spans="1:34" s="11" customFormat="1" ht="26.25" customHeight="1" x14ac:dyDescent="0.55000000000000004">
      <c r="A27" s="1"/>
      <c r="B27" s="1"/>
      <c r="C27" s="1"/>
      <c r="D27" s="1"/>
      <c r="E27" s="2"/>
      <c r="F27" s="2"/>
      <c r="G27" s="2"/>
      <c r="H27" s="2"/>
      <c r="I27" s="2"/>
      <c r="J27" s="2"/>
      <c r="K27" s="2"/>
      <c r="L27" s="2"/>
      <c r="M27" s="2"/>
      <c r="N27" s="2"/>
      <c r="O27" s="2"/>
      <c r="P27" s="2"/>
      <c r="Q27" s="2"/>
      <c r="R27" s="2"/>
      <c r="S27" s="2"/>
      <c r="T27" s="2"/>
      <c r="U27" s="2"/>
      <c r="V27" s="2"/>
      <c r="W27" s="2"/>
      <c r="X27" s="2"/>
      <c r="Y27" s="2"/>
      <c r="Z27" s="2"/>
      <c r="AA27" s="2"/>
      <c r="AB27" s="2"/>
      <c r="AC27" s="2"/>
      <c r="AD27" s="2"/>
      <c r="AE27" s="2"/>
      <c r="AF27" s="2"/>
      <c r="AG27" s="2"/>
      <c r="AH27" s="2"/>
    </row>
    <row r="28" spans="1:34" s="11" customFormat="1" ht="26.25" customHeight="1" x14ac:dyDescent="0.55000000000000004">
      <c r="A28" s="33" t="s">
        <v>71</v>
      </c>
      <c r="B28" s="2"/>
      <c r="C28" s="2"/>
      <c r="D28" s="2"/>
      <c r="E28" s="2"/>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2"/>
      <c r="AH28" s="2"/>
    </row>
    <row r="29" spans="1:34" s="11" customFormat="1" ht="26.25" customHeight="1" x14ac:dyDescent="0.55000000000000004">
      <c r="A29" s="136" t="s">
        <v>21</v>
      </c>
      <c r="B29" s="136"/>
      <c r="C29" s="136"/>
      <c r="D29" s="136"/>
      <c r="E29" s="4">
        <f>SUMIFS(C:C,A:A,"親子通園")</f>
        <v>0</v>
      </c>
      <c r="F29" s="137" t="s">
        <v>20</v>
      </c>
      <c r="G29" s="137"/>
      <c r="H29" s="137"/>
      <c r="I29" s="4">
        <f>COUNTIFS(A:A,"親子通園",C:C,"&gt;0")</f>
        <v>0</v>
      </c>
      <c r="J29" s="4" t="s">
        <v>14</v>
      </c>
      <c r="K29" s="197" t="s">
        <v>63</v>
      </c>
      <c r="L29" s="197"/>
      <c r="M29" s="197"/>
      <c r="N29" s="197"/>
      <c r="O29" s="197"/>
      <c r="P29" s="197"/>
      <c r="Q29" s="197"/>
      <c r="R29" s="197"/>
      <c r="S29" s="197"/>
      <c r="T29" s="197"/>
      <c r="U29" s="197"/>
      <c r="V29" s="197"/>
      <c r="W29" s="197"/>
      <c r="X29" s="197"/>
      <c r="Y29" s="197"/>
      <c r="Z29" s="197"/>
      <c r="AA29" s="197"/>
      <c r="AB29" s="197"/>
      <c r="AC29" s="198"/>
      <c r="AD29" s="2"/>
      <c r="AE29" s="2"/>
      <c r="AF29" s="2"/>
      <c r="AG29" s="2"/>
      <c r="AH29" s="2"/>
    </row>
    <row r="30" spans="1:34" s="11" customFormat="1" ht="26.25" customHeight="1" x14ac:dyDescent="0.55000000000000004">
      <c r="A30" s="193" t="s">
        <v>102</v>
      </c>
      <c r="B30" s="136"/>
      <c r="C30" s="136"/>
      <c r="D30" s="136"/>
      <c r="E30" s="7">
        <f>SUMIFS(O:O,N:N,"事前面談")</f>
        <v>0</v>
      </c>
      <c r="F30" s="194" t="s">
        <v>20</v>
      </c>
      <c r="G30" s="194"/>
      <c r="H30" s="194"/>
      <c r="I30" s="7">
        <f>COUNTIFS(N:N,"事前面談",O:O,"&gt;0")</f>
        <v>0</v>
      </c>
      <c r="J30" s="7" t="s">
        <v>14</v>
      </c>
      <c r="K30" s="195" t="s">
        <v>104</v>
      </c>
      <c r="L30" s="195"/>
      <c r="M30" s="195"/>
      <c r="N30" s="195"/>
      <c r="O30" s="195"/>
      <c r="P30" s="195"/>
      <c r="Q30" s="195"/>
      <c r="R30" s="195"/>
      <c r="S30" s="195"/>
      <c r="T30" s="195"/>
      <c r="U30" s="195"/>
      <c r="V30" s="195"/>
      <c r="W30" s="195"/>
      <c r="X30" s="195"/>
      <c r="Y30" s="195"/>
      <c r="Z30" s="195"/>
      <c r="AA30" s="195"/>
      <c r="AB30" s="195"/>
      <c r="AC30" s="196"/>
      <c r="AD30" s="2"/>
      <c r="AE30" s="2"/>
      <c r="AF30" s="2"/>
      <c r="AG30" s="2"/>
      <c r="AH30" s="2"/>
    </row>
    <row r="31" spans="1:34" s="11" customFormat="1" ht="26.25" customHeight="1" x14ac:dyDescent="0.55000000000000004">
      <c r="A31" s="193" t="s">
        <v>103</v>
      </c>
      <c r="B31" s="136"/>
      <c r="C31" s="136"/>
      <c r="D31" s="136"/>
      <c r="E31" s="7">
        <f>SUMIFS(S:S,Q:Q,"事後面談")</f>
        <v>0</v>
      </c>
      <c r="F31" s="194" t="s">
        <v>20</v>
      </c>
      <c r="G31" s="194"/>
      <c r="H31" s="194"/>
      <c r="I31" s="7">
        <f>COUNTIFS(Q:Q,"事後面談",S:S,"&gt;0")</f>
        <v>0</v>
      </c>
      <c r="J31" s="7" t="s">
        <v>14</v>
      </c>
      <c r="K31" s="195" t="s">
        <v>105</v>
      </c>
      <c r="L31" s="195"/>
      <c r="M31" s="195"/>
      <c r="N31" s="195"/>
      <c r="O31" s="195"/>
      <c r="P31" s="195"/>
      <c r="Q31" s="195"/>
      <c r="R31" s="195"/>
      <c r="S31" s="195"/>
      <c r="T31" s="195"/>
      <c r="U31" s="195"/>
      <c r="V31" s="195"/>
      <c r="W31" s="195"/>
      <c r="X31" s="195"/>
      <c r="Y31" s="195"/>
      <c r="Z31" s="195"/>
      <c r="AA31" s="195"/>
      <c r="AB31" s="195"/>
      <c r="AC31" s="196"/>
      <c r="AD31" s="2"/>
      <c r="AE31" s="2"/>
      <c r="AF31" s="2"/>
      <c r="AG31" s="2"/>
      <c r="AH31" s="2"/>
    </row>
    <row r="32" spans="1:34" s="11" customFormat="1" ht="26.25" customHeight="1" x14ac:dyDescent="0.55000000000000004">
      <c r="A32" s="136" t="s">
        <v>42</v>
      </c>
      <c r="B32" s="136"/>
      <c r="C32" s="136"/>
      <c r="D32" s="136"/>
      <c r="E32" s="6">
        <f>SUMIFS(I:I,F:F,"保護者支援面談実施")</f>
        <v>0</v>
      </c>
      <c r="F32" s="137" t="s">
        <v>20</v>
      </c>
      <c r="G32" s="137"/>
      <c r="H32" s="137"/>
      <c r="I32" s="4">
        <f>COUNTIFS(F:F,"保護者支援面談実施",I:I,"&gt;0")</f>
        <v>0</v>
      </c>
      <c r="J32" s="4" t="s">
        <v>14</v>
      </c>
      <c r="K32" s="195" t="s">
        <v>106</v>
      </c>
      <c r="L32" s="195"/>
      <c r="M32" s="195"/>
      <c r="N32" s="195"/>
      <c r="O32" s="195"/>
      <c r="P32" s="195"/>
      <c r="Q32" s="195"/>
      <c r="R32" s="195"/>
      <c r="S32" s="195"/>
      <c r="T32" s="195"/>
      <c r="U32" s="195"/>
      <c r="V32" s="195"/>
      <c r="W32" s="195"/>
      <c r="X32" s="195"/>
      <c r="Y32" s="195"/>
      <c r="Z32" s="195"/>
      <c r="AA32" s="195"/>
      <c r="AB32" s="195"/>
      <c r="AC32" s="196"/>
      <c r="AD32" s="2"/>
      <c r="AE32" s="2"/>
      <c r="AF32" s="2"/>
      <c r="AG32" s="2"/>
      <c r="AH32" s="2"/>
    </row>
    <row r="33" spans="1:46" s="11" customFormat="1" ht="26.25" customHeight="1" x14ac:dyDescent="0.55000000000000004">
      <c r="A33" s="1"/>
      <c r="B33" s="1"/>
      <c r="C33" s="1"/>
      <c r="D33" s="1"/>
      <c r="E33" s="2"/>
      <c r="F33" s="2"/>
      <c r="G33" s="2"/>
      <c r="H33" s="2"/>
      <c r="I33" s="2"/>
      <c r="J33" s="2"/>
      <c r="K33" s="1"/>
      <c r="L33" s="1"/>
      <c r="M33" s="1"/>
      <c r="N33" s="1"/>
      <c r="O33" s="1"/>
      <c r="P33" s="1"/>
      <c r="Q33" s="1"/>
      <c r="R33" s="1"/>
      <c r="S33" s="1"/>
      <c r="T33" s="1"/>
      <c r="U33" s="1"/>
      <c r="V33" s="1"/>
      <c r="W33" s="1"/>
      <c r="X33" s="1"/>
      <c r="Y33" s="1"/>
      <c r="Z33" s="1"/>
      <c r="AA33" s="1"/>
      <c r="AB33" s="1"/>
      <c r="AC33" s="1"/>
      <c r="AD33" s="2"/>
      <c r="AE33" s="2"/>
      <c r="AF33" s="2"/>
      <c r="AG33" s="2"/>
      <c r="AH33" s="2"/>
    </row>
    <row r="34" spans="1:46" s="11" customFormat="1" ht="26.25" customHeight="1" x14ac:dyDescent="0.55000000000000004">
      <c r="A34" s="180" t="s">
        <v>72</v>
      </c>
      <c r="B34" s="180"/>
      <c r="C34" s="180"/>
      <c r="D34" s="180"/>
      <c r="E34" s="180"/>
      <c r="F34" s="180"/>
      <c r="G34" s="180"/>
      <c r="H34" s="180"/>
      <c r="I34" s="180"/>
      <c r="J34" s="180"/>
      <c r="K34" s="180"/>
      <c r="L34" s="180"/>
      <c r="M34" s="180"/>
      <c r="N34" s="180"/>
      <c r="O34" s="180"/>
      <c r="P34" s="180"/>
      <c r="Q34" s="180"/>
      <c r="R34" s="180"/>
      <c r="S34" s="180"/>
      <c r="T34" s="180"/>
      <c r="U34" s="180"/>
      <c r="V34" s="180"/>
      <c r="W34" s="180"/>
      <c r="X34" s="180"/>
      <c r="Y34" s="180"/>
      <c r="Z34" s="180"/>
      <c r="AA34" s="180"/>
      <c r="AB34" s="180"/>
      <c r="AC34" s="180"/>
      <c r="AD34" s="2"/>
      <c r="AE34" s="2"/>
      <c r="AF34" s="2"/>
      <c r="AG34" s="2"/>
      <c r="AH34" s="2"/>
      <c r="AT34" s="12"/>
    </row>
    <row r="35" spans="1:46" s="11" customFormat="1" ht="26.25" customHeight="1" x14ac:dyDescent="0.55000000000000004">
      <c r="A35" s="91"/>
      <c r="B35" s="92"/>
      <c r="C35" s="92"/>
      <c r="D35" s="92"/>
      <c r="E35" s="92"/>
      <c r="F35" s="92"/>
      <c r="G35" s="92"/>
      <c r="H35" s="92"/>
      <c r="I35" s="92"/>
      <c r="J35" s="92"/>
      <c r="K35" s="92"/>
      <c r="L35" s="92"/>
      <c r="M35" s="92"/>
      <c r="N35" s="92"/>
      <c r="O35" s="92"/>
      <c r="P35" s="92"/>
      <c r="Q35" s="92"/>
      <c r="R35" s="92"/>
      <c r="S35" s="92"/>
      <c r="T35" s="92"/>
      <c r="U35" s="92"/>
      <c r="V35" s="92"/>
      <c r="W35" s="92"/>
      <c r="X35" s="92"/>
      <c r="Y35" s="92"/>
      <c r="Z35" s="92"/>
      <c r="AA35" s="92"/>
      <c r="AB35" s="92"/>
      <c r="AC35" s="93"/>
      <c r="AD35" s="2"/>
      <c r="AE35" s="2"/>
      <c r="AF35" s="2"/>
      <c r="AG35" s="2"/>
      <c r="AH35" s="2"/>
    </row>
    <row r="36" spans="1:46" s="11" customFormat="1" ht="26.25" customHeight="1" x14ac:dyDescent="0.55000000000000004">
      <c r="A36" s="94"/>
      <c r="B36" s="95"/>
      <c r="C36" s="95"/>
      <c r="D36" s="95"/>
      <c r="E36" s="95"/>
      <c r="F36" s="95"/>
      <c r="G36" s="95"/>
      <c r="H36" s="95"/>
      <c r="I36" s="95"/>
      <c r="J36" s="95"/>
      <c r="K36" s="95"/>
      <c r="L36" s="95"/>
      <c r="M36" s="95"/>
      <c r="N36" s="95"/>
      <c r="O36" s="95"/>
      <c r="P36" s="95"/>
      <c r="Q36" s="95"/>
      <c r="R36" s="95"/>
      <c r="S36" s="95"/>
      <c r="T36" s="95"/>
      <c r="U36" s="95"/>
      <c r="V36" s="95"/>
      <c r="W36" s="95"/>
      <c r="X36" s="95"/>
      <c r="Y36" s="95"/>
      <c r="Z36" s="95"/>
      <c r="AA36" s="95"/>
      <c r="AB36" s="95"/>
      <c r="AC36" s="96"/>
      <c r="AD36" s="2"/>
      <c r="AE36" s="2"/>
      <c r="AF36" s="2"/>
      <c r="AG36" s="2"/>
      <c r="AH36" s="2"/>
    </row>
    <row r="37" spans="1:46" s="11" customFormat="1" ht="26.25" customHeight="1" x14ac:dyDescent="0.55000000000000004">
      <c r="A37" s="97"/>
      <c r="B37" s="98"/>
      <c r="C37" s="98"/>
      <c r="D37" s="98"/>
      <c r="E37" s="98"/>
      <c r="F37" s="98"/>
      <c r="G37" s="98"/>
      <c r="H37" s="98"/>
      <c r="I37" s="98"/>
      <c r="J37" s="98"/>
      <c r="K37" s="98"/>
      <c r="L37" s="98"/>
      <c r="M37" s="98"/>
      <c r="N37" s="98"/>
      <c r="O37" s="98"/>
      <c r="P37" s="98"/>
      <c r="Q37" s="98"/>
      <c r="R37" s="98"/>
      <c r="S37" s="98"/>
      <c r="T37" s="98"/>
      <c r="U37" s="98"/>
      <c r="V37" s="98"/>
      <c r="W37" s="98"/>
      <c r="X37" s="98"/>
      <c r="Y37" s="98"/>
      <c r="Z37" s="98"/>
      <c r="AA37" s="98"/>
      <c r="AB37" s="98"/>
      <c r="AC37" s="99"/>
      <c r="AD37" s="2"/>
      <c r="AE37" s="2"/>
      <c r="AF37" s="2"/>
      <c r="AG37" s="2"/>
      <c r="AH37" s="2"/>
    </row>
    <row r="38" spans="1:46" s="11" customFormat="1" ht="26.25" customHeight="1" x14ac:dyDescent="0.55000000000000004">
      <c r="A38" s="2" t="s">
        <v>22</v>
      </c>
      <c r="B38" s="2"/>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row>
    <row r="39" spans="1:46" s="11" customFormat="1" ht="26.25" customHeight="1" x14ac:dyDescent="0.55000000000000004">
      <c r="A39" s="2"/>
      <c r="B39" s="2"/>
      <c r="C39" s="2"/>
      <c r="D39" s="2"/>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c r="AH39" s="2"/>
    </row>
    <row r="40" spans="1:46" s="11" customFormat="1" ht="26.25" customHeight="1" x14ac:dyDescent="0.55000000000000004">
      <c r="A40" s="100" t="str">
        <f>"（別紙）中野区乳児等通園支援事業　利用状況報告書（"&amp;$N$2&amp;"年"&amp;$P$2&amp;"月分）"</f>
        <v>（別紙）中野区乳児等通園支援事業　利用状況報告書（2026年10月分）</v>
      </c>
      <c r="B40" s="100"/>
      <c r="C40" s="100"/>
      <c r="D40" s="100"/>
      <c r="E40" s="100"/>
      <c r="F40" s="100"/>
      <c r="G40" s="100"/>
      <c r="H40" s="100"/>
      <c r="I40" s="100"/>
      <c r="J40" s="100"/>
      <c r="K40" s="100"/>
      <c r="L40" s="100"/>
      <c r="M40" s="100"/>
      <c r="N40" s="100"/>
      <c r="O40" s="100"/>
      <c r="P40" s="100"/>
      <c r="Q40" s="100"/>
      <c r="R40" s="100"/>
      <c r="S40" s="100"/>
      <c r="T40" s="100"/>
      <c r="U40" s="100"/>
      <c r="V40" s="100"/>
      <c r="W40" s="100"/>
      <c r="X40" s="100"/>
      <c r="Y40" s="100"/>
      <c r="Z40" s="100"/>
      <c r="AA40" s="100"/>
      <c r="AB40" s="100"/>
      <c r="AC40" s="100"/>
      <c r="AD40" s="2"/>
      <c r="AE40" s="2"/>
      <c r="AF40" s="2"/>
      <c r="AG40" s="2"/>
      <c r="AH40" s="2"/>
    </row>
    <row r="41" spans="1:46" ht="26.25" customHeight="1" x14ac:dyDescent="0.55000000000000004">
      <c r="A41" s="101" t="s">
        <v>23</v>
      </c>
      <c r="B41" s="101"/>
      <c r="C41" s="101"/>
      <c r="D41" s="110"/>
      <c r="E41" s="110"/>
      <c r="F41" s="110"/>
      <c r="G41" s="110"/>
      <c r="H41" s="110"/>
      <c r="I41" s="110"/>
      <c r="J41" s="114" t="s">
        <v>43</v>
      </c>
      <c r="K41" s="114"/>
      <c r="L41" s="114"/>
      <c r="O41" s="29" t="s">
        <v>0</v>
      </c>
      <c r="P41" s="13"/>
      <c r="Q41" s="29" t="s">
        <v>3</v>
      </c>
      <c r="S41" s="29" t="s">
        <v>4</v>
      </c>
      <c r="T41" s="29" t="s">
        <v>19</v>
      </c>
      <c r="U41" s="32" t="s">
        <v>40</v>
      </c>
      <c r="V41" s="32"/>
      <c r="W41" s="110"/>
      <c r="X41" s="110"/>
      <c r="Y41" s="110"/>
      <c r="Z41" s="110"/>
      <c r="AA41" s="110"/>
      <c r="AB41" s="110"/>
      <c r="AC41" s="32" t="s">
        <v>19</v>
      </c>
    </row>
    <row r="42" spans="1:46" ht="26.25" customHeight="1" x14ac:dyDescent="0.55000000000000004">
      <c r="A42" s="101" t="s">
        <v>24</v>
      </c>
      <c r="B42" s="101"/>
      <c r="C42" s="101"/>
      <c r="D42" s="32" t="s">
        <v>87</v>
      </c>
      <c r="E42" s="32" cm="1">
        <f t="array" ref="E42">_xlfn.IFS(W41="０歳児クラス相当",$L$12,W41="１歳児クラス相当",$L$13,W41="２歳児クラス相当（３歳未満）",$L$14,W41="２歳児クラス相当（３歳誕生月）",$L$14,W41="",0)</f>
        <v>0</v>
      </c>
      <c r="F42" s="114" t="s">
        <v>11</v>
      </c>
      <c r="G42" s="114"/>
      <c r="H42" s="29"/>
      <c r="I42" s="32"/>
      <c r="J42" s="114"/>
      <c r="K42" s="114"/>
      <c r="L42" s="32"/>
      <c r="M42" s="114"/>
      <c r="N42" s="114"/>
      <c r="O42" s="32"/>
      <c r="P42" s="157" t="s">
        <v>62</v>
      </c>
      <c r="Q42" s="157"/>
      <c r="R42" s="157"/>
      <c r="S42" s="110"/>
      <c r="T42" s="110"/>
      <c r="U42" s="110"/>
      <c r="V42" s="157" t="s">
        <v>65</v>
      </c>
      <c r="W42" s="157"/>
      <c r="X42" s="110"/>
      <c r="Y42" s="110"/>
      <c r="Z42" s="110"/>
      <c r="AA42" s="110"/>
      <c r="AB42" s="110"/>
      <c r="AC42" s="32" t="s">
        <v>19</v>
      </c>
    </row>
    <row r="43" spans="1:46" s="13" customFormat="1" ht="26.25" customHeight="1" x14ac:dyDescent="0.55000000000000004">
      <c r="A43" s="32"/>
      <c r="B43" s="114" t="s">
        <v>66</v>
      </c>
      <c r="C43" s="114"/>
      <c r="D43" s="114"/>
      <c r="E43" s="114" t="s">
        <v>94</v>
      </c>
      <c r="F43" s="114"/>
      <c r="G43" s="114"/>
      <c r="H43" s="114"/>
      <c r="I43" s="29" t="s">
        <v>19</v>
      </c>
      <c r="J43" s="113" t="s">
        <v>93</v>
      </c>
      <c r="K43" s="113"/>
      <c r="L43" s="113"/>
      <c r="M43" s="113"/>
      <c r="N43" s="113"/>
      <c r="O43" s="110"/>
      <c r="P43" s="110"/>
      <c r="Q43" s="110"/>
      <c r="R43" s="110"/>
      <c r="S43" s="110"/>
      <c r="T43" s="32"/>
      <c r="U43" s="111" t="s">
        <v>86</v>
      </c>
      <c r="V43" s="111"/>
      <c r="W43" s="228"/>
      <c r="X43" s="228"/>
      <c r="Y43" s="228"/>
      <c r="Z43" s="228"/>
      <c r="AA43" s="228"/>
      <c r="AB43" s="228"/>
      <c r="AC43" s="12"/>
      <c r="AD43" s="29"/>
      <c r="AE43" s="29"/>
      <c r="AF43" s="29"/>
      <c r="AG43" s="29"/>
      <c r="AH43" s="29"/>
    </row>
    <row r="44" spans="1:46" s="13" customFormat="1" ht="26.25" customHeight="1" x14ac:dyDescent="0.55000000000000004">
      <c r="A44" s="123" t="s">
        <v>25</v>
      </c>
      <c r="B44" s="123"/>
      <c r="C44" s="14" t="s">
        <v>26</v>
      </c>
      <c r="D44" s="123" t="s">
        <v>90</v>
      </c>
      <c r="E44" s="123"/>
      <c r="F44" s="123" t="s">
        <v>27</v>
      </c>
      <c r="G44" s="123"/>
      <c r="H44" s="123"/>
      <c r="I44" s="123"/>
      <c r="J44" s="123"/>
      <c r="K44" s="123"/>
      <c r="L44" s="177" t="s">
        <v>28</v>
      </c>
      <c r="M44" s="177"/>
      <c r="N44" s="177"/>
      <c r="O44" s="123" t="s">
        <v>29</v>
      </c>
      <c r="P44" s="123"/>
      <c r="Q44" s="116" t="s">
        <v>98</v>
      </c>
      <c r="R44" s="116"/>
      <c r="S44" s="116" t="s">
        <v>45</v>
      </c>
      <c r="T44" s="116"/>
      <c r="U44" s="124" t="s">
        <v>55</v>
      </c>
      <c r="V44" s="125"/>
      <c r="W44" s="126" t="s">
        <v>30</v>
      </c>
      <c r="X44" s="127"/>
      <c r="Y44" s="127"/>
      <c r="Z44" s="127"/>
      <c r="AA44" s="127"/>
      <c r="AB44" s="127"/>
      <c r="AC44" s="128"/>
      <c r="AD44" s="29"/>
      <c r="AE44" s="29"/>
      <c r="AF44" s="29"/>
      <c r="AG44" s="29"/>
      <c r="AH44" s="29"/>
    </row>
    <row r="45" spans="1:46" ht="26.25" customHeight="1" x14ac:dyDescent="0.55000000000000004">
      <c r="A45" s="15">
        <v>1</v>
      </c>
      <c r="B45" s="21" t="s">
        <v>4</v>
      </c>
      <c r="C45" s="24" t="str">
        <f>TEXT(DATE($N$2,$P$2,A45),"aaa")</f>
        <v>木</v>
      </c>
      <c r="D45" s="106"/>
      <c r="E45" s="107"/>
      <c r="F45" s="108"/>
      <c r="G45" s="109"/>
      <c r="H45" s="16" t="s">
        <v>31</v>
      </c>
      <c r="I45" s="109"/>
      <c r="J45" s="109"/>
      <c r="K45" s="21" t="s">
        <v>32</v>
      </c>
      <c r="L45" s="89" t="str">
        <f>IF(OR(F45="",I45=""),"",MIN(MAX(ROUNDDOWN((I45-F45)*24*2,0)/2,0),$E$42))</f>
        <v/>
      </c>
      <c r="M45" s="90"/>
      <c r="N45" s="43" t="s">
        <v>33</v>
      </c>
      <c r="O45" s="106"/>
      <c r="P45" s="107"/>
      <c r="Q45" s="106"/>
      <c r="R45" s="107"/>
      <c r="S45" s="106"/>
      <c r="T45" s="107"/>
      <c r="U45" s="106"/>
      <c r="V45" s="107"/>
      <c r="W45" s="231"/>
      <c r="X45" s="232"/>
      <c r="Y45" s="232"/>
      <c r="Z45" s="232"/>
      <c r="AA45" s="232"/>
      <c r="AB45" s="232"/>
      <c r="AC45" s="233"/>
    </row>
    <row r="46" spans="1:46" ht="26.25" customHeight="1" x14ac:dyDescent="0.55000000000000004">
      <c r="A46" s="17">
        <v>2</v>
      </c>
      <c r="B46" s="22" t="s">
        <v>4</v>
      </c>
      <c r="C46" s="25" t="str">
        <f>TEXT(DATE($N$2,$P$2,A46),"aaa")</f>
        <v>金</v>
      </c>
      <c r="D46" s="85"/>
      <c r="E46" s="86"/>
      <c r="F46" s="205"/>
      <c r="G46" s="178"/>
      <c r="H46" s="18" t="s">
        <v>31</v>
      </c>
      <c r="I46" s="178"/>
      <c r="J46" s="178"/>
      <c r="K46" s="22" t="s">
        <v>32</v>
      </c>
      <c r="L46" s="89" t="str">
        <f>IF(OR(F46="",I46=""),"",MIN(MAX(ROUNDDOWN((I46-F46)*24*2,0)/2,0),$E$42))</f>
        <v/>
      </c>
      <c r="M46" s="90"/>
      <c r="N46" s="22" t="s">
        <v>33</v>
      </c>
      <c r="O46" s="85"/>
      <c r="P46" s="86"/>
      <c r="Q46" s="85"/>
      <c r="R46" s="86"/>
      <c r="S46" s="85"/>
      <c r="T46" s="86"/>
      <c r="U46" s="85"/>
      <c r="V46" s="86"/>
      <c r="W46" s="120"/>
      <c r="X46" s="121"/>
      <c r="Y46" s="121"/>
      <c r="Z46" s="121"/>
      <c r="AA46" s="121"/>
      <c r="AB46" s="121"/>
      <c r="AC46" s="122"/>
    </row>
    <row r="47" spans="1:46" ht="26.25" customHeight="1" x14ac:dyDescent="0.55000000000000004">
      <c r="A47" s="17">
        <v>3</v>
      </c>
      <c r="B47" s="22" t="s">
        <v>34</v>
      </c>
      <c r="C47" s="25" t="str">
        <f t="shared" ref="C47:C75" si="0">TEXT(DATE($N$2,$P$2,A47),"aaa")</f>
        <v>土</v>
      </c>
      <c r="D47" s="85"/>
      <c r="E47" s="86"/>
      <c r="F47" s="205"/>
      <c r="G47" s="178"/>
      <c r="H47" s="18" t="s">
        <v>31</v>
      </c>
      <c r="I47" s="178"/>
      <c r="J47" s="178"/>
      <c r="K47" s="22" t="s">
        <v>32</v>
      </c>
      <c r="L47" s="89" t="str">
        <f t="shared" ref="L47:L74" si="1">IF(OR(F47="",I47=""),"",MIN(MAX(ROUNDDOWN((I47-F47)*24*2,0)/2,0),$E$42))</f>
        <v/>
      </c>
      <c r="M47" s="90"/>
      <c r="N47" s="22" t="s">
        <v>33</v>
      </c>
      <c r="O47" s="85"/>
      <c r="P47" s="86"/>
      <c r="Q47" s="85"/>
      <c r="R47" s="86"/>
      <c r="S47" s="85"/>
      <c r="T47" s="86"/>
      <c r="U47" s="85"/>
      <c r="V47" s="86"/>
      <c r="W47" s="234"/>
      <c r="X47" s="235"/>
      <c r="Y47" s="235"/>
      <c r="Z47" s="235"/>
      <c r="AA47" s="235"/>
      <c r="AB47" s="235"/>
      <c r="AC47" s="236"/>
    </row>
    <row r="48" spans="1:46" ht="26.25" customHeight="1" x14ac:dyDescent="0.55000000000000004">
      <c r="A48" s="17">
        <v>4</v>
      </c>
      <c r="B48" s="22" t="s">
        <v>34</v>
      </c>
      <c r="C48" s="25" t="str">
        <f t="shared" si="0"/>
        <v>日</v>
      </c>
      <c r="D48" s="85"/>
      <c r="E48" s="86"/>
      <c r="F48" s="205"/>
      <c r="G48" s="178"/>
      <c r="H48" s="18" t="s">
        <v>31</v>
      </c>
      <c r="I48" s="178"/>
      <c r="J48" s="178"/>
      <c r="K48" s="22" t="s">
        <v>32</v>
      </c>
      <c r="L48" s="89" t="str">
        <f t="shared" si="1"/>
        <v/>
      </c>
      <c r="M48" s="90"/>
      <c r="N48" s="22" t="s">
        <v>33</v>
      </c>
      <c r="O48" s="85"/>
      <c r="P48" s="86"/>
      <c r="Q48" s="85"/>
      <c r="R48" s="86"/>
      <c r="S48" s="85"/>
      <c r="T48" s="86"/>
      <c r="U48" s="85"/>
      <c r="V48" s="86"/>
      <c r="W48" s="120"/>
      <c r="X48" s="121"/>
      <c r="Y48" s="121"/>
      <c r="Z48" s="121"/>
      <c r="AA48" s="121"/>
      <c r="AB48" s="121"/>
      <c r="AC48" s="122"/>
    </row>
    <row r="49" spans="1:46" ht="26.25" customHeight="1" x14ac:dyDescent="0.55000000000000004">
      <c r="A49" s="17">
        <v>5</v>
      </c>
      <c r="B49" s="22" t="s">
        <v>34</v>
      </c>
      <c r="C49" s="25" t="str">
        <f t="shared" si="0"/>
        <v>月</v>
      </c>
      <c r="D49" s="85"/>
      <c r="E49" s="86"/>
      <c r="F49" s="205"/>
      <c r="G49" s="178"/>
      <c r="H49" s="18" t="s">
        <v>31</v>
      </c>
      <c r="I49" s="178"/>
      <c r="J49" s="178"/>
      <c r="K49" s="22" t="s">
        <v>32</v>
      </c>
      <c r="L49" s="89" t="str">
        <f t="shared" si="1"/>
        <v/>
      </c>
      <c r="M49" s="90"/>
      <c r="N49" s="22" t="s">
        <v>33</v>
      </c>
      <c r="O49" s="85"/>
      <c r="P49" s="86"/>
      <c r="Q49" s="85"/>
      <c r="R49" s="86"/>
      <c r="S49" s="85"/>
      <c r="T49" s="86"/>
      <c r="U49" s="85"/>
      <c r="V49" s="86"/>
      <c r="W49" s="120"/>
      <c r="X49" s="121"/>
      <c r="Y49" s="121"/>
      <c r="Z49" s="121"/>
      <c r="AA49" s="121"/>
      <c r="AB49" s="121"/>
      <c r="AC49" s="122"/>
    </row>
    <row r="50" spans="1:46" ht="26.25" customHeight="1" x14ac:dyDescent="0.55000000000000004">
      <c r="A50" s="17">
        <v>6</v>
      </c>
      <c r="B50" s="22" t="s">
        <v>34</v>
      </c>
      <c r="C50" s="25" t="str">
        <f t="shared" si="0"/>
        <v>火</v>
      </c>
      <c r="D50" s="85"/>
      <c r="E50" s="86"/>
      <c r="F50" s="205"/>
      <c r="G50" s="178"/>
      <c r="H50" s="18" t="s">
        <v>31</v>
      </c>
      <c r="I50" s="178"/>
      <c r="J50" s="178"/>
      <c r="K50" s="22" t="s">
        <v>32</v>
      </c>
      <c r="L50" s="89" t="str">
        <f t="shared" si="1"/>
        <v/>
      </c>
      <c r="M50" s="90"/>
      <c r="N50" s="22" t="s">
        <v>33</v>
      </c>
      <c r="O50" s="85"/>
      <c r="P50" s="86"/>
      <c r="Q50" s="85"/>
      <c r="R50" s="86"/>
      <c r="S50" s="85"/>
      <c r="T50" s="86"/>
      <c r="U50" s="85"/>
      <c r="V50" s="86"/>
      <c r="W50" s="120"/>
      <c r="X50" s="121"/>
      <c r="Y50" s="121"/>
      <c r="Z50" s="121"/>
      <c r="AA50" s="121"/>
      <c r="AB50" s="121"/>
      <c r="AC50" s="122"/>
    </row>
    <row r="51" spans="1:46" s="32" customFormat="1" ht="26.25" customHeight="1" x14ac:dyDescent="0.55000000000000004">
      <c r="A51" s="17">
        <v>7</v>
      </c>
      <c r="B51" s="22" t="s">
        <v>34</v>
      </c>
      <c r="C51" s="25" t="str">
        <f t="shared" si="0"/>
        <v>水</v>
      </c>
      <c r="D51" s="85"/>
      <c r="E51" s="86"/>
      <c r="F51" s="205"/>
      <c r="G51" s="178"/>
      <c r="H51" s="18" t="s">
        <v>31</v>
      </c>
      <c r="I51" s="178"/>
      <c r="J51" s="178"/>
      <c r="K51" s="22" t="s">
        <v>32</v>
      </c>
      <c r="L51" s="89" t="str">
        <f t="shared" si="1"/>
        <v/>
      </c>
      <c r="M51" s="90"/>
      <c r="N51" s="22" t="s">
        <v>33</v>
      </c>
      <c r="O51" s="85"/>
      <c r="P51" s="86"/>
      <c r="Q51" s="85"/>
      <c r="R51" s="86"/>
      <c r="S51" s="85"/>
      <c r="T51" s="86"/>
      <c r="U51" s="85"/>
      <c r="V51" s="86"/>
      <c r="W51" s="120"/>
      <c r="X51" s="121"/>
      <c r="Y51" s="121"/>
      <c r="Z51" s="121"/>
      <c r="AA51" s="121"/>
      <c r="AB51" s="121"/>
      <c r="AC51" s="122"/>
      <c r="AI51" s="12"/>
      <c r="AJ51" s="12"/>
      <c r="AK51" s="12"/>
      <c r="AL51" s="12"/>
      <c r="AM51" s="12"/>
      <c r="AN51" s="12"/>
      <c r="AO51" s="12"/>
      <c r="AP51" s="12"/>
      <c r="AQ51" s="12"/>
      <c r="AR51" s="12"/>
      <c r="AS51" s="12"/>
      <c r="AT51" s="12"/>
    </row>
    <row r="52" spans="1:46" s="32" customFormat="1" ht="26.25" customHeight="1" x14ac:dyDescent="0.55000000000000004">
      <c r="A52" s="17">
        <v>8</v>
      </c>
      <c r="B52" s="22" t="s">
        <v>34</v>
      </c>
      <c r="C52" s="25" t="str">
        <f t="shared" si="0"/>
        <v>木</v>
      </c>
      <c r="D52" s="85"/>
      <c r="E52" s="86"/>
      <c r="F52" s="205"/>
      <c r="G52" s="178"/>
      <c r="H52" s="18" t="s">
        <v>31</v>
      </c>
      <c r="I52" s="178"/>
      <c r="J52" s="178"/>
      <c r="K52" s="22" t="s">
        <v>32</v>
      </c>
      <c r="L52" s="89" t="str">
        <f t="shared" si="1"/>
        <v/>
      </c>
      <c r="M52" s="90"/>
      <c r="N52" s="22" t="s">
        <v>33</v>
      </c>
      <c r="O52" s="85"/>
      <c r="P52" s="86"/>
      <c r="Q52" s="85"/>
      <c r="R52" s="86"/>
      <c r="S52" s="85"/>
      <c r="T52" s="86"/>
      <c r="U52" s="85"/>
      <c r="V52" s="86"/>
      <c r="W52" s="120"/>
      <c r="X52" s="121"/>
      <c r="Y52" s="121"/>
      <c r="Z52" s="121"/>
      <c r="AA52" s="121"/>
      <c r="AB52" s="121"/>
      <c r="AC52" s="122"/>
      <c r="AI52" s="12"/>
      <c r="AJ52" s="12"/>
      <c r="AK52" s="12"/>
      <c r="AL52" s="12"/>
      <c r="AM52" s="12"/>
      <c r="AN52" s="12"/>
      <c r="AO52" s="12"/>
      <c r="AP52" s="12"/>
      <c r="AQ52" s="12"/>
      <c r="AR52" s="12"/>
      <c r="AS52" s="12"/>
      <c r="AT52" s="12"/>
    </row>
    <row r="53" spans="1:46" s="32" customFormat="1" ht="26.25" customHeight="1" x14ac:dyDescent="0.55000000000000004">
      <c r="A53" s="17">
        <v>9</v>
      </c>
      <c r="B53" s="22" t="s">
        <v>34</v>
      </c>
      <c r="C53" s="25" t="str">
        <f t="shared" si="0"/>
        <v>金</v>
      </c>
      <c r="D53" s="85"/>
      <c r="E53" s="86"/>
      <c r="F53" s="205"/>
      <c r="G53" s="178"/>
      <c r="H53" s="18" t="s">
        <v>31</v>
      </c>
      <c r="I53" s="178"/>
      <c r="J53" s="178"/>
      <c r="K53" s="22" t="s">
        <v>32</v>
      </c>
      <c r="L53" s="89" t="str">
        <f t="shared" si="1"/>
        <v/>
      </c>
      <c r="M53" s="90"/>
      <c r="N53" s="22" t="s">
        <v>33</v>
      </c>
      <c r="O53" s="85"/>
      <c r="P53" s="86"/>
      <c r="Q53" s="85"/>
      <c r="R53" s="86"/>
      <c r="S53" s="85"/>
      <c r="T53" s="86"/>
      <c r="U53" s="85"/>
      <c r="V53" s="86"/>
      <c r="W53" s="120"/>
      <c r="X53" s="121"/>
      <c r="Y53" s="121"/>
      <c r="Z53" s="121"/>
      <c r="AA53" s="121"/>
      <c r="AB53" s="121"/>
      <c r="AC53" s="122"/>
      <c r="AI53" s="12"/>
      <c r="AJ53" s="12"/>
      <c r="AK53" s="12"/>
      <c r="AL53" s="12"/>
      <c r="AM53" s="12"/>
      <c r="AN53" s="12"/>
      <c r="AO53" s="12"/>
      <c r="AP53" s="12"/>
      <c r="AQ53" s="12"/>
      <c r="AR53" s="12"/>
      <c r="AS53" s="12"/>
      <c r="AT53" s="12"/>
    </row>
    <row r="54" spans="1:46" s="32" customFormat="1" ht="26.25" customHeight="1" x14ac:dyDescent="0.55000000000000004">
      <c r="A54" s="17">
        <v>10</v>
      </c>
      <c r="B54" s="22" t="s">
        <v>34</v>
      </c>
      <c r="C54" s="25" t="str">
        <f t="shared" si="0"/>
        <v>土</v>
      </c>
      <c r="D54" s="85"/>
      <c r="E54" s="86"/>
      <c r="F54" s="205"/>
      <c r="G54" s="178"/>
      <c r="H54" s="18" t="s">
        <v>31</v>
      </c>
      <c r="I54" s="178"/>
      <c r="J54" s="178"/>
      <c r="K54" s="22" t="s">
        <v>32</v>
      </c>
      <c r="L54" s="89" t="str">
        <f t="shared" si="1"/>
        <v/>
      </c>
      <c r="M54" s="90"/>
      <c r="N54" s="22" t="s">
        <v>33</v>
      </c>
      <c r="O54" s="85"/>
      <c r="P54" s="86"/>
      <c r="Q54" s="85"/>
      <c r="R54" s="86"/>
      <c r="S54" s="85"/>
      <c r="T54" s="86"/>
      <c r="U54" s="85"/>
      <c r="V54" s="86"/>
      <c r="W54" s="120"/>
      <c r="X54" s="121"/>
      <c r="Y54" s="121"/>
      <c r="Z54" s="121"/>
      <c r="AA54" s="121"/>
      <c r="AB54" s="121"/>
      <c r="AC54" s="122"/>
      <c r="AI54" s="12"/>
      <c r="AJ54" s="12"/>
      <c r="AK54" s="12"/>
      <c r="AL54" s="12"/>
      <c r="AM54" s="12"/>
      <c r="AN54" s="12"/>
      <c r="AO54" s="12"/>
      <c r="AP54" s="12"/>
      <c r="AQ54" s="12"/>
      <c r="AR54" s="12"/>
      <c r="AS54" s="12"/>
      <c r="AT54" s="12"/>
    </row>
    <row r="55" spans="1:46" s="32" customFormat="1" ht="26.25" customHeight="1" x14ac:dyDescent="0.55000000000000004">
      <c r="A55" s="17">
        <v>11</v>
      </c>
      <c r="B55" s="22" t="s">
        <v>34</v>
      </c>
      <c r="C55" s="25" t="str">
        <f t="shared" si="0"/>
        <v>日</v>
      </c>
      <c r="D55" s="85"/>
      <c r="E55" s="86"/>
      <c r="F55" s="205"/>
      <c r="G55" s="178"/>
      <c r="H55" s="18" t="s">
        <v>31</v>
      </c>
      <c r="I55" s="178"/>
      <c r="J55" s="178"/>
      <c r="K55" s="22" t="s">
        <v>32</v>
      </c>
      <c r="L55" s="89" t="str">
        <f t="shared" si="1"/>
        <v/>
      </c>
      <c r="M55" s="90"/>
      <c r="N55" s="22" t="s">
        <v>33</v>
      </c>
      <c r="O55" s="85"/>
      <c r="P55" s="86"/>
      <c r="Q55" s="85"/>
      <c r="R55" s="86"/>
      <c r="S55" s="85"/>
      <c r="T55" s="86"/>
      <c r="U55" s="85"/>
      <c r="V55" s="86"/>
      <c r="W55" s="120"/>
      <c r="X55" s="121"/>
      <c r="Y55" s="121"/>
      <c r="Z55" s="121"/>
      <c r="AA55" s="121"/>
      <c r="AB55" s="121"/>
      <c r="AC55" s="122"/>
      <c r="AI55" s="12"/>
      <c r="AJ55" s="12"/>
      <c r="AK55" s="12"/>
      <c r="AL55" s="12"/>
      <c r="AM55" s="12"/>
      <c r="AN55" s="12"/>
      <c r="AO55" s="12"/>
      <c r="AP55" s="12"/>
      <c r="AQ55" s="12"/>
      <c r="AR55" s="12"/>
      <c r="AS55" s="12"/>
      <c r="AT55" s="12"/>
    </row>
    <row r="56" spans="1:46" s="32" customFormat="1" ht="26.25" customHeight="1" x14ac:dyDescent="0.55000000000000004">
      <c r="A56" s="17">
        <v>12</v>
      </c>
      <c r="B56" s="22" t="s">
        <v>34</v>
      </c>
      <c r="C56" s="25" t="str">
        <f t="shared" si="0"/>
        <v>月</v>
      </c>
      <c r="D56" s="85"/>
      <c r="E56" s="86"/>
      <c r="F56" s="205"/>
      <c r="G56" s="178"/>
      <c r="H56" s="18" t="s">
        <v>31</v>
      </c>
      <c r="I56" s="178"/>
      <c r="J56" s="178"/>
      <c r="K56" s="22" t="s">
        <v>32</v>
      </c>
      <c r="L56" s="89" t="str">
        <f t="shared" si="1"/>
        <v/>
      </c>
      <c r="M56" s="90"/>
      <c r="N56" s="22" t="s">
        <v>33</v>
      </c>
      <c r="O56" s="85"/>
      <c r="P56" s="86"/>
      <c r="Q56" s="85"/>
      <c r="R56" s="86"/>
      <c r="S56" s="85"/>
      <c r="T56" s="86"/>
      <c r="U56" s="85"/>
      <c r="V56" s="86"/>
      <c r="W56" s="120"/>
      <c r="X56" s="121"/>
      <c r="Y56" s="121"/>
      <c r="Z56" s="121"/>
      <c r="AA56" s="121"/>
      <c r="AB56" s="121"/>
      <c r="AC56" s="122"/>
      <c r="AI56" s="12"/>
      <c r="AJ56" s="12"/>
      <c r="AK56" s="12"/>
      <c r="AL56" s="12"/>
      <c r="AM56" s="12"/>
      <c r="AN56" s="12"/>
      <c r="AO56" s="12"/>
      <c r="AP56" s="12"/>
      <c r="AQ56" s="12"/>
      <c r="AR56" s="12"/>
      <c r="AS56" s="12"/>
      <c r="AT56" s="12"/>
    </row>
    <row r="57" spans="1:46" s="32" customFormat="1" ht="26.25" customHeight="1" x14ac:dyDescent="0.55000000000000004">
      <c r="A57" s="17">
        <v>13</v>
      </c>
      <c r="B57" s="22" t="s">
        <v>34</v>
      </c>
      <c r="C57" s="25" t="str">
        <f t="shared" si="0"/>
        <v>火</v>
      </c>
      <c r="D57" s="85"/>
      <c r="E57" s="86"/>
      <c r="F57" s="205"/>
      <c r="G57" s="178"/>
      <c r="H57" s="18" t="s">
        <v>31</v>
      </c>
      <c r="I57" s="178"/>
      <c r="J57" s="178"/>
      <c r="K57" s="22" t="s">
        <v>32</v>
      </c>
      <c r="L57" s="89" t="str">
        <f t="shared" si="1"/>
        <v/>
      </c>
      <c r="M57" s="90"/>
      <c r="N57" s="22" t="s">
        <v>33</v>
      </c>
      <c r="O57" s="85"/>
      <c r="P57" s="86"/>
      <c r="Q57" s="85"/>
      <c r="R57" s="86"/>
      <c r="S57" s="85"/>
      <c r="T57" s="86"/>
      <c r="U57" s="85"/>
      <c r="V57" s="86"/>
      <c r="W57" s="120"/>
      <c r="X57" s="121"/>
      <c r="Y57" s="121"/>
      <c r="Z57" s="121"/>
      <c r="AA57" s="121"/>
      <c r="AB57" s="121"/>
      <c r="AC57" s="122"/>
      <c r="AI57" s="12"/>
      <c r="AJ57" s="12"/>
      <c r="AK57" s="12"/>
      <c r="AL57" s="12"/>
      <c r="AM57" s="12"/>
      <c r="AN57" s="12"/>
      <c r="AO57" s="12"/>
      <c r="AP57" s="12"/>
      <c r="AQ57" s="12"/>
      <c r="AR57" s="12"/>
      <c r="AS57" s="12"/>
      <c r="AT57" s="12"/>
    </row>
    <row r="58" spans="1:46" s="32" customFormat="1" ht="26.25" customHeight="1" x14ac:dyDescent="0.55000000000000004">
      <c r="A58" s="17">
        <v>14</v>
      </c>
      <c r="B58" s="22" t="s">
        <v>34</v>
      </c>
      <c r="C58" s="25" t="str">
        <f t="shared" si="0"/>
        <v>水</v>
      </c>
      <c r="D58" s="85"/>
      <c r="E58" s="86"/>
      <c r="F58" s="205"/>
      <c r="G58" s="178"/>
      <c r="H58" s="18" t="s">
        <v>31</v>
      </c>
      <c r="I58" s="178"/>
      <c r="J58" s="178"/>
      <c r="K58" s="22" t="s">
        <v>32</v>
      </c>
      <c r="L58" s="89" t="str">
        <f t="shared" si="1"/>
        <v/>
      </c>
      <c r="M58" s="90"/>
      <c r="N58" s="22" t="s">
        <v>33</v>
      </c>
      <c r="O58" s="85"/>
      <c r="P58" s="86"/>
      <c r="Q58" s="85"/>
      <c r="R58" s="86"/>
      <c r="S58" s="85"/>
      <c r="T58" s="86"/>
      <c r="U58" s="85"/>
      <c r="V58" s="86"/>
      <c r="W58" s="120"/>
      <c r="X58" s="121"/>
      <c r="Y58" s="121"/>
      <c r="Z58" s="121"/>
      <c r="AA58" s="121"/>
      <c r="AB58" s="121"/>
      <c r="AC58" s="122"/>
      <c r="AI58" s="12"/>
      <c r="AJ58" s="12"/>
      <c r="AK58" s="12"/>
      <c r="AL58" s="12"/>
      <c r="AM58" s="12"/>
      <c r="AN58" s="12"/>
      <c r="AO58" s="12"/>
      <c r="AP58" s="12"/>
      <c r="AQ58" s="12"/>
      <c r="AR58" s="12"/>
      <c r="AS58" s="12"/>
      <c r="AT58" s="12"/>
    </row>
    <row r="59" spans="1:46" s="32" customFormat="1" ht="26.25" customHeight="1" x14ac:dyDescent="0.55000000000000004">
      <c r="A59" s="17">
        <v>15</v>
      </c>
      <c r="B59" s="22" t="s">
        <v>34</v>
      </c>
      <c r="C59" s="25" t="str">
        <f t="shared" si="0"/>
        <v>木</v>
      </c>
      <c r="D59" s="85"/>
      <c r="E59" s="86"/>
      <c r="F59" s="205"/>
      <c r="G59" s="178"/>
      <c r="H59" s="18" t="s">
        <v>31</v>
      </c>
      <c r="I59" s="178"/>
      <c r="J59" s="178"/>
      <c r="K59" s="22" t="s">
        <v>32</v>
      </c>
      <c r="L59" s="89" t="str">
        <f t="shared" si="1"/>
        <v/>
      </c>
      <c r="M59" s="90"/>
      <c r="N59" s="22" t="s">
        <v>33</v>
      </c>
      <c r="O59" s="85"/>
      <c r="P59" s="86"/>
      <c r="Q59" s="85"/>
      <c r="R59" s="86"/>
      <c r="S59" s="85"/>
      <c r="T59" s="86"/>
      <c r="U59" s="85"/>
      <c r="V59" s="86"/>
      <c r="W59" s="120"/>
      <c r="X59" s="121"/>
      <c r="Y59" s="121"/>
      <c r="Z59" s="121"/>
      <c r="AA59" s="121"/>
      <c r="AB59" s="121"/>
      <c r="AC59" s="122"/>
      <c r="AI59" s="12"/>
      <c r="AJ59" s="12"/>
      <c r="AK59" s="12"/>
      <c r="AL59" s="12"/>
      <c r="AM59" s="12"/>
      <c r="AN59" s="12"/>
      <c r="AO59" s="12"/>
      <c r="AP59" s="12"/>
      <c r="AQ59" s="12"/>
      <c r="AR59" s="12"/>
      <c r="AS59" s="12"/>
      <c r="AT59" s="12"/>
    </row>
    <row r="60" spans="1:46" s="32" customFormat="1" ht="26.25" customHeight="1" x14ac:dyDescent="0.55000000000000004">
      <c r="A60" s="17">
        <v>16</v>
      </c>
      <c r="B60" s="22" t="s">
        <v>34</v>
      </c>
      <c r="C60" s="25" t="str">
        <f t="shared" si="0"/>
        <v>金</v>
      </c>
      <c r="D60" s="85"/>
      <c r="E60" s="86"/>
      <c r="F60" s="205"/>
      <c r="G60" s="178"/>
      <c r="H60" s="18" t="s">
        <v>31</v>
      </c>
      <c r="I60" s="178"/>
      <c r="J60" s="178"/>
      <c r="K60" s="22" t="s">
        <v>32</v>
      </c>
      <c r="L60" s="89" t="str">
        <f t="shared" si="1"/>
        <v/>
      </c>
      <c r="M60" s="90"/>
      <c r="N60" s="22" t="s">
        <v>33</v>
      </c>
      <c r="O60" s="85"/>
      <c r="P60" s="86"/>
      <c r="Q60" s="85"/>
      <c r="R60" s="86"/>
      <c r="S60" s="85"/>
      <c r="T60" s="86"/>
      <c r="U60" s="85"/>
      <c r="V60" s="86"/>
      <c r="W60" s="120"/>
      <c r="X60" s="121"/>
      <c r="Y60" s="121"/>
      <c r="Z60" s="121"/>
      <c r="AA60" s="121"/>
      <c r="AB60" s="121"/>
      <c r="AC60" s="122"/>
      <c r="AI60" s="12"/>
      <c r="AJ60" s="12"/>
      <c r="AK60" s="12"/>
      <c r="AL60" s="12"/>
      <c r="AM60" s="12"/>
      <c r="AN60" s="12"/>
      <c r="AO60" s="12"/>
      <c r="AP60" s="12"/>
      <c r="AQ60" s="12"/>
      <c r="AR60" s="12"/>
      <c r="AS60" s="12"/>
      <c r="AT60" s="12"/>
    </row>
    <row r="61" spans="1:46" s="32" customFormat="1" ht="26.25" customHeight="1" x14ac:dyDescent="0.55000000000000004">
      <c r="A61" s="17">
        <v>17</v>
      </c>
      <c r="B61" s="22" t="s">
        <v>34</v>
      </c>
      <c r="C61" s="25" t="str">
        <f t="shared" si="0"/>
        <v>土</v>
      </c>
      <c r="D61" s="85"/>
      <c r="E61" s="86"/>
      <c r="F61" s="205"/>
      <c r="G61" s="178"/>
      <c r="H61" s="18" t="s">
        <v>31</v>
      </c>
      <c r="I61" s="178"/>
      <c r="J61" s="178"/>
      <c r="K61" s="22" t="s">
        <v>32</v>
      </c>
      <c r="L61" s="89" t="str">
        <f t="shared" si="1"/>
        <v/>
      </c>
      <c r="M61" s="90"/>
      <c r="N61" s="22" t="s">
        <v>33</v>
      </c>
      <c r="O61" s="85"/>
      <c r="P61" s="86"/>
      <c r="Q61" s="85"/>
      <c r="R61" s="86"/>
      <c r="S61" s="85"/>
      <c r="T61" s="86"/>
      <c r="U61" s="85"/>
      <c r="V61" s="86"/>
      <c r="W61" s="120"/>
      <c r="X61" s="121"/>
      <c r="Y61" s="121"/>
      <c r="Z61" s="121"/>
      <c r="AA61" s="121"/>
      <c r="AB61" s="121"/>
      <c r="AC61" s="122"/>
      <c r="AI61" s="12"/>
      <c r="AJ61" s="12"/>
      <c r="AK61" s="12"/>
      <c r="AL61" s="12"/>
      <c r="AM61" s="12"/>
      <c r="AN61" s="12"/>
      <c r="AO61" s="12"/>
      <c r="AP61" s="12"/>
      <c r="AQ61" s="12"/>
      <c r="AR61" s="12"/>
      <c r="AS61" s="12"/>
      <c r="AT61" s="12"/>
    </row>
    <row r="62" spans="1:46" s="32" customFormat="1" ht="26.25" customHeight="1" x14ac:dyDescent="0.55000000000000004">
      <c r="A62" s="17">
        <v>18</v>
      </c>
      <c r="B62" s="22" t="s">
        <v>34</v>
      </c>
      <c r="C62" s="25" t="str">
        <f t="shared" si="0"/>
        <v>日</v>
      </c>
      <c r="D62" s="85"/>
      <c r="E62" s="86"/>
      <c r="F62" s="205"/>
      <c r="G62" s="178"/>
      <c r="H62" s="18" t="s">
        <v>31</v>
      </c>
      <c r="I62" s="178"/>
      <c r="J62" s="178"/>
      <c r="K62" s="22" t="s">
        <v>32</v>
      </c>
      <c r="L62" s="89" t="str">
        <f t="shared" si="1"/>
        <v/>
      </c>
      <c r="M62" s="90"/>
      <c r="N62" s="22" t="s">
        <v>33</v>
      </c>
      <c r="O62" s="85"/>
      <c r="P62" s="86"/>
      <c r="Q62" s="85"/>
      <c r="R62" s="86"/>
      <c r="S62" s="85"/>
      <c r="T62" s="86"/>
      <c r="U62" s="85"/>
      <c r="V62" s="86"/>
      <c r="W62" s="120"/>
      <c r="X62" s="121"/>
      <c r="Y62" s="121"/>
      <c r="Z62" s="121"/>
      <c r="AA62" s="121"/>
      <c r="AB62" s="121"/>
      <c r="AC62" s="122"/>
      <c r="AI62" s="12"/>
      <c r="AJ62" s="12"/>
      <c r="AK62" s="12"/>
      <c r="AL62" s="12"/>
      <c r="AM62" s="12"/>
      <c r="AN62" s="12"/>
      <c r="AO62" s="12"/>
      <c r="AP62" s="12"/>
      <c r="AQ62" s="12"/>
      <c r="AR62" s="12"/>
      <c r="AS62" s="12"/>
      <c r="AT62" s="12"/>
    </row>
    <row r="63" spans="1:46" s="32" customFormat="1" ht="26.25" customHeight="1" x14ac:dyDescent="0.55000000000000004">
      <c r="A63" s="17">
        <v>19</v>
      </c>
      <c r="B63" s="22" t="s">
        <v>34</v>
      </c>
      <c r="C63" s="25" t="str">
        <f t="shared" si="0"/>
        <v>月</v>
      </c>
      <c r="D63" s="85"/>
      <c r="E63" s="86"/>
      <c r="F63" s="205"/>
      <c r="G63" s="178"/>
      <c r="H63" s="18" t="s">
        <v>31</v>
      </c>
      <c r="I63" s="178"/>
      <c r="J63" s="178"/>
      <c r="K63" s="22" t="s">
        <v>32</v>
      </c>
      <c r="L63" s="89" t="str">
        <f t="shared" si="1"/>
        <v/>
      </c>
      <c r="M63" s="90"/>
      <c r="N63" s="22" t="s">
        <v>33</v>
      </c>
      <c r="O63" s="85"/>
      <c r="P63" s="86"/>
      <c r="Q63" s="85"/>
      <c r="R63" s="86"/>
      <c r="S63" s="85"/>
      <c r="T63" s="86"/>
      <c r="U63" s="85"/>
      <c r="V63" s="86"/>
      <c r="W63" s="120"/>
      <c r="X63" s="121"/>
      <c r="Y63" s="121"/>
      <c r="Z63" s="121"/>
      <c r="AA63" s="121"/>
      <c r="AB63" s="121"/>
      <c r="AC63" s="122"/>
      <c r="AI63" s="12"/>
      <c r="AJ63" s="12"/>
      <c r="AK63" s="12"/>
      <c r="AL63" s="12"/>
      <c r="AM63" s="12"/>
      <c r="AN63" s="12"/>
      <c r="AO63" s="12"/>
      <c r="AP63" s="12"/>
      <c r="AQ63" s="12"/>
      <c r="AR63" s="12"/>
      <c r="AS63" s="12"/>
      <c r="AT63" s="12"/>
    </row>
    <row r="64" spans="1:46" s="32" customFormat="1" ht="26.25" customHeight="1" x14ac:dyDescent="0.55000000000000004">
      <c r="A64" s="17">
        <v>20</v>
      </c>
      <c r="B64" s="22" t="s">
        <v>34</v>
      </c>
      <c r="C64" s="25" t="str">
        <f t="shared" si="0"/>
        <v>火</v>
      </c>
      <c r="D64" s="85"/>
      <c r="E64" s="86"/>
      <c r="F64" s="205"/>
      <c r="G64" s="178"/>
      <c r="H64" s="18" t="s">
        <v>31</v>
      </c>
      <c r="I64" s="178"/>
      <c r="J64" s="178"/>
      <c r="K64" s="22" t="s">
        <v>32</v>
      </c>
      <c r="L64" s="89" t="str">
        <f t="shared" si="1"/>
        <v/>
      </c>
      <c r="M64" s="90"/>
      <c r="N64" s="22" t="s">
        <v>33</v>
      </c>
      <c r="O64" s="85"/>
      <c r="P64" s="86"/>
      <c r="Q64" s="85"/>
      <c r="R64" s="86"/>
      <c r="S64" s="85"/>
      <c r="T64" s="86"/>
      <c r="U64" s="85"/>
      <c r="V64" s="86"/>
      <c r="W64" s="120"/>
      <c r="X64" s="121"/>
      <c r="Y64" s="121"/>
      <c r="Z64" s="121"/>
      <c r="AA64" s="121"/>
      <c r="AB64" s="121"/>
      <c r="AC64" s="122"/>
      <c r="AI64" s="12"/>
      <c r="AJ64" s="12"/>
      <c r="AK64" s="12"/>
      <c r="AL64" s="12"/>
      <c r="AM64" s="12"/>
      <c r="AN64" s="12"/>
      <c r="AO64" s="12"/>
      <c r="AP64" s="12"/>
      <c r="AQ64" s="12"/>
      <c r="AR64" s="12"/>
      <c r="AS64" s="12"/>
      <c r="AT64" s="12"/>
    </row>
    <row r="65" spans="1:46" s="32" customFormat="1" ht="26.25" customHeight="1" x14ac:dyDescent="0.55000000000000004">
      <c r="A65" s="17">
        <v>21</v>
      </c>
      <c r="B65" s="22" t="s">
        <v>34</v>
      </c>
      <c r="C65" s="25" t="str">
        <f t="shared" si="0"/>
        <v>水</v>
      </c>
      <c r="D65" s="85"/>
      <c r="E65" s="86"/>
      <c r="F65" s="205"/>
      <c r="G65" s="178"/>
      <c r="H65" s="18" t="s">
        <v>31</v>
      </c>
      <c r="I65" s="178"/>
      <c r="J65" s="178"/>
      <c r="K65" s="22" t="s">
        <v>32</v>
      </c>
      <c r="L65" s="89" t="str">
        <f t="shared" si="1"/>
        <v/>
      </c>
      <c r="M65" s="90"/>
      <c r="N65" s="22" t="s">
        <v>33</v>
      </c>
      <c r="O65" s="85"/>
      <c r="P65" s="86"/>
      <c r="Q65" s="85"/>
      <c r="R65" s="86"/>
      <c r="S65" s="85"/>
      <c r="T65" s="86"/>
      <c r="U65" s="85"/>
      <c r="V65" s="86"/>
      <c r="W65" s="120"/>
      <c r="X65" s="121"/>
      <c r="Y65" s="121"/>
      <c r="Z65" s="121"/>
      <c r="AA65" s="121"/>
      <c r="AB65" s="121"/>
      <c r="AC65" s="122"/>
      <c r="AI65" s="12"/>
      <c r="AJ65" s="12"/>
      <c r="AK65" s="12"/>
      <c r="AL65" s="12"/>
      <c r="AM65" s="12"/>
      <c r="AN65" s="12"/>
      <c r="AO65" s="12"/>
      <c r="AP65" s="12"/>
      <c r="AQ65" s="12"/>
      <c r="AR65" s="12"/>
      <c r="AS65" s="12"/>
      <c r="AT65" s="12"/>
    </row>
    <row r="66" spans="1:46" s="32" customFormat="1" ht="26.25" customHeight="1" x14ac:dyDescent="0.55000000000000004">
      <c r="A66" s="17">
        <v>22</v>
      </c>
      <c r="B66" s="22" t="s">
        <v>34</v>
      </c>
      <c r="C66" s="25" t="str">
        <f t="shared" si="0"/>
        <v>木</v>
      </c>
      <c r="D66" s="85"/>
      <c r="E66" s="86"/>
      <c r="F66" s="205"/>
      <c r="G66" s="178"/>
      <c r="H66" s="18" t="s">
        <v>31</v>
      </c>
      <c r="I66" s="178"/>
      <c r="J66" s="178"/>
      <c r="K66" s="22" t="s">
        <v>32</v>
      </c>
      <c r="L66" s="89" t="str">
        <f t="shared" si="1"/>
        <v/>
      </c>
      <c r="M66" s="90"/>
      <c r="N66" s="22" t="s">
        <v>33</v>
      </c>
      <c r="O66" s="85"/>
      <c r="P66" s="86"/>
      <c r="Q66" s="85"/>
      <c r="R66" s="86"/>
      <c r="S66" s="85"/>
      <c r="T66" s="86"/>
      <c r="U66" s="85"/>
      <c r="V66" s="86"/>
      <c r="W66" s="120"/>
      <c r="X66" s="121"/>
      <c r="Y66" s="121"/>
      <c r="Z66" s="121"/>
      <c r="AA66" s="121"/>
      <c r="AB66" s="121"/>
      <c r="AC66" s="122"/>
      <c r="AI66" s="12"/>
      <c r="AJ66" s="12"/>
      <c r="AK66" s="12"/>
      <c r="AL66" s="12"/>
      <c r="AM66" s="12"/>
      <c r="AN66" s="12"/>
      <c r="AO66" s="12"/>
      <c r="AP66" s="12"/>
      <c r="AQ66" s="12"/>
      <c r="AR66" s="12"/>
      <c r="AS66" s="12"/>
      <c r="AT66" s="12"/>
    </row>
    <row r="67" spans="1:46" s="32" customFormat="1" ht="26.25" customHeight="1" x14ac:dyDescent="0.55000000000000004">
      <c r="A67" s="17">
        <v>23</v>
      </c>
      <c r="B67" s="22" t="s">
        <v>34</v>
      </c>
      <c r="C67" s="25" t="str">
        <f t="shared" si="0"/>
        <v>金</v>
      </c>
      <c r="D67" s="85"/>
      <c r="E67" s="86"/>
      <c r="F67" s="205"/>
      <c r="G67" s="178"/>
      <c r="H67" s="18" t="s">
        <v>31</v>
      </c>
      <c r="I67" s="178"/>
      <c r="J67" s="178"/>
      <c r="K67" s="22" t="s">
        <v>32</v>
      </c>
      <c r="L67" s="89" t="str">
        <f t="shared" si="1"/>
        <v/>
      </c>
      <c r="M67" s="90"/>
      <c r="N67" s="22" t="s">
        <v>33</v>
      </c>
      <c r="O67" s="85"/>
      <c r="P67" s="86"/>
      <c r="Q67" s="85"/>
      <c r="R67" s="86"/>
      <c r="S67" s="85"/>
      <c r="T67" s="86"/>
      <c r="U67" s="85"/>
      <c r="V67" s="86"/>
      <c r="W67" s="120"/>
      <c r="X67" s="121"/>
      <c r="Y67" s="121"/>
      <c r="Z67" s="121"/>
      <c r="AA67" s="121"/>
      <c r="AB67" s="121"/>
      <c r="AC67" s="122"/>
      <c r="AI67" s="12"/>
      <c r="AJ67" s="12"/>
      <c r="AK67" s="12"/>
      <c r="AL67" s="12"/>
      <c r="AM67" s="12"/>
      <c r="AN67" s="12"/>
      <c r="AO67" s="12"/>
      <c r="AP67" s="12"/>
      <c r="AQ67" s="12"/>
      <c r="AR67" s="12"/>
      <c r="AS67" s="12"/>
      <c r="AT67" s="12"/>
    </row>
    <row r="68" spans="1:46" s="32" customFormat="1" ht="26.25" customHeight="1" x14ac:dyDescent="0.55000000000000004">
      <c r="A68" s="17">
        <v>24</v>
      </c>
      <c r="B68" s="22" t="s">
        <v>34</v>
      </c>
      <c r="C68" s="25" t="str">
        <f t="shared" si="0"/>
        <v>土</v>
      </c>
      <c r="D68" s="85"/>
      <c r="E68" s="86"/>
      <c r="F68" s="205"/>
      <c r="G68" s="178"/>
      <c r="H68" s="18" t="s">
        <v>31</v>
      </c>
      <c r="I68" s="178"/>
      <c r="J68" s="178"/>
      <c r="K68" s="22" t="s">
        <v>32</v>
      </c>
      <c r="L68" s="89" t="str">
        <f t="shared" si="1"/>
        <v/>
      </c>
      <c r="M68" s="90"/>
      <c r="N68" s="22" t="s">
        <v>33</v>
      </c>
      <c r="O68" s="85"/>
      <c r="P68" s="86"/>
      <c r="Q68" s="85"/>
      <c r="R68" s="86"/>
      <c r="S68" s="85"/>
      <c r="T68" s="86"/>
      <c r="U68" s="85"/>
      <c r="V68" s="86"/>
      <c r="W68" s="120"/>
      <c r="X68" s="121"/>
      <c r="Y68" s="121"/>
      <c r="Z68" s="121"/>
      <c r="AA68" s="121"/>
      <c r="AB68" s="121"/>
      <c r="AC68" s="122"/>
      <c r="AI68" s="12"/>
      <c r="AJ68" s="12"/>
      <c r="AK68" s="12"/>
      <c r="AL68" s="12"/>
      <c r="AM68" s="12"/>
      <c r="AN68" s="12"/>
      <c r="AO68" s="12"/>
      <c r="AP68" s="12"/>
      <c r="AQ68" s="12"/>
      <c r="AR68" s="12"/>
      <c r="AS68" s="12"/>
      <c r="AT68" s="12"/>
    </row>
    <row r="69" spans="1:46" s="32" customFormat="1" ht="26.25" customHeight="1" x14ac:dyDescent="0.55000000000000004">
      <c r="A69" s="17">
        <v>25</v>
      </c>
      <c r="B69" s="22" t="s">
        <v>34</v>
      </c>
      <c r="C69" s="25" t="str">
        <f t="shared" si="0"/>
        <v>日</v>
      </c>
      <c r="D69" s="85"/>
      <c r="E69" s="86"/>
      <c r="F69" s="205"/>
      <c r="G69" s="178"/>
      <c r="H69" s="18" t="s">
        <v>31</v>
      </c>
      <c r="I69" s="178"/>
      <c r="J69" s="178"/>
      <c r="K69" s="22" t="s">
        <v>32</v>
      </c>
      <c r="L69" s="89" t="str">
        <f t="shared" si="1"/>
        <v/>
      </c>
      <c r="M69" s="90"/>
      <c r="N69" s="22" t="s">
        <v>33</v>
      </c>
      <c r="O69" s="85"/>
      <c r="P69" s="86"/>
      <c r="Q69" s="85"/>
      <c r="R69" s="86"/>
      <c r="S69" s="85"/>
      <c r="T69" s="86"/>
      <c r="U69" s="85"/>
      <c r="V69" s="86"/>
      <c r="W69" s="120"/>
      <c r="X69" s="121"/>
      <c r="Y69" s="121"/>
      <c r="Z69" s="121"/>
      <c r="AA69" s="121"/>
      <c r="AB69" s="121"/>
      <c r="AC69" s="122"/>
      <c r="AI69" s="12"/>
      <c r="AJ69" s="12"/>
      <c r="AK69" s="12"/>
      <c r="AL69" s="12"/>
      <c r="AM69" s="12"/>
      <c r="AN69" s="12"/>
      <c r="AO69" s="12"/>
      <c r="AP69" s="12"/>
      <c r="AQ69" s="12"/>
      <c r="AR69" s="12"/>
      <c r="AS69" s="12"/>
      <c r="AT69" s="12"/>
    </row>
    <row r="70" spans="1:46" s="32" customFormat="1" ht="26.25" customHeight="1" x14ac:dyDescent="0.55000000000000004">
      <c r="A70" s="17">
        <v>26</v>
      </c>
      <c r="B70" s="22" t="s">
        <v>34</v>
      </c>
      <c r="C70" s="25" t="str">
        <f t="shared" si="0"/>
        <v>月</v>
      </c>
      <c r="D70" s="85"/>
      <c r="E70" s="86"/>
      <c r="F70" s="205"/>
      <c r="G70" s="178"/>
      <c r="H70" s="18" t="s">
        <v>31</v>
      </c>
      <c r="I70" s="178"/>
      <c r="J70" s="178"/>
      <c r="K70" s="22" t="s">
        <v>32</v>
      </c>
      <c r="L70" s="89" t="str">
        <f t="shared" si="1"/>
        <v/>
      </c>
      <c r="M70" s="90"/>
      <c r="N70" s="22" t="s">
        <v>33</v>
      </c>
      <c r="O70" s="85"/>
      <c r="P70" s="86"/>
      <c r="Q70" s="85"/>
      <c r="R70" s="86"/>
      <c r="S70" s="85"/>
      <c r="T70" s="86"/>
      <c r="U70" s="85"/>
      <c r="V70" s="86"/>
      <c r="W70" s="120"/>
      <c r="X70" s="121"/>
      <c r="Y70" s="121"/>
      <c r="Z70" s="121"/>
      <c r="AA70" s="121"/>
      <c r="AB70" s="121"/>
      <c r="AC70" s="122"/>
      <c r="AI70" s="12"/>
      <c r="AJ70" s="12"/>
      <c r="AK70" s="12"/>
      <c r="AL70" s="12"/>
      <c r="AM70" s="12"/>
      <c r="AN70" s="12"/>
      <c r="AO70" s="12"/>
      <c r="AP70" s="12"/>
      <c r="AQ70" s="12"/>
      <c r="AR70" s="12"/>
      <c r="AS70" s="12"/>
      <c r="AT70" s="12"/>
    </row>
    <row r="71" spans="1:46" s="32" customFormat="1" ht="26.25" customHeight="1" x14ac:dyDescent="0.55000000000000004">
      <c r="A71" s="17">
        <v>27</v>
      </c>
      <c r="B71" s="22" t="s">
        <v>34</v>
      </c>
      <c r="C71" s="25" t="str">
        <f t="shared" si="0"/>
        <v>火</v>
      </c>
      <c r="D71" s="85"/>
      <c r="E71" s="86"/>
      <c r="F71" s="205"/>
      <c r="G71" s="178"/>
      <c r="H71" s="18" t="s">
        <v>31</v>
      </c>
      <c r="I71" s="178"/>
      <c r="J71" s="178"/>
      <c r="K71" s="22" t="s">
        <v>32</v>
      </c>
      <c r="L71" s="89" t="str">
        <f t="shared" si="1"/>
        <v/>
      </c>
      <c r="M71" s="90"/>
      <c r="N71" s="22" t="s">
        <v>33</v>
      </c>
      <c r="O71" s="85"/>
      <c r="P71" s="86"/>
      <c r="Q71" s="85"/>
      <c r="R71" s="86"/>
      <c r="S71" s="85"/>
      <c r="T71" s="86"/>
      <c r="U71" s="85"/>
      <c r="V71" s="86"/>
      <c r="W71" s="120"/>
      <c r="X71" s="121"/>
      <c r="Y71" s="121"/>
      <c r="Z71" s="121"/>
      <c r="AA71" s="121"/>
      <c r="AB71" s="121"/>
      <c r="AC71" s="122"/>
      <c r="AI71" s="12"/>
      <c r="AJ71" s="12"/>
      <c r="AK71" s="12"/>
      <c r="AL71" s="12"/>
      <c r="AM71" s="12"/>
      <c r="AN71" s="12"/>
      <c r="AO71" s="12"/>
      <c r="AP71" s="12"/>
      <c r="AQ71" s="12"/>
      <c r="AR71" s="12"/>
      <c r="AS71" s="12"/>
      <c r="AT71" s="12"/>
    </row>
    <row r="72" spans="1:46" s="32" customFormat="1" ht="26.25" customHeight="1" x14ac:dyDescent="0.55000000000000004">
      <c r="A72" s="17">
        <v>28</v>
      </c>
      <c r="B72" s="22" t="s">
        <v>34</v>
      </c>
      <c r="C72" s="25" t="str">
        <f t="shared" si="0"/>
        <v>水</v>
      </c>
      <c r="D72" s="85"/>
      <c r="E72" s="86"/>
      <c r="F72" s="205"/>
      <c r="G72" s="178"/>
      <c r="H72" s="18" t="s">
        <v>31</v>
      </c>
      <c r="I72" s="178"/>
      <c r="J72" s="178"/>
      <c r="K72" s="22" t="s">
        <v>32</v>
      </c>
      <c r="L72" s="89" t="str">
        <f t="shared" si="1"/>
        <v/>
      </c>
      <c r="M72" s="90"/>
      <c r="N72" s="22" t="s">
        <v>33</v>
      </c>
      <c r="O72" s="85"/>
      <c r="P72" s="86"/>
      <c r="Q72" s="85"/>
      <c r="R72" s="86"/>
      <c r="S72" s="85"/>
      <c r="T72" s="86"/>
      <c r="U72" s="85"/>
      <c r="V72" s="86"/>
      <c r="W72" s="120"/>
      <c r="X72" s="121"/>
      <c r="Y72" s="121"/>
      <c r="Z72" s="121"/>
      <c r="AA72" s="121"/>
      <c r="AB72" s="121"/>
      <c r="AC72" s="122"/>
      <c r="AI72" s="12"/>
      <c r="AJ72" s="12"/>
      <c r="AK72" s="12"/>
      <c r="AL72" s="12"/>
      <c r="AM72" s="12"/>
      <c r="AN72" s="12"/>
      <c r="AO72" s="12"/>
      <c r="AP72" s="12"/>
      <c r="AQ72" s="12"/>
      <c r="AR72" s="12"/>
      <c r="AS72" s="12"/>
      <c r="AT72" s="12"/>
    </row>
    <row r="73" spans="1:46" s="32" customFormat="1" ht="26.25" customHeight="1" x14ac:dyDescent="0.55000000000000004">
      <c r="A73" s="17">
        <v>29</v>
      </c>
      <c r="B73" s="22" t="s">
        <v>34</v>
      </c>
      <c r="C73" s="25" t="str">
        <f t="shared" si="0"/>
        <v>木</v>
      </c>
      <c r="D73" s="85"/>
      <c r="E73" s="86"/>
      <c r="F73" s="205"/>
      <c r="G73" s="178"/>
      <c r="H73" s="18" t="s">
        <v>31</v>
      </c>
      <c r="I73" s="178"/>
      <c r="J73" s="178"/>
      <c r="K73" s="22" t="s">
        <v>32</v>
      </c>
      <c r="L73" s="89" t="str">
        <f t="shared" si="1"/>
        <v/>
      </c>
      <c r="M73" s="90"/>
      <c r="N73" s="22" t="s">
        <v>33</v>
      </c>
      <c r="O73" s="85"/>
      <c r="P73" s="86"/>
      <c r="Q73" s="85"/>
      <c r="R73" s="86"/>
      <c r="S73" s="85"/>
      <c r="T73" s="86"/>
      <c r="U73" s="85"/>
      <c r="V73" s="86"/>
      <c r="W73" s="120"/>
      <c r="X73" s="121"/>
      <c r="Y73" s="121"/>
      <c r="Z73" s="121"/>
      <c r="AA73" s="121"/>
      <c r="AB73" s="121"/>
      <c r="AC73" s="122"/>
      <c r="AI73" s="12"/>
      <c r="AJ73" s="12"/>
      <c r="AK73" s="12"/>
      <c r="AL73" s="12"/>
      <c r="AM73" s="12"/>
      <c r="AN73" s="12"/>
      <c r="AO73" s="12"/>
      <c r="AP73" s="12"/>
      <c r="AQ73" s="12"/>
      <c r="AR73" s="12"/>
      <c r="AS73" s="12"/>
      <c r="AT73" s="12"/>
    </row>
    <row r="74" spans="1:46" s="32" customFormat="1" ht="26.25" customHeight="1" x14ac:dyDescent="0.55000000000000004">
      <c r="A74" s="17">
        <v>30</v>
      </c>
      <c r="B74" s="22" t="s">
        <v>34</v>
      </c>
      <c r="C74" s="25" t="str">
        <f t="shared" si="0"/>
        <v>金</v>
      </c>
      <c r="D74" s="85"/>
      <c r="E74" s="86"/>
      <c r="F74" s="205"/>
      <c r="G74" s="178"/>
      <c r="H74" s="18" t="s">
        <v>31</v>
      </c>
      <c r="I74" s="178"/>
      <c r="J74" s="178"/>
      <c r="K74" s="22" t="s">
        <v>32</v>
      </c>
      <c r="L74" s="89" t="str">
        <f t="shared" si="1"/>
        <v/>
      </c>
      <c r="M74" s="90"/>
      <c r="N74" s="22" t="s">
        <v>33</v>
      </c>
      <c r="O74" s="85"/>
      <c r="P74" s="86"/>
      <c r="Q74" s="85"/>
      <c r="R74" s="86"/>
      <c r="S74" s="85"/>
      <c r="T74" s="86"/>
      <c r="U74" s="85"/>
      <c r="V74" s="86"/>
      <c r="W74" s="120"/>
      <c r="X74" s="121"/>
      <c r="Y74" s="121"/>
      <c r="Z74" s="121"/>
      <c r="AA74" s="121"/>
      <c r="AB74" s="121"/>
      <c r="AC74" s="122"/>
      <c r="AI74" s="12"/>
      <c r="AJ74" s="12"/>
      <c r="AK74" s="12"/>
      <c r="AL74" s="12"/>
      <c r="AM74" s="12"/>
      <c r="AN74" s="12"/>
      <c r="AO74" s="12"/>
      <c r="AP74" s="12"/>
      <c r="AQ74" s="12"/>
      <c r="AR74" s="12"/>
      <c r="AS74" s="12"/>
      <c r="AT74" s="12"/>
    </row>
    <row r="75" spans="1:46" s="32" customFormat="1" ht="26.25" customHeight="1" x14ac:dyDescent="0.55000000000000004">
      <c r="A75" s="19">
        <v>31</v>
      </c>
      <c r="B75" s="23" t="s">
        <v>4</v>
      </c>
      <c r="C75" s="26" t="str">
        <f t="shared" si="0"/>
        <v>土</v>
      </c>
      <c r="D75" s="218"/>
      <c r="E75" s="219"/>
      <c r="F75" s="226"/>
      <c r="G75" s="227"/>
      <c r="H75" s="20" t="s">
        <v>31</v>
      </c>
      <c r="I75" s="227"/>
      <c r="J75" s="227"/>
      <c r="K75" s="23" t="s">
        <v>32</v>
      </c>
      <c r="L75" s="89" t="str">
        <f t="shared" ref="L75" si="2">IF(OR(F75="",I75=""),"",MIN(MAX(ROUNDDOWN((I75-F75)*24*2,0)/2,0),$E$42))</f>
        <v/>
      </c>
      <c r="M75" s="90"/>
      <c r="N75" s="23" t="s">
        <v>33</v>
      </c>
      <c r="O75" s="218"/>
      <c r="P75" s="219"/>
      <c r="Q75" s="218"/>
      <c r="R75" s="219"/>
      <c r="S75" s="218"/>
      <c r="T75" s="219"/>
      <c r="U75" s="218"/>
      <c r="V75" s="219"/>
      <c r="W75" s="208"/>
      <c r="X75" s="209"/>
      <c r="Y75" s="209"/>
      <c r="Z75" s="209"/>
      <c r="AA75" s="209"/>
      <c r="AB75" s="209"/>
      <c r="AC75" s="210"/>
      <c r="AI75" s="12"/>
      <c r="AJ75" s="12"/>
      <c r="AK75" s="12"/>
      <c r="AL75" s="12"/>
      <c r="AM75" s="12"/>
      <c r="AN75" s="12"/>
      <c r="AO75" s="12"/>
      <c r="AP75" s="12"/>
      <c r="AQ75" s="12"/>
      <c r="AR75" s="12"/>
      <c r="AS75" s="12"/>
      <c r="AT75" s="12"/>
    </row>
    <row r="76" spans="1:46" s="32" customFormat="1" ht="26.25" customHeight="1" x14ac:dyDescent="0.55000000000000004">
      <c r="A76" s="126" t="s">
        <v>35</v>
      </c>
      <c r="B76" s="127"/>
      <c r="C76" s="127"/>
      <c r="D76" s="27">
        <f>COUNTIF(L45:M75,"&gt;0")</f>
        <v>0</v>
      </c>
      <c r="E76" s="224" t="s">
        <v>36</v>
      </c>
      <c r="F76" s="224"/>
      <c r="G76" s="224"/>
      <c r="H76" s="224"/>
      <c r="I76" s="27">
        <f>COUNTIF(D45:E75,"○")</f>
        <v>0</v>
      </c>
      <c r="J76" s="28" t="s">
        <v>16</v>
      </c>
      <c r="K76" s="126" t="s">
        <v>101</v>
      </c>
      <c r="L76" s="127"/>
      <c r="M76" s="127"/>
      <c r="N76" s="27" t="s">
        <v>99</v>
      </c>
      <c r="O76" s="27">
        <f>COUNTIF(Q45:R75,"○")</f>
        <v>0</v>
      </c>
      <c r="P76" s="27" t="s">
        <v>38</v>
      </c>
      <c r="Q76" s="225" t="s">
        <v>100</v>
      </c>
      <c r="R76" s="225"/>
      <c r="S76" s="27">
        <f>COUNTIF(S45:T75,"○")</f>
        <v>0</v>
      </c>
      <c r="T76" s="27" t="s">
        <v>38</v>
      </c>
      <c r="U76" s="27"/>
      <c r="V76" s="27"/>
      <c r="W76" s="28"/>
      <c r="X76" s="212" t="s">
        <v>37</v>
      </c>
      <c r="Y76" s="213"/>
      <c r="Z76" s="213"/>
      <c r="AA76" s="44"/>
      <c r="AB76" s="44"/>
      <c r="AC76" s="216" t="str">
        <f>IF(W43="３．要支援家庭のこども加算","●","×")</f>
        <v>×</v>
      </c>
      <c r="AD76" s="30"/>
      <c r="AI76" s="12"/>
      <c r="AJ76" s="12"/>
      <c r="AK76" s="12"/>
      <c r="AL76" s="12"/>
      <c r="AM76" s="12"/>
      <c r="AN76" s="12"/>
      <c r="AO76" s="12"/>
      <c r="AP76" s="12"/>
      <c r="AQ76" s="12"/>
      <c r="AR76" s="12"/>
      <c r="AS76" s="12"/>
      <c r="AT76" s="12"/>
    </row>
    <row r="77" spans="1:46" s="32" customFormat="1" ht="26.25" customHeight="1" x14ac:dyDescent="0.55000000000000004">
      <c r="A77" s="126" t="s">
        <v>91</v>
      </c>
      <c r="B77" s="127"/>
      <c r="C77" s="27">
        <f>COUNTIF(O45:P75,"○")</f>
        <v>0</v>
      </c>
      <c r="D77" s="105" t="s">
        <v>38</v>
      </c>
      <c r="E77" s="105"/>
      <c r="F77" s="103" t="s">
        <v>107</v>
      </c>
      <c r="G77" s="104"/>
      <c r="H77" s="104"/>
      <c r="I77" s="27">
        <f>COUNTIF(U45:V75,"○")</f>
        <v>0</v>
      </c>
      <c r="J77" s="28" t="s">
        <v>38</v>
      </c>
      <c r="K77" s="211" t="s">
        <v>60</v>
      </c>
      <c r="L77" s="113"/>
      <c r="M77" s="113"/>
      <c r="N77" s="42">
        <f>IF(SUM(L45:M75)&gt;E42, E42, SUM(L45:M75))</f>
        <v>0</v>
      </c>
      <c r="O77" s="111" t="s">
        <v>58</v>
      </c>
      <c r="P77" s="111"/>
      <c r="Q77" s="111"/>
      <c r="R77" s="111"/>
      <c r="S77" s="42">
        <f>SUMIFS(L45:M75,D45:E75,"○")</f>
        <v>0</v>
      </c>
      <c r="T77" s="42" t="s">
        <v>59</v>
      </c>
      <c r="U77" s="115"/>
      <c r="V77" s="115"/>
      <c r="W77" s="45"/>
      <c r="X77" s="214"/>
      <c r="Y77" s="215"/>
      <c r="Z77" s="215"/>
      <c r="AA77" s="49"/>
      <c r="AB77" s="49"/>
      <c r="AC77" s="217"/>
      <c r="AI77" s="12"/>
      <c r="AJ77" s="12"/>
      <c r="AK77" s="12"/>
      <c r="AL77" s="12"/>
      <c r="AM77" s="12"/>
      <c r="AN77" s="12"/>
      <c r="AO77" s="12"/>
      <c r="AP77" s="12"/>
      <c r="AQ77" s="12"/>
      <c r="AR77" s="12"/>
      <c r="AS77" s="12"/>
      <c r="AT77" s="12"/>
    </row>
    <row r="78" spans="1:46" s="32" customFormat="1" ht="26.25" customHeight="1" x14ac:dyDescent="0.55000000000000004">
      <c r="A78" s="29"/>
      <c r="B78" s="29"/>
      <c r="C78" s="29"/>
      <c r="F78" s="29"/>
      <c r="G78" s="29"/>
      <c r="H78" s="29"/>
      <c r="K78" s="51"/>
      <c r="L78" s="51"/>
      <c r="M78" s="51"/>
      <c r="O78" s="52"/>
      <c r="P78" s="52"/>
      <c r="Q78" s="52"/>
      <c r="R78" s="52"/>
      <c r="U78" s="53"/>
      <c r="V78" s="53"/>
      <c r="X78" s="29"/>
      <c r="Y78" s="29"/>
      <c r="Z78" s="29"/>
      <c r="AA78" s="29"/>
      <c r="AB78" s="29"/>
      <c r="AC78" s="29"/>
      <c r="AI78" s="12"/>
      <c r="AJ78" s="12"/>
      <c r="AK78" s="12"/>
      <c r="AL78" s="12"/>
      <c r="AM78" s="12"/>
      <c r="AN78" s="12"/>
      <c r="AO78" s="12"/>
      <c r="AP78" s="12"/>
      <c r="AQ78" s="12"/>
      <c r="AR78" s="12"/>
      <c r="AS78" s="12"/>
      <c r="AT78" s="12"/>
    </row>
    <row r="79" spans="1:46" s="32" customFormat="1" ht="26.25" customHeight="1" x14ac:dyDescent="0.55000000000000004">
      <c r="A79" s="100" t="str">
        <f>"（別紙）中野区乳児等通園支援事業　利用状況報告書（"&amp;$N$2&amp;"年"&amp;$P$2&amp;"月分）"</f>
        <v>（別紙）中野区乳児等通園支援事業　利用状況報告書（2026年10月分）</v>
      </c>
      <c r="B79" s="100"/>
      <c r="C79" s="100"/>
      <c r="D79" s="100"/>
      <c r="E79" s="100"/>
      <c r="F79" s="100"/>
      <c r="G79" s="100"/>
      <c r="H79" s="100"/>
      <c r="I79" s="100"/>
      <c r="J79" s="100"/>
      <c r="K79" s="100"/>
      <c r="L79" s="100"/>
      <c r="M79" s="100"/>
      <c r="N79" s="100"/>
      <c r="O79" s="100"/>
      <c r="P79" s="100"/>
      <c r="Q79" s="100"/>
      <c r="R79" s="100"/>
      <c r="S79" s="100"/>
      <c r="T79" s="100"/>
      <c r="U79" s="100"/>
      <c r="V79" s="100"/>
      <c r="W79" s="100"/>
      <c r="X79" s="100"/>
      <c r="Y79" s="100"/>
      <c r="Z79" s="100"/>
      <c r="AA79" s="100"/>
      <c r="AB79" s="100"/>
      <c r="AC79" s="100"/>
      <c r="AI79" s="12"/>
      <c r="AJ79" s="12"/>
      <c r="AK79" s="12"/>
      <c r="AL79" s="12"/>
      <c r="AM79" s="12"/>
      <c r="AN79" s="12"/>
      <c r="AO79" s="12"/>
      <c r="AP79" s="12"/>
      <c r="AQ79" s="12"/>
      <c r="AR79" s="12"/>
      <c r="AS79" s="12"/>
      <c r="AT79" s="12"/>
    </row>
    <row r="80" spans="1:46" s="32" customFormat="1" ht="26.25" customHeight="1" x14ac:dyDescent="0.55000000000000004">
      <c r="A80" s="101" t="s">
        <v>23</v>
      </c>
      <c r="B80" s="101"/>
      <c r="C80" s="101"/>
      <c r="D80" s="110"/>
      <c r="E80" s="110"/>
      <c r="F80" s="110"/>
      <c r="G80" s="110"/>
      <c r="H80" s="110"/>
      <c r="I80" s="110"/>
      <c r="J80" s="114" t="s">
        <v>43</v>
      </c>
      <c r="K80" s="114"/>
      <c r="L80" s="114"/>
      <c r="M80" s="12"/>
      <c r="N80" s="12"/>
      <c r="O80" s="29" t="s">
        <v>0</v>
      </c>
      <c r="P80" s="13"/>
      <c r="Q80" s="29" t="s">
        <v>3</v>
      </c>
      <c r="R80" s="12"/>
      <c r="S80" s="29" t="s">
        <v>4</v>
      </c>
      <c r="T80" s="29" t="s">
        <v>19</v>
      </c>
      <c r="U80" s="32" t="s">
        <v>40</v>
      </c>
      <c r="W80" s="110"/>
      <c r="X80" s="110"/>
      <c r="Y80" s="110"/>
      <c r="Z80" s="110"/>
      <c r="AA80" s="110"/>
      <c r="AB80" s="110"/>
      <c r="AC80" s="32" t="s">
        <v>19</v>
      </c>
      <c r="AI80" s="12"/>
      <c r="AJ80" s="12"/>
      <c r="AK80" s="12"/>
      <c r="AL80" s="12"/>
      <c r="AM80" s="12"/>
      <c r="AN80" s="12"/>
      <c r="AO80" s="12"/>
      <c r="AP80" s="12"/>
      <c r="AQ80" s="12"/>
      <c r="AR80" s="12"/>
      <c r="AS80" s="12"/>
      <c r="AT80" s="12"/>
    </row>
    <row r="81" spans="1:46" s="32" customFormat="1" ht="26.25" customHeight="1" x14ac:dyDescent="0.55000000000000004">
      <c r="A81" s="101" t="s">
        <v>24</v>
      </c>
      <c r="B81" s="101"/>
      <c r="C81" s="101"/>
      <c r="D81" s="32" t="s">
        <v>87</v>
      </c>
      <c r="E81" s="32" cm="1">
        <f t="array" ref="E81">_xlfn.IFS(W80="０歳児クラス相当",$L$12,W80="１歳児クラス相当",$L$13,W80="２歳児クラス相当（３歳未満）",$L$14,W80="２歳児クラス相当（３歳誕生月）",$L$14,W80="",0)</f>
        <v>0</v>
      </c>
      <c r="F81" s="114" t="s">
        <v>11</v>
      </c>
      <c r="G81" s="114"/>
      <c r="H81" s="29"/>
      <c r="J81" s="114"/>
      <c r="K81" s="114"/>
      <c r="M81" s="114"/>
      <c r="N81" s="114"/>
      <c r="P81" s="157" t="s">
        <v>62</v>
      </c>
      <c r="Q81" s="157"/>
      <c r="R81" s="157"/>
      <c r="S81" s="110"/>
      <c r="T81" s="110"/>
      <c r="U81" s="110"/>
      <c r="V81" s="157" t="s">
        <v>65</v>
      </c>
      <c r="W81" s="157"/>
      <c r="X81" s="110"/>
      <c r="Y81" s="110"/>
      <c r="Z81" s="110"/>
      <c r="AA81" s="110"/>
      <c r="AB81" s="110"/>
      <c r="AC81" s="32" t="s">
        <v>19</v>
      </c>
      <c r="AI81" s="12"/>
      <c r="AJ81" s="12"/>
      <c r="AK81" s="12"/>
      <c r="AL81" s="12"/>
      <c r="AM81" s="12"/>
      <c r="AN81" s="12"/>
      <c r="AO81" s="12"/>
      <c r="AP81" s="12"/>
      <c r="AQ81" s="12"/>
      <c r="AR81" s="12"/>
      <c r="AS81" s="12"/>
      <c r="AT81" s="12"/>
    </row>
    <row r="82" spans="1:46" s="32" customFormat="1" ht="26.25" customHeight="1" x14ac:dyDescent="0.55000000000000004">
      <c r="B82" s="114" t="s">
        <v>66</v>
      </c>
      <c r="C82" s="114"/>
      <c r="D82" s="114"/>
      <c r="E82" s="114" t="s">
        <v>94</v>
      </c>
      <c r="F82" s="114"/>
      <c r="G82" s="114"/>
      <c r="H82" s="114"/>
      <c r="I82" s="29" t="s">
        <v>19</v>
      </c>
      <c r="J82" s="113" t="s">
        <v>93</v>
      </c>
      <c r="K82" s="113"/>
      <c r="L82" s="113"/>
      <c r="M82" s="113"/>
      <c r="N82" s="113"/>
      <c r="O82" s="110"/>
      <c r="P82" s="110"/>
      <c r="Q82" s="110"/>
      <c r="R82" s="110"/>
      <c r="S82" s="110"/>
      <c r="U82" s="111" t="s">
        <v>86</v>
      </c>
      <c r="V82" s="111"/>
      <c r="W82" s="228"/>
      <c r="X82" s="228"/>
      <c r="Y82" s="228"/>
      <c r="Z82" s="228"/>
      <c r="AA82" s="228"/>
      <c r="AB82" s="228"/>
      <c r="AC82" s="12"/>
      <c r="AI82" s="12"/>
      <c r="AJ82" s="12"/>
      <c r="AK82" s="12"/>
      <c r="AL82" s="12"/>
      <c r="AM82" s="12"/>
      <c r="AN82" s="12"/>
      <c r="AO82" s="12"/>
      <c r="AP82" s="12"/>
      <c r="AQ82" s="12"/>
      <c r="AR82" s="12"/>
      <c r="AS82" s="12"/>
      <c r="AT82" s="12"/>
    </row>
    <row r="83" spans="1:46" s="32" customFormat="1" ht="26.25" customHeight="1" x14ac:dyDescent="0.55000000000000004">
      <c r="A83" s="123" t="s">
        <v>25</v>
      </c>
      <c r="B83" s="123"/>
      <c r="C83" s="14" t="s">
        <v>26</v>
      </c>
      <c r="D83" s="123" t="s">
        <v>90</v>
      </c>
      <c r="E83" s="123"/>
      <c r="F83" s="123" t="s">
        <v>27</v>
      </c>
      <c r="G83" s="123"/>
      <c r="H83" s="123"/>
      <c r="I83" s="123"/>
      <c r="J83" s="123"/>
      <c r="K83" s="123"/>
      <c r="L83" s="177" t="s">
        <v>28</v>
      </c>
      <c r="M83" s="177"/>
      <c r="N83" s="177"/>
      <c r="O83" s="123" t="s">
        <v>29</v>
      </c>
      <c r="P83" s="123"/>
      <c r="Q83" s="116" t="s">
        <v>98</v>
      </c>
      <c r="R83" s="116"/>
      <c r="S83" s="116" t="s">
        <v>45</v>
      </c>
      <c r="T83" s="116"/>
      <c r="U83" s="124" t="s">
        <v>55</v>
      </c>
      <c r="V83" s="125"/>
      <c r="W83" s="126" t="s">
        <v>30</v>
      </c>
      <c r="X83" s="127"/>
      <c r="Y83" s="127"/>
      <c r="Z83" s="127"/>
      <c r="AA83" s="127"/>
      <c r="AB83" s="127"/>
      <c r="AC83" s="128"/>
      <c r="AI83" s="12"/>
      <c r="AJ83" s="12"/>
      <c r="AK83" s="12"/>
      <c r="AL83" s="12"/>
      <c r="AM83" s="12"/>
      <c r="AN83" s="12"/>
      <c r="AO83" s="12"/>
      <c r="AP83" s="12"/>
      <c r="AQ83" s="12"/>
      <c r="AR83" s="12"/>
      <c r="AS83" s="12"/>
      <c r="AT83" s="12"/>
    </row>
    <row r="84" spans="1:46" s="32" customFormat="1" ht="26.25" customHeight="1" x14ac:dyDescent="0.55000000000000004">
      <c r="A84" s="15">
        <v>1</v>
      </c>
      <c r="B84" s="21" t="s">
        <v>4</v>
      </c>
      <c r="C84" s="24" t="str">
        <f>TEXT(DATE($N$2,$P$2,A84),"aaa")</f>
        <v>木</v>
      </c>
      <c r="D84" s="106"/>
      <c r="E84" s="107"/>
      <c r="F84" s="108"/>
      <c r="G84" s="109"/>
      <c r="H84" s="16" t="s">
        <v>31</v>
      </c>
      <c r="I84" s="109"/>
      <c r="J84" s="109"/>
      <c r="K84" s="21" t="s">
        <v>32</v>
      </c>
      <c r="L84" s="89" t="str">
        <f>IF(OR(F84="",I84=""),"",MIN(MAX(ROUNDDOWN((I84-F84)*24*2,0)/2,0),$E$81))</f>
        <v/>
      </c>
      <c r="M84" s="90"/>
      <c r="N84" s="43" t="s">
        <v>33</v>
      </c>
      <c r="O84" s="106"/>
      <c r="P84" s="107"/>
      <c r="Q84" s="106"/>
      <c r="R84" s="107"/>
      <c r="S84" s="106"/>
      <c r="T84" s="107"/>
      <c r="U84" s="106"/>
      <c r="V84" s="107"/>
      <c r="W84" s="231"/>
      <c r="X84" s="232"/>
      <c r="Y84" s="232"/>
      <c r="Z84" s="232"/>
      <c r="AA84" s="232"/>
      <c r="AB84" s="232"/>
      <c r="AC84" s="233"/>
      <c r="AI84" s="12"/>
      <c r="AJ84" s="12"/>
      <c r="AK84" s="12"/>
      <c r="AL84" s="12"/>
      <c r="AM84" s="12"/>
      <c r="AN84" s="12"/>
      <c r="AO84" s="12"/>
      <c r="AP84" s="12"/>
      <c r="AQ84" s="12"/>
      <c r="AR84" s="12"/>
      <c r="AS84" s="12"/>
      <c r="AT84" s="12"/>
    </row>
    <row r="85" spans="1:46" s="32" customFormat="1" ht="26.25" customHeight="1" x14ac:dyDescent="0.55000000000000004">
      <c r="A85" s="17">
        <v>2</v>
      </c>
      <c r="B85" s="22" t="s">
        <v>4</v>
      </c>
      <c r="C85" s="25" t="str">
        <f>TEXT(DATE($N$2,$P$2,A85),"aaa")</f>
        <v>金</v>
      </c>
      <c r="D85" s="85"/>
      <c r="E85" s="86"/>
      <c r="F85" s="205"/>
      <c r="G85" s="178"/>
      <c r="H85" s="18" t="s">
        <v>31</v>
      </c>
      <c r="I85" s="178"/>
      <c r="J85" s="178"/>
      <c r="K85" s="22" t="s">
        <v>32</v>
      </c>
      <c r="L85" s="89" t="str">
        <f>IF(OR(F85="",I85=""),"",MIN(MAX(ROUNDDOWN((I85-F85)*24*2,0)/2,0),$E$81))</f>
        <v/>
      </c>
      <c r="M85" s="90"/>
      <c r="N85" s="22" t="s">
        <v>33</v>
      </c>
      <c r="O85" s="85"/>
      <c r="P85" s="86"/>
      <c r="Q85" s="85"/>
      <c r="R85" s="86"/>
      <c r="S85" s="85"/>
      <c r="T85" s="86"/>
      <c r="U85" s="85"/>
      <c r="V85" s="86"/>
      <c r="W85" s="120"/>
      <c r="X85" s="121"/>
      <c r="Y85" s="121"/>
      <c r="Z85" s="121"/>
      <c r="AA85" s="121"/>
      <c r="AB85" s="121"/>
      <c r="AC85" s="122"/>
      <c r="AI85" s="12"/>
      <c r="AJ85" s="12"/>
      <c r="AK85" s="12"/>
      <c r="AL85" s="12"/>
      <c r="AM85" s="12"/>
      <c r="AN85" s="12"/>
      <c r="AO85" s="12"/>
      <c r="AP85" s="12"/>
      <c r="AQ85" s="12"/>
      <c r="AR85" s="12"/>
      <c r="AS85" s="12"/>
      <c r="AT85" s="12"/>
    </row>
    <row r="86" spans="1:46" s="32" customFormat="1" ht="26.25" customHeight="1" x14ac:dyDescent="0.55000000000000004">
      <c r="A86" s="17">
        <v>3</v>
      </c>
      <c r="B86" s="22" t="s">
        <v>34</v>
      </c>
      <c r="C86" s="25" t="str">
        <f t="shared" ref="C86:C114" si="3">TEXT(DATE($N$2,$P$2,A86),"aaa")</f>
        <v>土</v>
      </c>
      <c r="D86" s="85"/>
      <c r="E86" s="86"/>
      <c r="F86" s="205"/>
      <c r="G86" s="178"/>
      <c r="H86" s="18" t="s">
        <v>31</v>
      </c>
      <c r="I86" s="178"/>
      <c r="J86" s="178"/>
      <c r="K86" s="22" t="s">
        <v>32</v>
      </c>
      <c r="L86" s="89" t="str">
        <f t="shared" ref="L86:L113" si="4">IF(OR(F86="",I86=""),"",MIN(MAX(ROUNDDOWN((I86-F86)*24*2,0)/2,0),$E$81))</f>
        <v/>
      </c>
      <c r="M86" s="90"/>
      <c r="N86" s="22" t="s">
        <v>33</v>
      </c>
      <c r="O86" s="85"/>
      <c r="P86" s="86"/>
      <c r="Q86" s="85"/>
      <c r="R86" s="86"/>
      <c r="S86" s="85"/>
      <c r="T86" s="86"/>
      <c r="U86" s="85"/>
      <c r="V86" s="86"/>
      <c r="W86" s="234"/>
      <c r="X86" s="235"/>
      <c r="Y86" s="235"/>
      <c r="Z86" s="235"/>
      <c r="AA86" s="235"/>
      <c r="AB86" s="235"/>
      <c r="AC86" s="236"/>
      <c r="AI86" s="12"/>
      <c r="AJ86" s="12"/>
      <c r="AK86" s="12"/>
      <c r="AL86" s="12"/>
      <c r="AM86" s="12"/>
      <c r="AN86" s="12"/>
      <c r="AO86" s="12"/>
      <c r="AP86" s="12"/>
      <c r="AQ86" s="12"/>
      <c r="AR86" s="12"/>
      <c r="AS86" s="12"/>
      <c r="AT86" s="12"/>
    </row>
    <row r="87" spans="1:46" s="32" customFormat="1" ht="26.25" customHeight="1" x14ac:dyDescent="0.55000000000000004">
      <c r="A87" s="17">
        <v>4</v>
      </c>
      <c r="B87" s="22" t="s">
        <v>34</v>
      </c>
      <c r="C87" s="25" t="str">
        <f t="shared" si="3"/>
        <v>日</v>
      </c>
      <c r="D87" s="85"/>
      <c r="E87" s="86"/>
      <c r="F87" s="205"/>
      <c r="G87" s="178"/>
      <c r="H87" s="18" t="s">
        <v>31</v>
      </c>
      <c r="I87" s="178"/>
      <c r="J87" s="178"/>
      <c r="K87" s="22" t="s">
        <v>32</v>
      </c>
      <c r="L87" s="89" t="str">
        <f t="shared" si="4"/>
        <v/>
      </c>
      <c r="M87" s="90"/>
      <c r="N87" s="22" t="s">
        <v>33</v>
      </c>
      <c r="O87" s="85"/>
      <c r="P87" s="86"/>
      <c r="Q87" s="85"/>
      <c r="R87" s="86"/>
      <c r="S87" s="85"/>
      <c r="T87" s="86"/>
      <c r="U87" s="85"/>
      <c r="V87" s="86"/>
      <c r="W87" s="120"/>
      <c r="X87" s="121"/>
      <c r="Y87" s="121"/>
      <c r="Z87" s="121"/>
      <c r="AA87" s="121"/>
      <c r="AB87" s="121"/>
      <c r="AC87" s="122"/>
      <c r="AI87" s="12"/>
      <c r="AJ87" s="12"/>
      <c r="AK87" s="12"/>
      <c r="AL87" s="12"/>
      <c r="AM87" s="12"/>
      <c r="AN87" s="12"/>
      <c r="AO87" s="12"/>
      <c r="AP87" s="12"/>
      <c r="AQ87" s="12"/>
      <c r="AR87" s="12"/>
      <c r="AS87" s="12"/>
      <c r="AT87" s="12"/>
    </row>
    <row r="88" spans="1:46" s="32" customFormat="1" ht="26.25" customHeight="1" x14ac:dyDescent="0.55000000000000004">
      <c r="A88" s="17">
        <v>5</v>
      </c>
      <c r="B88" s="22" t="s">
        <v>34</v>
      </c>
      <c r="C88" s="25" t="str">
        <f t="shared" si="3"/>
        <v>月</v>
      </c>
      <c r="D88" s="85"/>
      <c r="E88" s="86"/>
      <c r="F88" s="205"/>
      <c r="G88" s="178"/>
      <c r="H88" s="18" t="s">
        <v>31</v>
      </c>
      <c r="I88" s="178"/>
      <c r="J88" s="178"/>
      <c r="K88" s="22" t="s">
        <v>32</v>
      </c>
      <c r="L88" s="89" t="str">
        <f t="shared" si="4"/>
        <v/>
      </c>
      <c r="M88" s="90"/>
      <c r="N88" s="22" t="s">
        <v>33</v>
      </c>
      <c r="O88" s="85"/>
      <c r="P88" s="86"/>
      <c r="Q88" s="85"/>
      <c r="R88" s="86"/>
      <c r="S88" s="85"/>
      <c r="T88" s="86"/>
      <c r="U88" s="85"/>
      <c r="V88" s="86"/>
      <c r="W88" s="120"/>
      <c r="X88" s="121"/>
      <c r="Y88" s="121"/>
      <c r="Z88" s="121"/>
      <c r="AA88" s="121"/>
      <c r="AB88" s="121"/>
      <c r="AC88" s="122"/>
      <c r="AI88" s="12"/>
      <c r="AJ88" s="12"/>
      <c r="AK88" s="12"/>
      <c r="AL88" s="12"/>
      <c r="AM88" s="12"/>
      <c r="AN88" s="12"/>
      <c r="AO88" s="12"/>
      <c r="AP88" s="12"/>
      <c r="AQ88" s="12"/>
      <c r="AR88" s="12"/>
      <c r="AS88" s="12"/>
      <c r="AT88" s="12"/>
    </row>
    <row r="89" spans="1:46" s="32" customFormat="1" ht="26.25" customHeight="1" x14ac:dyDescent="0.55000000000000004">
      <c r="A89" s="17">
        <v>6</v>
      </c>
      <c r="B89" s="22" t="s">
        <v>34</v>
      </c>
      <c r="C89" s="25" t="str">
        <f t="shared" si="3"/>
        <v>火</v>
      </c>
      <c r="D89" s="85"/>
      <c r="E89" s="86"/>
      <c r="F89" s="205"/>
      <c r="G89" s="178"/>
      <c r="H89" s="18" t="s">
        <v>31</v>
      </c>
      <c r="I89" s="178"/>
      <c r="J89" s="178"/>
      <c r="K89" s="22" t="s">
        <v>32</v>
      </c>
      <c r="L89" s="89" t="str">
        <f t="shared" si="4"/>
        <v/>
      </c>
      <c r="M89" s="90"/>
      <c r="N89" s="22" t="s">
        <v>33</v>
      </c>
      <c r="O89" s="85"/>
      <c r="P89" s="86"/>
      <c r="Q89" s="85"/>
      <c r="R89" s="86"/>
      <c r="S89" s="85"/>
      <c r="T89" s="86"/>
      <c r="U89" s="85"/>
      <c r="V89" s="86"/>
      <c r="W89" s="120"/>
      <c r="X89" s="121"/>
      <c r="Y89" s="121"/>
      <c r="Z89" s="121"/>
      <c r="AA89" s="121"/>
      <c r="AB89" s="121"/>
      <c r="AC89" s="122"/>
      <c r="AI89" s="12"/>
      <c r="AJ89" s="12"/>
      <c r="AK89" s="12"/>
      <c r="AL89" s="12"/>
      <c r="AM89" s="12"/>
      <c r="AN89" s="12"/>
      <c r="AO89" s="12"/>
      <c r="AP89" s="12"/>
      <c r="AQ89" s="12"/>
      <c r="AR89" s="12"/>
      <c r="AS89" s="12"/>
      <c r="AT89" s="12"/>
    </row>
    <row r="90" spans="1:46" s="32" customFormat="1" ht="26.25" customHeight="1" x14ac:dyDescent="0.55000000000000004">
      <c r="A90" s="17">
        <v>7</v>
      </c>
      <c r="B90" s="22" t="s">
        <v>34</v>
      </c>
      <c r="C90" s="25" t="str">
        <f t="shared" si="3"/>
        <v>水</v>
      </c>
      <c r="D90" s="85"/>
      <c r="E90" s="86"/>
      <c r="F90" s="205"/>
      <c r="G90" s="178"/>
      <c r="H90" s="18" t="s">
        <v>31</v>
      </c>
      <c r="I90" s="178"/>
      <c r="J90" s="178"/>
      <c r="K90" s="22" t="s">
        <v>32</v>
      </c>
      <c r="L90" s="89" t="str">
        <f t="shared" si="4"/>
        <v/>
      </c>
      <c r="M90" s="90"/>
      <c r="N90" s="22" t="s">
        <v>33</v>
      </c>
      <c r="O90" s="85"/>
      <c r="P90" s="86"/>
      <c r="Q90" s="85"/>
      <c r="R90" s="86"/>
      <c r="S90" s="85"/>
      <c r="T90" s="86"/>
      <c r="U90" s="85"/>
      <c r="V90" s="86"/>
      <c r="W90" s="120"/>
      <c r="X90" s="121"/>
      <c r="Y90" s="121"/>
      <c r="Z90" s="121"/>
      <c r="AA90" s="121"/>
      <c r="AB90" s="121"/>
      <c r="AC90" s="122"/>
      <c r="AI90" s="12"/>
      <c r="AJ90" s="12"/>
      <c r="AK90" s="12"/>
      <c r="AL90" s="12"/>
      <c r="AM90" s="12"/>
      <c r="AN90" s="12"/>
      <c r="AO90" s="12"/>
      <c r="AP90" s="12"/>
      <c r="AQ90" s="12"/>
      <c r="AR90" s="12"/>
      <c r="AS90" s="12"/>
      <c r="AT90" s="12"/>
    </row>
    <row r="91" spans="1:46" s="32" customFormat="1" ht="26.25" customHeight="1" x14ac:dyDescent="0.55000000000000004">
      <c r="A91" s="17">
        <v>8</v>
      </c>
      <c r="B91" s="22" t="s">
        <v>34</v>
      </c>
      <c r="C91" s="25" t="str">
        <f t="shared" si="3"/>
        <v>木</v>
      </c>
      <c r="D91" s="85"/>
      <c r="E91" s="86"/>
      <c r="F91" s="205"/>
      <c r="G91" s="178"/>
      <c r="H91" s="18" t="s">
        <v>31</v>
      </c>
      <c r="I91" s="178"/>
      <c r="J91" s="178"/>
      <c r="K91" s="22" t="s">
        <v>32</v>
      </c>
      <c r="L91" s="89" t="str">
        <f t="shared" si="4"/>
        <v/>
      </c>
      <c r="M91" s="90"/>
      <c r="N91" s="22" t="s">
        <v>33</v>
      </c>
      <c r="O91" s="85"/>
      <c r="P91" s="86"/>
      <c r="Q91" s="85"/>
      <c r="R91" s="86"/>
      <c r="S91" s="85"/>
      <c r="T91" s="86"/>
      <c r="U91" s="85"/>
      <c r="V91" s="86"/>
      <c r="W91" s="120"/>
      <c r="X91" s="121"/>
      <c r="Y91" s="121"/>
      <c r="Z91" s="121"/>
      <c r="AA91" s="121"/>
      <c r="AB91" s="121"/>
      <c r="AC91" s="122"/>
      <c r="AI91" s="12"/>
      <c r="AJ91" s="12"/>
      <c r="AK91" s="12"/>
      <c r="AL91" s="12"/>
      <c r="AM91" s="12"/>
      <c r="AN91" s="12"/>
      <c r="AO91" s="12"/>
      <c r="AP91" s="12"/>
      <c r="AQ91" s="12"/>
      <c r="AR91" s="12"/>
      <c r="AS91" s="12"/>
      <c r="AT91" s="12"/>
    </row>
    <row r="92" spans="1:46" s="32" customFormat="1" ht="26.25" customHeight="1" x14ac:dyDescent="0.55000000000000004">
      <c r="A92" s="17">
        <v>9</v>
      </c>
      <c r="B92" s="22" t="s">
        <v>34</v>
      </c>
      <c r="C92" s="25" t="str">
        <f t="shared" si="3"/>
        <v>金</v>
      </c>
      <c r="D92" s="85"/>
      <c r="E92" s="86"/>
      <c r="F92" s="205"/>
      <c r="G92" s="178"/>
      <c r="H92" s="18" t="s">
        <v>31</v>
      </c>
      <c r="I92" s="178"/>
      <c r="J92" s="178"/>
      <c r="K92" s="22" t="s">
        <v>32</v>
      </c>
      <c r="L92" s="89" t="str">
        <f t="shared" si="4"/>
        <v/>
      </c>
      <c r="M92" s="90"/>
      <c r="N92" s="22" t="s">
        <v>33</v>
      </c>
      <c r="O92" s="85"/>
      <c r="P92" s="86"/>
      <c r="Q92" s="85"/>
      <c r="R92" s="86"/>
      <c r="S92" s="85"/>
      <c r="T92" s="86"/>
      <c r="U92" s="85"/>
      <c r="V92" s="86"/>
      <c r="W92" s="120"/>
      <c r="X92" s="121"/>
      <c r="Y92" s="121"/>
      <c r="Z92" s="121"/>
      <c r="AA92" s="121"/>
      <c r="AB92" s="121"/>
      <c r="AC92" s="122"/>
      <c r="AI92" s="12"/>
      <c r="AJ92" s="12"/>
      <c r="AK92" s="12"/>
      <c r="AL92" s="12"/>
      <c r="AM92" s="12"/>
      <c r="AN92" s="12"/>
      <c r="AO92" s="12"/>
      <c r="AP92" s="12"/>
      <c r="AQ92" s="12"/>
      <c r="AR92" s="12"/>
      <c r="AS92" s="12"/>
      <c r="AT92" s="12"/>
    </row>
    <row r="93" spans="1:46" s="32" customFormat="1" ht="26.25" customHeight="1" x14ac:dyDescent="0.55000000000000004">
      <c r="A93" s="17">
        <v>10</v>
      </c>
      <c r="B93" s="22" t="s">
        <v>34</v>
      </c>
      <c r="C93" s="25" t="str">
        <f t="shared" si="3"/>
        <v>土</v>
      </c>
      <c r="D93" s="85"/>
      <c r="E93" s="86"/>
      <c r="F93" s="205"/>
      <c r="G93" s="178"/>
      <c r="H93" s="18" t="s">
        <v>31</v>
      </c>
      <c r="I93" s="178"/>
      <c r="J93" s="178"/>
      <c r="K93" s="22" t="s">
        <v>32</v>
      </c>
      <c r="L93" s="89" t="str">
        <f t="shared" si="4"/>
        <v/>
      </c>
      <c r="M93" s="90"/>
      <c r="N93" s="22" t="s">
        <v>33</v>
      </c>
      <c r="O93" s="85"/>
      <c r="P93" s="86"/>
      <c r="Q93" s="85"/>
      <c r="R93" s="86"/>
      <c r="S93" s="85"/>
      <c r="T93" s="86"/>
      <c r="U93" s="85"/>
      <c r="V93" s="86"/>
      <c r="W93" s="120"/>
      <c r="X93" s="121"/>
      <c r="Y93" s="121"/>
      <c r="Z93" s="121"/>
      <c r="AA93" s="121"/>
      <c r="AB93" s="121"/>
      <c r="AC93" s="122"/>
      <c r="AI93" s="12"/>
      <c r="AJ93" s="12"/>
      <c r="AK93" s="12"/>
      <c r="AL93" s="12"/>
      <c r="AM93" s="12"/>
      <c r="AN93" s="12"/>
      <c r="AO93" s="12"/>
      <c r="AP93" s="12"/>
      <c r="AQ93" s="12"/>
      <c r="AR93" s="12"/>
      <c r="AS93" s="12"/>
      <c r="AT93" s="12"/>
    </row>
    <row r="94" spans="1:46" s="32" customFormat="1" ht="26.25" customHeight="1" x14ac:dyDescent="0.55000000000000004">
      <c r="A94" s="17">
        <v>11</v>
      </c>
      <c r="B94" s="22" t="s">
        <v>34</v>
      </c>
      <c r="C94" s="25" t="str">
        <f t="shared" si="3"/>
        <v>日</v>
      </c>
      <c r="D94" s="85"/>
      <c r="E94" s="86"/>
      <c r="F94" s="205"/>
      <c r="G94" s="178"/>
      <c r="H94" s="18" t="s">
        <v>31</v>
      </c>
      <c r="I94" s="178"/>
      <c r="J94" s="178"/>
      <c r="K94" s="22" t="s">
        <v>32</v>
      </c>
      <c r="L94" s="89" t="str">
        <f t="shared" si="4"/>
        <v/>
      </c>
      <c r="M94" s="90"/>
      <c r="N94" s="22" t="s">
        <v>33</v>
      </c>
      <c r="O94" s="85"/>
      <c r="P94" s="86"/>
      <c r="Q94" s="85"/>
      <c r="R94" s="86"/>
      <c r="S94" s="85"/>
      <c r="T94" s="86"/>
      <c r="U94" s="85"/>
      <c r="V94" s="86"/>
      <c r="W94" s="120"/>
      <c r="X94" s="121"/>
      <c r="Y94" s="121"/>
      <c r="Z94" s="121"/>
      <c r="AA94" s="121"/>
      <c r="AB94" s="121"/>
      <c r="AC94" s="122"/>
      <c r="AI94" s="12"/>
      <c r="AJ94" s="12"/>
      <c r="AK94" s="12"/>
      <c r="AL94" s="12"/>
      <c r="AM94" s="12"/>
      <c r="AN94" s="12"/>
      <c r="AO94" s="12"/>
      <c r="AP94" s="12"/>
      <c r="AQ94" s="12"/>
      <c r="AR94" s="12"/>
      <c r="AS94" s="12"/>
      <c r="AT94" s="12"/>
    </row>
    <row r="95" spans="1:46" s="32" customFormat="1" ht="26.25" customHeight="1" x14ac:dyDescent="0.55000000000000004">
      <c r="A95" s="17">
        <v>12</v>
      </c>
      <c r="B95" s="22" t="s">
        <v>34</v>
      </c>
      <c r="C95" s="25" t="str">
        <f t="shared" si="3"/>
        <v>月</v>
      </c>
      <c r="D95" s="85"/>
      <c r="E95" s="86"/>
      <c r="F95" s="205"/>
      <c r="G95" s="178"/>
      <c r="H95" s="18" t="s">
        <v>31</v>
      </c>
      <c r="I95" s="178"/>
      <c r="J95" s="178"/>
      <c r="K95" s="22" t="s">
        <v>32</v>
      </c>
      <c r="L95" s="89" t="str">
        <f t="shared" si="4"/>
        <v/>
      </c>
      <c r="M95" s="90"/>
      <c r="N95" s="22" t="s">
        <v>33</v>
      </c>
      <c r="O95" s="85"/>
      <c r="P95" s="86"/>
      <c r="Q95" s="85"/>
      <c r="R95" s="86"/>
      <c r="S95" s="85"/>
      <c r="T95" s="86"/>
      <c r="U95" s="85"/>
      <c r="V95" s="86"/>
      <c r="W95" s="120"/>
      <c r="X95" s="121"/>
      <c r="Y95" s="121"/>
      <c r="Z95" s="121"/>
      <c r="AA95" s="121"/>
      <c r="AB95" s="121"/>
      <c r="AC95" s="122"/>
      <c r="AI95" s="12"/>
      <c r="AJ95" s="12"/>
      <c r="AK95" s="12"/>
      <c r="AL95" s="12"/>
      <c r="AM95" s="12"/>
      <c r="AN95" s="12"/>
      <c r="AO95" s="12"/>
      <c r="AP95" s="12"/>
      <c r="AQ95" s="12"/>
      <c r="AR95" s="12"/>
      <c r="AS95" s="12"/>
      <c r="AT95" s="12"/>
    </row>
    <row r="96" spans="1:46" s="32" customFormat="1" ht="26.25" customHeight="1" x14ac:dyDescent="0.55000000000000004">
      <c r="A96" s="17">
        <v>13</v>
      </c>
      <c r="B96" s="22" t="s">
        <v>34</v>
      </c>
      <c r="C96" s="25" t="str">
        <f t="shared" si="3"/>
        <v>火</v>
      </c>
      <c r="D96" s="85"/>
      <c r="E96" s="86"/>
      <c r="F96" s="205"/>
      <c r="G96" s="178"/>
      <c r="H96" s="18" t="s">
        <v>31</v>
      </c>
      <c r="I96" s="178"/>
      <c r="J96" s="178"/>
      <c r="K96" s="22" t="s">
        <v>32</v>
      </c>
      <c r="L96" s="89" t="str">
        <f t="shared" si="4"/>
        <v/>
      </c>
      <c r="M96" s="90"/>
      <c r="N96" s="22" t="s">
        <v>33</v>
      </c>
      <c r="O96" s="85"/>
      <c r="P96" s="86"/>
      <c r="Q96" s="85"/>
      <c r="R96" s="86"/>
      <c r="S96" s="85"/>
      <c r="T96" s="86"/>
      <c r="U96" s="85"/>
      <c r="V96" s="86"/>
      <c r="W96" s="120"/>
      <c r="X96" s="121"/>
      <c r="Y96" s="121"/>
      <c r="Z96" s="121"/>
      <c r="AA96" s="121"/>
      <c r="AB96" s="121"/>
      <c r="AC96" s="122"/>
      <c r="AI96" s="12"/>
      <c r="AJ96" s="12"/>
      <c r="AK96" s="12"/>
      <c r="AL96" s="12"/>
      <c r="AM96" s="12"/>
      <c r="AN96" s="12"/>
      <c r="AO96" s="12"/>
      <c r="AP96" s="12"/>
      <c r="AQ96" s="12"/>
      <c r="AR96" s="12"/>
      <c r="AS96" s="12"/>
      <c r="AT96" s="12"/>
    </row>
    <row r="97" spans="1:46" s="32" customFormat="1" ht="26.25" customHeight="1" x14ac:dyDescent="0.55000000000000004">
      <c r="A97" s="17">
        <v>14</v>
      </c>
      <c r="B97" s="22" t="s">
        <v>34</v>
      </c>
      <c r="C97" s="25" t="str">
        <f t="shared" si="3"/>
        <v>水</v>
      </c>
      <c r="D97" s="85"/>
      <c r="E97" s="86"/>
      <c r="F97" s="205"/>
      <c r="G97" s="178"/>
      <c r="H97" s="18" t="s">
        <v>31</v>
      </c>
      <c r="I97" s="178"/>
      <c r="J97" s="178"/>
      <c r="K97" s="22" t="s">
        <v>32</v>
      </c>
      <c r="L97" s="89" t="str">
        <f t="shared" si="4"/>
        <v/>
      </c>
      <c r="M97" s="90"/>
      <c r="N97" s="22" t="s">
        <v>33</v>
      </c>
      <c r="O97" s="85"/>
      <c r="P97" s="86"/>
      <c r="Q97" s="85"/>
      <c r="R97" s="86"/>
      <c r="S97" s="85"/>
      <c r="T97" s="86"/>
      <c r="U97" s="85"/>
      <c r="V97" s="86"/>
      <c r="W97" s="120"/>
      <c r="X97" s="121"/>
      <c r="Y97" s="121"/>
      <c r="Z97" s="121"/>
      <c r="AA97" s="121"/>
      <c r="AB97" s="121"/>
      <c r="AC97" s="122"/>
      <c r="AI97" s="12"/>
      <c r="AJ97" s="12"/>
      <c r="AK97" s="12"/>
      <c r="AL97" s="12"/>
      <c r="AM97" s="12"/>
      <c r="AN97" s="12"/>
      <c r="AO97" s="12"/>
      <c r="AP97" s="12"/>
      <c r="AQ97" s="12"/>
      <c r="AR97" s="12"/>
      <c r="AS97" s="12"/>
      <c r="AT97" s="12"/>
    </row>
    <row r="98" spans="1:46" s="32" customFormat="1" ht="26.25" customHeight="1" x14ac:dyDescent="0.55000000000000004">
      <c r="A98" s="17">
        <v>15</v>
      </c>
      <c r="B98" s="22" t="s">
        <v>34</v>
      </c>
      <c r="C98" s="25" t="str">
        <f t="shared" si="3"/>
        <v>木</v>
      </c>
      <c r="D98" s="85"/>
      <c r="E98" s="86"/>
      <c r="F98" s="205"/>
      <c r="G98" s="178"/>
      <c r="H98" s="18" t="s">
        <v>31</v>
      </c>
      <c r="I98" s="178"/>
      <c r="J98" s="178"/>
      <c r="K98" s="22" t="s">
        <v>32</v>
      </c>
      <c r="L98" s="89" t="str">
        <f t="shared" si="4"/>
        <v/>
      </c>
      <c r="M98" s="90"/>
      <c r="N98" s="22" t="s">
        <v>33</v>
      </c>
      <c r="O98" s="85"/>
      <c r="P98" s="86"/>
      <c r="Q98" s="85"/>
      <c r="R98" s="86"/>
      <c r="S98" s="85"/>
      <c r="T98" s="86"/>
      <c r="U98" s="85"/>
      <c r="V98" s="86"/>
      <c r="W98" s="120"/>
      <c r="X98" s="121"/>
      <c r="Y98" s="121"/>
      <c r="Z98" s="121"/>
      <c r="AA98" s="121"/>
      <c r="AB98" s="121"/>
      <c r="AC98" s="122"/>
      <c r="AI98" s="12"/>
      <c r="AJ98" s="12"/>
      <c r="AK98" s="12"/>
      <c r="AL98" s="12"/>
      <c r="AM98" s="12"/>
      <c r="AN98" s="12"/>
      <c r="AO98" s="12"/>
      <c r="AP98" s="12"/>
      <c r="AQ98" s="12"/>
      <c r="AR98" s="12"/>
      <c r="AS98" s="12"/>
      <c r="AT98" s="12"/>
    </row>
    <row r="99" spans="1:46" s="32" customFormat="1" ht="26.25" customHeight="1" x14ac:dyDescent="0.55000000000000004">
      <c r="A99" s="17">
        <v>16</v>
      </c>
      <c r="B99" s="22" t="s">
        <v>34</v>
      </c>
      <c r="C99" s="25" t="str">
        <f t="shared" si="3"/>
        <v>金</v>
      </c>
      <c r="D99" s="85"/>
      <c r="E99" s="86"/>
      <c r="F99" s="205"/>
      <c r="G99" s="178"/>
      <c r="H99" s="18" t="s">
        <v>31</v>
      </c>
      <c r="I99" s="178"/>
      <c r="J99" s="178"/>
      <c r="K99" s="22" t="s">
        <v>32</v>
      </c>
      <c r="L99" s="89" t="str">
        <f t="shared" si="4"/>
        <v/>
      </c>
      <c r="M99" s="90"/>
      <c r="N99" s="22" t="s">
        <v>33</v>
      </c>
      <c r="O99" s="85"/>
      <c r="P99" s="86"/>
      <c r="Q99" s="85"/>
      <c r="R99" s="86"/>
      <c r="S99" s="85"/>
      <c r="T99" s="86"/>
      <c r="U99" s="85"/>
      <c r="V99" s="86"/>
      <c r="W99" s="120"/>
      <c r="X99" s="121"/>
      <c r="Y99" s="121"/>
      <c r="Z99" s="121"/>
      <c r="AA99" s="121"/>
      <c r="AB99" s="121"/>
      <c r="AC99" s="122"/>
      <c r="AI99" s="12"/>
      <c r="AJ99" s="12"/>
      <c r="AK99" s="12"/>
      <c r="AL99" s="12"/>
      <c r="AM99" s="12"/>
      <c r="AN99" s="12"/>
      <c r="AO99" s="12"/>
      <c r="AP99" s="12"/>
      <c r="AQ99" s="12"/>
      <c r="AR99" s="12"/>
      <c r="AS99" s="12"/>
      <c r="AT99" s="12"/>
    </row>
    <row r="100" spans="1:46" s="32" customFormat="1" ht="26.25" customHeight="1" x14ac:dyDescent="0.55000000000000004">
      <c r="A100" s="17">
        <v>17</v>
      </c>
      <c r="B100" s="22" t="s">
        <v>34</v>
      </c>
      <c r="C100" s="25" t="str">
        <f t="shared" si="3"/>
        <v>土</v>
      </c>
      <c r="D100" s="85"/>
      <c r="E100" s="86"/>
      <c r="F100" s="205"/>
      <c r="G100" s="178"/>
      <c r="H100" s="18" t="s">
        <v>31</v>
      </c>
      <c r="I100" s="178"/>
      <c r="J100" s="178"/>
      <c r="K100" s="22" t="s">
        <v>32</v>
      </c>
      <c r="L100" s="89" t="str">
        <f t="shared" si="4"/>
        <v/>
      </c>
      <c r="M100" s="90"/>
      <c r="N100" s="22" t="s">
        <v>33</v>
      </c>
      <c r="O100" s="85"/>
      <c r="P100" s="86"/>
      <c r="Q100" s="85"/>
      <c r="R100" s="86"/>
      <c r="S100" s="85"/>
      <c r="T100" s="86"/>
      <c r="U100" s="85"/>
      <c r="V100" s="86"/>
      <c r="W100" s="120"/>
      <c r="X100" s="121"/>
      <c r="Y100" s="121"/>
      <c r="Z100" s="121"/>
      <c r="AA100" s="121"/>
      <c r="AB100" s="121"/>
      <c r="AC100" s="122"/>
      <c r="AI100" s="12"/>
      <c r="AJ100" s="12"/>
      <c r="AK100" s="12"/>
      <c r="AL100" s="12"/>
      <c r="AM100" s="12"/>
      <c r="AN100" s="12"/>
      <c r="AO100" s="12"/>
      <c r="AP100" s="12"/>
      <c r="AQ100" s="12"/>
      <c r="AR100" s="12"/>
      <c r="AS100" s="12"/>
      <c r="AT100" s="12"/>
    </row>
    <row r="101" spans="1:46" s="32" customFormat="1" ht="26.25" customHeight="1" x14ac:dyDescent="0.55000000000000004">
      <c r="A101" s="17">
        <v>18</v>
      </c>
      <c r="B101" s="22" t="s">
        <v>34</v>
      </c>
      <c r="C101" s="25" t="str">
        <f t="shared" si="3"/>
        <v>日</v>
      </c>
      <c r="D101" s="85"/>
      <c r="E101" s="86"/>
      <c r="F101" s="205"/>
      <c r="G101" s="178"/>
      <c r="H101" s="18" t="s">
        <v>31</v>
      </c>
      <c r="I101" s="178"/>
      <c r="J101" s="178"/>
      <c r="K101" s="22" t="s">
        <v>32</v>
      </c>
      <c r="L101" s="89" t="str">
        <f t="shared" si="4"/>
        <v/>
      </c>
      <c r="M101" s="90"/>
      <c r="N101" s="22" t="s">
        <v>33</v>
      </c>
      <c r="O101" s="85"/>
      <c r="P101" s="86"/>
      <c r="Q101" s="85"/>
      <c r="R101" s="86"/>
      <c r="S101" s="85"/>
      <c r="T101" s="86"/>
      <c r="U101" s="85"/>
      <c r="V101" s="86"/>
      <c r="W101" s="120"/>
      <c r="X101" s="121"/>
      <c r="Y101" s="121"/>
      <c r="Z101" s="121"/>
      <c r="AA101" s="121"/>
      <c r="AB101" s="121"/>
      <c r="AC101" s="122"/>
      <c r="AI101" s="12"/>
      <c r="AJ101" s="12"/>
      <c r="AK101" s="12"/>
      <c r="AL101" s="12"/>
      <c r="AM101" s="12"/>
      <c r="AN101" s="12"/>
      <c r="AO101" s="12"/>
      <c r="AP101" s="12"/>
      <c r="AQ101" s="12"/>
      <c r="AR101" s="12"/>
      <c r="AS101" s="12"/>
      <c r="AT101" s="12"/>
    </row>
    <row r="102" spans="1:46" s="32" customFormat="1" ht="26.25" customHeight="1" x14ac:dyDescent="0.55000000000000004">
      <c r="A102" s="17">
        <v>19</v>
      </c>
      <c r="B102" s="22" t="s">
        <v>34</v>
      </c>
      <c r="C102" s="25" t="str">
        <f t="shared" si="3"/>
        <v>月</v>
      </c>
      <c r="D102" s="85"/>
      <c r="E102" s="86"/>
      <c r="F102" s="205"/>
      <c r="G102" s="178"/>
      <c r="H102" s="18" t="s">
        <v>31</v>
      </c>
      <c r="I102" s="178"/>
      <c r="J102" s="178"/>
      <c r="K102" s="22" t="s">
        <v>32</v>
      </c>
      <c r="L102" s="89" t="str">
        <f t="shared" si="4"/>
        <v/>
      </c>
      <c r="M102" s="90"/>
      <c r="N102" s="22" t="s">
        <v>33</v>
      </c>
      <c r="O102" s="85"/>
      <c r="P102" s="86"/>
      <c r="Q102" s="85"/>
      <c r="R102" s="86"/>
      <c r="S102" s="85"/>
      <c r="T102" s="86"/>
      <c r="U102" s="85"/>
      <c r="V102" s="86"/>
      <c r="W102" s="120"/>
      <c r="X102" s="121"/>
      <c r="Y102" s="121"/>
      <c r="Z102" s="121"/>
      <c r="AA102" s="121"/>
      <c r="AB102" s="121"/>
      <c r="AC102" s="122"/>
      <c r="AI102" s="12"/>
      <c r="AJ102" s="12"/>
      <c r="AK102" s="12"/>
      <c r="AL102" s="12"/>
      <c r="AM102" s="12"/>
      <c r="AN102" s="12"/>
      <c r="AO102" s="12"/>
      <c r="AP102" s="12"/>
      <c r="AQ102" s="12"/>
      <c r="AR102" s="12"/>
      <c r="AS102" s="12"/>
      <c r="AT102" s="12"/>
    </row>
    <row r="103" spans="1:46" s="32" customFormat="1" ht="26.25" customHeight="1" x14ac:dyDescent="0.55000000000000004">
      <c r="A103" s="17">
        <v>20</v>
      </c>
      <c r="B103" s="22" t="s">
        <v>34</v>
      </c>
      <c r="C103" s="25" t="str">
        <f t="shared" si="3"/>
        <v>火</v>
      </c>
      <c r="D103" s="85"/>
      <c r="E103" s="86"/>
      <c r="F103" s="205"/>
      <c r="G103" s="178"/>
      <c r="H103" s="18" t="s">
        <v>31</v>
      </c>
      <c r="I103" s="178"/>
      <c r="J103" s="178"/>
      <c r="K103" s="22" t="s">
        <v>32</v>
      </c>
      <c r="L103" s="89" t="str">
        <f t="shared" si="4"/>
        <v/>
      </c>
      <c r="M103" s="90"/>
      <c r="N103" s="22" t="s">
        <v>33</v>
      </c>
      <c r="O103" s="85"/>
      <c r="P103" s="86"/>
      <c r="Q103" s="85"/>
      <c r="R103" s="86"/>
      <c r="S103" s="85"/>
      <c r="T103" s="86"/>
      <c r="U103" s="85"/>
      <c r="V103" s="86"/>
      <c r="W103" s="120"/>
      <c r="X103" s="121"/>
      <c r="Y103" s="121"/>
      <c r="Z103" s="121"/>
      <c r="AA103" s="121"/>
      <c r="AB103" s="121"/>
      <c r="AC103" s="122"/>
      <c r="AI103" s="12"/>
      <c r="AJ103" s="12"/>
      <c r="AK103" s="12"/>
      <c r="AL103" s="12"/>
      <c r="AM103" s="12"/>
      <c r="AN103" s="12"/>
      <c r="AO103" s="12"/>
      <c r="AP103" s="12"/>
      <c r="AQ103" s="12"/>
      <c r="AR103" s="12"/>
      <c r="AS103" s="12"/>
      <c r="AT103" s="12"/>
    </row>
    <row r="104" spans="1:46" s="32" customFormat="1" ht="26.25" customHeight="1" x14ac:dyDescent="0.55000000000000004">
      <c r="A104" s="17">
        <v>21</v>
      </c>
      <c r="B104" s="22" t="s">
        <v>34</v>
      </c>
      <c r="C104" s="25" t="str">
        <f t="shared" si="3"/>
        <v>水</v>
      </c>
      <c r="D104" s="85"/>
      <c r="E104" s="86"/>
      <c r="F104" s="205"/>
      <c r="G104" s="178"/>
      <c r="H104" s="18" t="s">
        <v>31</v>
      </c>
      <c r="I104" s="178"/>
      <c r="J104" s="178"/>
      <c r="K104" s="22" t="s">
        <v>32</v>
      </c>
      <c r="L104" s="89" t="str">
        <f t="shared" si="4"/>
        <v/>
      </c>
      <c r="M104" s="90"/>
      <c r="N104" s="22" t="s">
        <v>33</v>
      </c>
      <c r="O104" s="85"/>
      <c r="P104" s="86"/>
      <c r="Q104" s="85"/>
      <c r="R104" s="86"/>
      <c r="S104" s="85"/>
      <c r="T104" s="86"/>
      <c r="U104" s="85"/>
      <c r="V104" s="86"/>
      <c r="W104" s="120"/>
      <c r="X104" s="121"/>
      <c r="Y104" s="121"/>
      <c r="Z104" s="121"/>
      <c r="AA104" s="121"/>
      <c r="AB104" s="121"/>
      <c r="AC104" s="122"/>
      <c r="AI104" s="12"/>
      <c r="AJ104" s="12"/>
      <c r="AK104" s="12"/>
      <c r="AL104" s="12"/>
      <c r="AM104" s="12"/>
      <c r="AN104" s="12"/>
      <c r="AO104" s="12"/>
      <c r="AP104" s="12"/>
      <c r="AQ104" s="12"/>
      <c r="AR104" s="12"/>
      <c r="AS104" s="12"/>
      <c r="AT104" s="12"/>
    </row>
    <row r="105" spans="1:46" s="32" customFormat="1" ht="26.25" customHeight="1" x14ac:dyDescent="0.55000000000000004">
      <c r="A105" s="17">
        <v>22</v>
      </c>
      <c r="B105" s="22" t="s">
        <v>34</v>
      </c>
      <c r="C105" s="25" t="str">
        <f t="shared" si="3"/>
        <v>木</v>
      </c>
      <c r="D105" s="85"/>
      <c r="E105" s="86"/>
      <c r="F105" s="205"/>
      <c r="G105" s="178"/>
      <c r="H105" s="18" t="s">
        <v>31</v>
      </c>
      <c r="I105" s="178"/>
      <c r="J105" s="178"/>
      <c r="K105" s="22" t="s">
        <v>32</v>
      </c>
      <c r="L105" s="89" t="str">
        <f t="shared" si="4"/>
        <v/>
      </c>
      <c r="M105" s="90"/>
      <c r="N105" s="22" t="s">
        <v>33</v>
      </c>
      <c r="O105" s="85"/>
      <c r="P105" s="86"/>
      <c r="Q105" s="85"/>
      <c r="R105" s="86"/>
      <c r="S105" s="85"/>
      <c r="T105" s="86"/>
      <c r="U105" s="85"/>
      <c r="V105" s="86"/>
      <c r="W105" s="120"/>
      <c r="X105" s="121"/>
      <c r="Y105" s="121"/>
      <c r="Z105" s="121"/>
      <c r="AA105" s="121"/>
      <c r="AB105" s="121"/>
      <c r="AC105" s="122"/>
      <c r="AI105" s="12"/>
      <c r="AJ105" s="12"/>
      <c r="AK105" s="12"/>
      <c r="AL105" s="12"/>
      <c r="AM105" s="12"/>
      <c r="AN105" s="12"/>
      <c r="AO105" s="12"/>
      <c r="AP105" s="12"/>
      <c r="AQ105" s="12"/>
      <c r="AR105" s="12"/>
      <c r="AS105" s="12"/>
      <c r="AT105" s="12"/>
    </row>
    <row r="106" spans="1:46" s="32" customFormat="1" ht="26.25" customHeight="1" x14ac:dyDescent="0.55000000000000004">
      <c r="A106" s="17">
        <v>23</v>
      </c>
      <c r="B106" s="22" t="s">
        <v>34</v>
      </c>
      <c r="C106" s="25" t="str">
        <f t="shared" si="3"/>
        <v>金</v>
      </c>
      <c r="D106" s="85"/>
      <c r="E106" s="86"/>
      <c r="F106" s="205"/>
      <c r="G106" s="178"/>
      <c r="H106" s="18" t="s">
        <v>31</v>
      </c>
      <c r="I106" s="178"/>
      <c r="J106" s="178"/>
      <c r="K106" s="22" t="s">
        <v>32</v>
      </c>
      <c r="L106" s="89" t="str">
        <f t="shared" si="4"/>
        <v/>
      </c>
      <c r="M106" s="90"/>
      <c r="N106" s="22" t="s">
        <v>33</v>
      </c>
      <c r="O106" s="85"/>
      <c r="P106" s="86"/>
      <c r="Q106" s="85"/>
      <c r="R106" s="86"/>
      <c r="S106" s="85"/>
      <c r="T106" s="86"/>
      <c r="U106" s="85"/>
      <c r="V106" s="86"/>
      <c r="W106" s="120"/>
      <c r="X106" s="121"/>
      <c r="Y106" s="121"/>
      <c r="Z106" s="121"/>
      <c r="AA106" s="121"/>
      <c r="AB106" s="121"/>
      <c r="AC106" s="122"/>
      <c r="AI106" s="12"/>
      <c r="AJ106" s="12"/>
      <c r="AK106" s="12"/>
      <c r="AL106" s="12"/>
      <c r="AM106" s="12"/>
      <c r="AN106" s="12"/>
      <c r="AO106" s="12"/>
      <c r="AP106" s="12"/>
      <c r="AQ106" s="12"/>
      <c r="AR106" s="12"/>
      <c r="AS106" s="12"/>
      <c r="AT106" s="12"/>
    </row>
    <row r="107" spans="1:46" s="32" customFormat="1" ht="26.25" customHeight="1" x14ac:dyDescent="0.55000000000000004">
      <c r="A107" s="17">
        <v>24</v>
      </c>
      <c r="B107" s="22" t="s">
        <v>34</v>
      </c>
      <c r="C107" s="25" t="str">
        <f t="shared" si="3"/>
        <v>土</v>
      </c>
      <c r="D107" s="85"/>
      <c r="E107" s="86"/>
      <c r="F107" s="205"/>
      <c r="G107" s="178"/>
      <c r="H107" s="18" t="s">
        <v>31</v>
      </c>
      <c r="I107" s="178"/>
      <c r="J107" s="178"/>
      <c r="K107" s="22" t="s">
        <v>32</v>
      </c>
      <c r="L107" s="89" t="str">
        <f t="shared" si="4"/>
        <v/>
      </c>
      <c r="M107" s="90"/>
      <c r="N107" s="22" t="s">
        <v>33</v>
      </c>
      <c r="O107" s="85"/>
      <c r="P107" s="86"/>
      <c r="Q107" s="85"/>
      <c r="R107" s="86"/>
      <c r="S107" s="85"/>
      <c r="T107" s="86"/>
      <c r="U107" s="85"/>
      <c r="V107" s="86"/>
      <c r="W107" s="120"/>
      <c r="X107" s="121"/>
      <c r="Y107" s="121"/>
      <c r="Z107" s="121"/>
      <c r="AA107" s="121"/>
      <c r="AB107" s="121"/>
      <c r="AC107" s="122"/>
      <c r="AI107" s="12"/>
      <c r="AJ107" s="12"/>
      <c r="AK107" s="12"/>
      <c r="AL107" s="12"/>
      <c r="AM107" s="12"/>
      <c r="AN107" s="12"/>
      <c r="AO107" s="12"/>
      <c r="AP107" s="12"/>
      <c r="AQ107" s="12"/>
      <c r="AR107" s="12"/>
      <c r="AS107" s="12"/>
      <c r="AT107" s="12"/>
    </row>
    <row r="108" spans="1:46" s="32" customFormat="1" ht="26.25" customHeight="1" x14ac:dyDescent="0.55000000000000004">
      <c r="A108" s="17">
        <v>25</v>
      </c>
      <c r="B108" s="22" t="s">
        <v>34</v>
      </c>
      <c r="C108" s="25" t="str">
        <f t="shared" si="3"/>
        <v>日</v>
      </c>
      <c r="D108" s="85"/>
      <c r="E108" s="86"/>
      <c r="F108" s="205"/>
      <c r="G108" s="178"/>
      <c r="H108" s="18" t="s">
        <v>31</v>
      </c>
      <c r="I108" s="178"/>
      <c r="J108" s="178"/>
      <c r="K108" s="22" t="s">
        <v>32</v>
      </c>
      <c r="L108" s="89" t="str">
        <f t="shared" si="4"/>
        <v/>
      </c>
      <c r="M108" s="90"/>
      <c r="N108" s="22" t="s">
        <v>33</v>
      </c>
      <c r="O108" s="85"/>
      <c r="P108" s="86"/>
      <c r="Q108" s="85"/>
      <c r="R108" s="86"/>
      <c r="S108" s="85"/>
      <c r="T108" s="86"/>
      <c r="U108" s="85"/>
      <c r="V108" s="86"/>
      <c r="W108" s="120"/>
      <c r="X108" s="121"/>
      <c r="Y108" s="121"/>
      <c r="Z108" s="121"/>
      <c r="AA108" s="121"/>
      <c r="AB108" s="121"/>
      <c r="AC108" s="122"/>
      <c r="AI108" s="12"/>
      <c r="AJ108" s="12"/>
      <c r="AK108" s="12"/>
      <c r="AL108" s="12"/>
      <c r="AM108" s="12"/>
      <c r="AN108" s="12"/>
      <c r="AO108" s="12"/>
      <c r="AP108" s="12"/>
      <c r="AQ108" s="12"/>
      <c r="AR108" s="12"/>
      <c r="AS108" s="12"/>
      <c r="AT108" s="12"/>
    </row>
    <row r="109" spans="1:46" s="32" customFormat="1" ht="26.25" customHeight="1" x14ac:dyDescent="0.55000000000000004">
      <c r="A109" s="17">
        <v>26</v>
      </c>
      <c r="B109" s="22" t="s">
        <v>34</v>
      </c>
      <c r="C109" s="25" t="str">
        <f t="shared" si="3"/>
        <v>月</v>
      </c>
      <c r="D109" s="85"/>
      <c r="E109" s="86"/>
      <c r="F109" s="205"/>
      <c r="G109" s="178"/>
      <c r="H109" s="18" t="s">
        <v>31</v>
      </c>
      <c r="I109" s="178"/>
      <c r="J109" s="178"/>
      <c r="K109" s="22" t="s">
        <v>32</v>
      </c>
      <c r="L109" s="89" t="str">
        <f t="shared" si="4"/>
        <v/>
      </c>
      <c r="M109" s="90"/>
      <c r="N109" s="22" t="s">
        <v>33</v>
      </c>
      <c r="O109" s="85"/>
      <c r="P109" s="86"/>
      <c r="Q109" s="85"/>
      <c r="R109" s="86"/>
      <c r="S109" s="85"/>
      <c r="T109" s="86"/>
      <c r="U109" s="85"/>
      <c r="V109" s="86"/>
      <c r="W109" s="120"/>
      <c r="X109" s="121"/>
      <c r="Y109" s="121"/>
      <c r="Z109" s="121"/>
      <c r="AA109" s="121"/>
      <c r="AB109" s="121"/>
      <c r="AC109" s="122"/>
      <c r="AI109" s="12"/>
      <c r="AJ109" s="12"/>
      <c r="AK109" s="12"/>
      <c r="AL109" s="12"/>
      <c r="AM109" s="12"/>
      <c r="AN109" s="12"/>
      <c r="AO109" s="12"/>
      <c r="AP109" s="12"/>
      <c r="AQ109" s="12"/>
      <c r="AR109" s="12"/>
      <c r="AS109" s="12"/>
      <c r="AT109" s="12"/>
    </row>
    <row r="110" spans="1:46" s="32" customFormat="1" ht="26.25" customHeight="1" x14ac:dyDescent="0.55000000000000004">
      <c r="A110" s="17">
        <v>27</v>
      </c>
      <c r="B110" s="22" t="s">
        <v>34</v>
      </c>
      <c r="C110" s="25" t="str">
        <f t="shared" si="3"/>
        <v>火</v>
      </c>
      <c r="D110" s="85"/>
      <c r="E110" s="86"/>
      <c r="F110" s="205"/>
      <c r="G110" s="178"/>
      <c r="H110" s="18" t="s">
        <v>31</v>
      </c>
      <c r="I110" s="178"/>
      <c r="J110" s="178"/>
      <c r="K110" s="22" t="s">
        <v>32</v>
      </c>
      <c r="L110" s="89" t="str">
        <f t="shared" si="4"/>
        <v/>
      </c>
      <c r="M110" s="90"/>
      <c r="N110" s="22" t="s">
        <v>33</v>
      </c>
      <c r="O110" s="85"/>
      <c r="P110" s="86"/>
      <c r="Q110" s="85"/>
      <c r="R110" s="86"/>
      <c r="S110" s="85"/>
      <c r="T110" s="86"/>
      <c r="U110" s="85"/>
      <c r="V110" s="86"/>
      <c r="W110" s="120"/>
      <c r="X110" s="121"/>
      <c r="Y110" s="121"/>
      <c r="Z110" s="121"/>
      <c r="AA110" s="121"/>
      <c r="AB110" s="121"/>
      <c r="AC110" s="122"/>
      <c r="AI110" s="12"/>
      <c r="AJ110" s="12"/>
      <c r="AK110" s="12"/>
      <c r="AL110" s="12"/>
      <c r="AM110" s="12"/>
      <c r="AN110" s="12"/>
      <c r="AO110" s="12"/>
      <c r="AP110" s="12"/>
      <c r="AQ110" s="12"/>
      <c r="AR110" s="12"/>
      <c r="AS110" s="12"/>
      <c r="AT110" s="12"/>
    </row>
    <row r="111" spans="1:46" s="32" customFormat="1" ht="26.25" customHeight="1" x14ac:dyDescent="0.55000000000000004">
      <c r="A111" s="17">
        <v>28</v>
      </c>
      <c r="B111" s="22" t="s">
        <v>34</v>
      </c>
      <c r="C111" s="25" t="str">
        <f t="shared" si="3"/>
        <v>水</v>
      </c>
      <c r="D111" s="85"/>
      <c r="E111" s="86"/>
      <c r="F111" s="205"/>
      <c r="G111" s="178"/>
      <c r="H111" s="18" t="s">
        <v>31</v>
      </c>
      <c r="I111" s="178"/>
      <c r="J111" s="178"/>
      <c r="K111" s="22" t="s">
        <v>32</v>
      </c>
      <c r="L111" s="89" t="str">
        <f t="shared" si="4"/>
        <v/>
      </c>
      <c r="M111" s="90"/>
      <c r="N111" s="22" t="s">
        <v>33</v>
      </c>
      <c r="O111" s="85"/>
      <c r="P111" s="86"/>
      <c r="Q111" s="85"/>
      <c r="R111" s="86"/>
      <c r="S111" s="85"/>
      <c r="T111" s="86"/>
      <c r="U111" s="85"/>
      <c r="V111" s="86"/>
      <c r="W111" s="120"/>
      <c r="X111" s="121"/>
      <c r="Y111" s="121"/>
      <c r="Z111" s="121"/>
      <c r="AA111" s="121"/>
      <c r="AB111" s="121"/>
      <c r="AC111" s="122"/>
      <c r="AI111" s="12"/>
      <c r="AJ111" s="12"/>
      <c r="AK111" s="12"/>
      <c r="AL111" s="12"/>
      <c r="AM111" s="12"/>
      <c r="AN111" s="12"/>
      <c r="AO111" s="12"/>
      <c r="AP111" s="12"/>
      <c r="AQ111" s="12"/>
      <c r="AR111" s="12"/>
      <c r="AS111" s="12"/>
      <c r="AT111" s="12"/>
    </row>
    <row r="112" spans="1:46" s="32" customFormat="1" ht="26.25" customHeight="1" x14ac:dyDescent="0.55000000000000004">
      <c r="A112" s="17">
        <v>29</v>
      </c>
      <c r="B112" s="22" t="s">
        <v>34</v>
      </c>
      <c r="C112" s="25" t="str">
        <f t="shared" si="3"/>
        <v>木</v>
      </c>
      <c r="D112" s="85"/>
      <c r="E112" s="86"/>
      <c r="F112" s="205"/>
      <c r="G112" s="178"/>
      <c r="H112" s="18" t="s">
        <v>31</v>
      </c>
      <c r="I112" s="178"/>
      <c r="J112" s="178"/>
      <c r="K112" s="22" t="s">
        <v>32</v>
      </c>
      <c r="L112" s="89" t="str">
        <f t="shared" si="4"/>
        <v/>
      </c>
      <c r="M112" s="90"/>
      <c r="N112" s="22" t="s">
        <v>33</v>
      </c>
      <c r="O112" s="85"/>
      <c r="P112" s="86"/>
      <c r="Q112" s="85"/>
      <c r="R112" s="86"/>
      <c r="S112" s="85"/>
      <c r="T112" s="86"/>
      <c r="U112" s="85"/>
      <c r="V112" s="86"/>
      <c r="W112" s="120"/>
      <c r="X112" s="121"/>
      <c r="Y112" s="121"/>
      <c r="Z112" s="121"/>
      <c r="AA112" s="121"/>
      <c r="AB112" s="121"/>
      <c r="AC112" s="122"/>
      <c r="AI112" s="12"/>
      <c r="AJ112" s="12"/>
      <c r="AK112" s="12"/>
      <c r="AL112" s="12"/>
      <c r="AM112" s="12"/>
      <c r="AN112" s="12"/>
      <c r="AO112" s="12"/>
      <c r="AP112" s="12"/>
      <c r="AQ112" s="12"/>
      <c r="AR112" s="12"/>
      <c r="AS112" s="12"/>
      <c r="AT112" s="12"/>
    </row>
    <row r="113" spans="1:46" s="32" customFormat="1" ht="26.25" customHeight="1" x14ac:dyDescent="0.55000000000000004">
      <c r="A113" s="17">
        <v>30</v>
      </c>
      <c r="B113" s="22" t="s">
        <v>34</v>
      </c>
      <c r="C113" s="25" t="str">
        <f t="shared" si="3"/>
        <v>金</v>
      </c>
      <c r="D113" s="85"/>
      <c r="E113" s="86"/>
      <c r="F113" s="205"/>
      <c r="G113" s="178"/>
      <c r="H113" s="18" t="s">
        <v>31</v>
      </c>
      <c r="I113" s="178"/>
      <c r="J113" s="178"/>
      <c r="K113" s="22" t="s">
        <v>32</v>
      </c>
      <c r="L113" s="89" t="str">
        <f t="shared" si="4"/>
        <v/>
      </c>
      <c r="M113" s="90"/>
      <c r="N113" s="22" t="s">
        <v>33</v>
      </c>
      <c r="O113" s="85"/>
      <c r="P113" s="86"/>
      <c r="Q113" s="85"/>
      <c r="R113" s="86"/>
      <c r="S113" s="85"/>
      <c r="T113" s="86"/>
      <c r="U113" s="85"/>
      <c r="V113" s="86"/>
      <c r="W113" s="120"/>
      <c r="X113" s="121"/>
      <c r="Y113" s="121"/>
      <c r="Z113" s="121"/>
      <c r="AA113" s="121"/>
      <c r="AB113" s="121"/>
      <c r="AC113" s="122"/>
      <c r="AI113" s="12"/>
      <c r="AJ113" s="12"/>
      <c r="AK113" s="12"/>
      <c r="AL113" s="12"/>
      <c r="AM113" s="12"/>
      <c r="AN113" s="12"/>
      <c r="AO113" s="12"/>
      <c r="AP113" s="12"/>
      <c r="AQ113" s="12"/>
      <c r="AR113" s="12"/>
      <c r="AS113" s="12"/>
      <c r="AT113" s="12"/>
    </row>
    <row r="114" spans="1:46" s="32" customFormat="1" ht="26.25" customHeight="1" x14ac:dyDescent="0.55000000000000004">
      <c r="A114" s="19">
        <v>31</v>
      </c>
      <c r="B114" s="23" t="s">
        <v>4</v>
      </c>
      <c r="C114" s="26" t="str">
        <f t="shared" si="3"/>
        <v>土</v>
      </c>
      <c r="D114" s="218"/>
      <c r="E114" s="219"/>
      <c r="F114" s="226"/>
      <c r="G114" s="227"/>
      <c r="H114" s="20" t="s">
        <v>31</v>
      </c>
      <c r="I114" s="227"/>
      <c r="J114" s="227"/>
      <c r="K114" s="23" t="s">
        <v>32</v>
      </c>
      <c r="L114" s="89" t="s">
        <v>121</v>
      </c>
      <c r="M114" s="90"/>
      <c r="N114" s="23" t="s">
        <v>33</v>
      </c>
      <c r="O114" s="218"/>
      <c r="P114" s="219"/>
      <c r="Q114" s="218"/>
      <c r="R114" s="219"/>
      <c r="S114" s="218"/>
      <c r="T114" s="219"/>
      <c r="U114" s="218"/>
      <c r="V114" s="219"/>
      <c r="W114" s="208"/>
      <c r="X114" s="209"/>
      <c r="Y114" s="209"/>
      <c r="Z114" s="209"/>
      <c r="AA114" s="209"/>
      <c r="AB114" s="209"/>
      <c r="AC114" s="210"/>
      <c r="AI114" s="12"/>
      <c r="AJ114" s="12"/>
      <c r="AK114" s="12"/>
      <c r="AL114" s="12"/>
      <c r="AM114" s="12"/>
      <c r="AN114" s="12"/>
      <c r="AO114" s="12"/>
      <c r="AP114" s="12"/>
      <c r="AQ114" s="12"/>
      <c r="AR114" s="12"/>
      <c r="AS114" s="12"/>
      <c r="AT114" s="12"/>
    </row>
    <row r="115" spans="1:46" s="32" customFormat="1" ht="26.25" customHeight="1" x14ac:dyDescent="0.55000000000000004">
      <c r="A115" s="126" t="s">
        <v>35</v>
      </c>
      <c r="B115" s="127"/>
      <c r="C115" s="127"/>
      <c r="D115" s="27">
        <f>COUNTIF(L84:M114,"&gt;0")</f>
        <v>0</v>
      </c>
      <c r="E115" s="224" t="s">
        <v>36</v>
      </c>
      <c r="F115" s="224"/>
      <c r="G115" s="224"/>
      <c r="H115" s="224"/>
      <c r="I115" s="27">
        <f>COUNTIF(D84:E114,"○")</f>
        <v>0</v>
      </c>
      <c r="J115" s="28" t="s">
        <v>16</v>
      </c>
      <c r="K115" s="126" t="s">
        <v>101</v>
      </c>
      <c r="L115" s="127"/>
      <c r="M115" s="127"/>
      <c r="N115" s="27" t="s">
        <v>99</v>
      </c>
      <c r="O115" s="27">
        <f>COUNTIF(Q84:R114,"○")</f>
        <v>0</v>
      </c>
      <c r="P115" s="27" t="s">
        <v>38</v>
      </c>
      <c r="Q115" s="225" t="s">
        <v>100</v>
      </c>
      <c r="R115" s="225"/>
      <c r="S115" s="27">
        <f>COUNTIF(S84:T114,"○")</f>
        <v>0</v>
      </c>
      <c r="T115" s="27" t="s">
        <v>38</v>
      </c>
      <c r="U115" s="27"/>
      <c r="V115" s="27"/>
      <c r="W115" s="28"/>
      <c r="X115" s="212" t="s">
        <v>37</v>
      </c>
      <c r="Y115" s="213"/>
      <c r="Z115" s="213"/>
      <c r="AA115" s="44"/>
      <c r="AB115" s="44"/>
      <c r="AC115" s="216" t="str">
        <f>IF(W82="３．要支援家庭のこども加算","●","×")</f>
        <v>×</v>
      </c>
      <c r="AI115" s="12"/>
      <c r="AJ115" s="12"/>
      <c r="AK115" s="12"/>
      <c r="AL115" s="12"/>
      <c r="AM115" s="12"/>
      <c r="AN115" s="12"/>
      <c r="AO115" s="12"/>
      <c r="AP115" s="12"/>
      <c r="AQ115" s="12"/>
      <c r="AR115" s="12"/>
      <c r="AS115" s="12"/>
      <c r="AT115" s="12"/>
    </row>
    <row r="116" spans="1:46" s="32" customFormat="1" ht="26.25" customHeight="1" x14ac:dyDescent="0.55000000000000004">
      <c r="A116" s="126" t="s">
        <v>91</v>
      </c>
      <c r="B116" s="127"/>
      <c r="C116" s="27">
        <f>COUNTIF(O84:P114,"○")</f>
        <v>0</v>
      </c>
      <c r="D116" s="105" t="s">
        <v>38</v>
      </c>
      <c r="E116" s="105"/>
      <c r="F116" s="103" t="s">
        <v>107</v>
      </c>
      <c r="G116" s="104"/>
      <c r="H116" s="104"/>
      <c r="I116" s="27">
        <f>COUNTIF(U84:V114,"○")</f>
        <v>0</v>
      </c>
      <c r="J116" s="28" t="s">
        <v>38</v>
      </c>
      <c r="K116" s="211" t="s">
        <v>60</v>
      </c>
      <c r="L116" s="113"/>
      <c r="M116" s="113"/>
      <c r="N116" s="42">
        <f>IF(SUM(L84:M114)&gt;E81, E81, SUM(L84:M114))</f>
        <v>0</v>
      </c>
      <c r="O116" s="111" t="s">
        <v>58</v>
      </c>
      <c r="P116" s="111"/>
      <c r="Q116" s="111"/>
      <c r="R116" s="111"/>
      <c r="S116" s="42">
        <f>SUMIFS(L84:M114,D84:E114,"○")</f>
        <v>0</v>
      </c>
      <c r="T116" s="42" t="s">
        <v>59</v>
      </c>
      <c r="U116" s="115"/>
      <c r="V116" s="115"/>
      <c r="W116" s="45"/>
      <c r="X116" s="214"/>
      <c r="Y116" s="215"/>
      <c r="Z116" s="215"/>
      <c r="AA116" s="49"/>
      <c r="AB116" s="49"/>
      <c r="AC116" s="217"/>
      <c r="AI116" s="12"/>
      <c r="AJ116" s="12"/>
      <c r="AK116" s="12"/>
      <c r="AL116" s="12"/>
      <c r="AM116" s="12"/>
      <c r="AN116" s="12"/>
      <c r="AO116" s="12"/>
      <c r="AP116" s="12"/>
      <c r="AQ116" s="12"/>
      <c r="AR116" s="12"/>
      <c r="AS116" s="12"/>
      <c r="AT116" s="12"/>
    </row>
    <row r="117" spans="1:46" s="32" customFormat="1" ht="26.25" customHeight="1" x14ac:dyDescent="0.55000000000000004">
      <c r="A117" s="29"/>
      <c r="B117" s="29"/>
      <c r="C117" s="29"/>
      <c r="F117" s="29"/>
      <c r="G117" s="29"/>
      <c r="H117" s="29"/>
      <c r="K117" s="51"/>
      <c r="L117" s="51"/>
      <c r="M117" s="51"/>
      <c r="O117" s="52"/>
      <c r="P117" s="52"/>
      <c r="Q117" s="52"/>
      <c r="R117" s="52"/>
      <c r="U117" s="53"/>
      <c r="V117" s="53"/>
      <c r="X117" s="29"/>
      <c r="Y117" s="29"/>
      <c r="Z117" s="29"/>
      <c r="AA117" s="29"/>
      <c r="AB117" s="29"/>
      <c r="AC117" s="29"/>
      <c r="AI117" s="12"/>
      <c r="AJ117" s="12"/>
      <c r="AK117" s="12"/>
      <c r="AL117" s="12"/>
      <c r="AM117" s="12"/>
      <c r="AN117" s="12"/>
      <c r="AO117" s="12"/>
      <c r="AP117" s="12"/>
      <c r="AQ117" s="12"/>
      <c r="AR117" s="12"/>
      <c r="AS117" s="12"/>
      <c r="AT117" s="12"/>
    </row>
    <row r="118" spans="1:46" ht="26.25" customHeight="1" x14ac:dyDescent="0.55000000000000004">
      <c r="A118" s="100" t="str">
        <f>"（別紙）中野区乳児等通園支援事業　利用状況報告書（"&amp;$N$2&amp;"年"&amp;$P$2&amp;"月分）"</f>
        <v>（別紙）中野区乳児等通園支援事業　利用状況報告書（2026年10月分）</v>
      </c>
      <c r="B118" s="100"/>
      <c r="C118" s="100"/>
      <c r="D118" s="100"/>
      <c r="E118" s="100"/>
      <c r="F118" s="100"/>
      <c r="G118" s="100"/>
      <c r="H118" s="100"/>
      <c r="I118" s="100"/>
      <c r="J118" s="100"/>
      <c r="K118" s="100"/>
      <c r="L118" s="100"/>
      <c r="M118" s="100"/>
      <c r="N118" s="100"/>
      <c r="O118" s="100"/>
      <c r="P118" s="100"/>
      <c r="Q118" s="100"/>
      <c r="R118" s="100"/>
      <c r="S118" s="100"/>
      <c r="T118" s="100"/>
      <c r="U118" s="100"/>
      <c r="V118" s="100"/>
      <c r="W118" s="100"/>
      <c r="X118" s="100"/>
      <c r="Y118" s="100"/>
      <c r="Z118" s="100"/>
      <c r="AA118" s="100"/>
      <c r="AB118" s="100"/>
      <c r="AC118" s="100"/>
    </row>
    <row r="119" spans="1:46" ht="26.25" customHeight="1" x14ac:dyDescent="0.55000000000000004">
      <c r="A119" s="101" t="s">
        <v>23</v>
      </c>
      <c r="B119" s="101"/>
      <c r="C119" s="101"/>
      <c r="D119" s="110"/>
      <c r="E119" s="110"/>
      <c r="F119" s="110"/>
      <c r="G119" s="110"/>
      <c r="H119" s="110"/>
      <c r="I119" s="110"/>
      <c r="J119" s="114" t="s">
        <v>43</v>
      </c>
      <c r="K119" s="114"/>
      <c r="L119" s="114"/>
      <c r="O119" s="29" t="s">
        <v>0</v>
      </c>
      <c r="P119" s="13"/>
      <c r="Q119" s="29" t="s">
        <v>3</v>
      </c>
      <c r="S119" s="29" t="s">
        <v>4</v>
      </c>
      <c r="T119" s="29" t="s">
        <v>19</v>
      </c>
      <c r="U119" s="32" t="s">
        <v>40</v>
      </c>
      <c r="V119" s="32"/>
      <c r="W119" s="110"/>
      <c r="X119" s="110"/>
      <c r="Y119" s="110"/>
      <c r="Z119" s="110"/>
      <c r="AA119" s="110"/>
      <c r="AB119" s="110"/>
      <c r="AC119" s="32" t="s">
        <v>19</v>
      </c>
    </row>
    <row r="120" spans="1:46" ht="26.25" customHeight="1" x14ac:dyDescent="0.55000000000000004">
      <c r="A120" s="101" t="s">
        <v>24</v>
      </c>
      <c r="B120" s="101"/>
      <c r="C120" s="101"/>
      <c r="D120" s="32" t="s">
        <v>87</v>
      </c>
      <c r="E120" s="32" cm="1">
        <f t="array" ref="E120">_xlfn.IFS(W119="０歳児クラス相当",$L$12,W119="１歳児クラス相当",$L$13,W119="２歳児クラス相当（３歳未満）",$L$14,W119="２歳児クラス相当（３歳誕生月）",$L$14,W119="",0)</f>
        <v>0</v>
      </c>
      <c r="F120" s="114" t="s">
        <v>11</v>
      </c>
      <c r="G120" s="114"/>
      <c r="H120" s="29"/>
      <c r="I120" s="32"/>
      <c r="J120" s="114"/>
      <c r="K120" s="114"/>
      <c r="L120" s="32"/>
      <c r="M120" s="114"/>
      <c r="N120" s="114"/>
      <c r="O120" s="32"/>
      <c r="P120" s="157" t="s">
        <v>62</v>
      </c>
      <c r="Q120" s="157"/>
      <c r="R120" s="157"/>
      <c r="S120" s="110"/>
      <c r="T120" s="110"/>
      <c r="U120" s="110"/>
      <c r="V120" s="157" t="s">
        <v>65</v>
      </c>
      <c r="W120" s="157"/>
      <c r="X120" s="110"/>
      <c r="Y120" s="110"/>
      <c r="Z120" s="110"/>
      <c r="AA120" s="110"/>
      <c r="AB120" s="110"/>
      <c r="AC120" s="32" t="s">
        <v>19</v>
      </c>
    </row>
    <row r="121" spans="1:46" ht="26.25" customHeight="1" x14ac:dyDescent="0.55000000000000004">
      <c r="A121" s="32"/>
      <c r="B121" s="114" t="s">
        <v>66</v>
      </c>
      <c r="C121" s="114"/>
      <c r="D121" s="114"/>
      <c r="E121" s="114" t="s">
        <v>94</v>
      </c>
      <c r="F121" s="114"/>
      <c r="G121" s="114"/>
      <c r="H121" s="114"/>
      <c r="I121" s="29" t="s">
        <v>19</v>
      </c>
      <c r="J121" s="113" t="s">
        <v>93</v>
      </c>
      <c r="K121" s="113"/>
      <c r="L121" s="113"/>
      <c r="M121" s="113"/>
      <c r="N121" s="113"/>
      <c r="O121" s="110"/>
      <c r="P121" s="110"/>
      <c r="Q121" s="110"/>
      <c r="R121" s="110"/>
      <c r="S121" s="110"/>
      <c r="T121" s="32"/>
      <c r="U121" s="111" t="s">
        <v>86</v>
      </c>
      <c r="V121" s="111"/>
      <c r="W121" s="228"/>
      <c r="X121" s="228"/>
      <c r="Y121" s="228"/>
      <c r="Z121" s="228"/>
      <c r="AA121" s="228"/>
      <c r="AB121" s="228"/>
    </row>
    <row r="122" spans="1:46" ht="26.25" customHeight="1" x14ac:dyDescent="0.55000000000000004">
      <c r="A122" s="123" t="s">
        <v>25</v>
      </c>
      <c r="B122" s="123"/>
      <c r="C122" s="14" t="s">
        <v>26</v>
      </c>
      <c r="D122" s="123" t="s">
        <v>90</v>
      </c>
      <c r="E122" s="123"/>
      <c r="F122" s="123" t="s">
        <v>27</v>
      </c>
      <c r="G122" s="123"/>
      <c r="H122" s="123"/>
      <c r="I122" s="123"/>
      <c r="J122" s="123"/>
      <c r="K122" s="123"/>
      <c r="L122" s="177" t="s">
        <v>28</v>
      </c>
      <c r="M122" s="177"/>
      <c r="N122" s="177"/>
      <c r="O122" s="123" t="s">
        <v>29</v>
      </c>
      <c r="P122" s="123"/>
      <c r="Q122" s="116" t="s">
        <v>98</v>
      </c>
      <c r="R122" s="116"/>
      <c r="S122" s="116" t="s">
        <v>45</v>
      </c>
      <c r="T122" s="116"/>
      <c r="U122" s="124" t="s">
        <v>55</v>
      </c>
      <c r="V122" s="125"/>
      <c r="W122" s="126" t="s">
        <v>30</v>
      </c>
      <c r="X122" s="127"/>
      <c r="Y122" s="127"/>
      <c r="Z122" s="127"/>
      <c r="AA122" s="127"/>
      <c r="AB122" s="127"/>
      <c r="AC122" s="128"/>
    </row>
    <row r="123" spans="1:46" ht="26.25" customHeight="1" x14ac:dyDescent="0.55000000000000004">
      <c r="A123" s="15">
        <v>1</v>
      </c>
      <c r="B123" s="21" t="s">
        <v>4</v>
      </c>
      <c r="C123" s="24" t="str">
        <f>TEXT(DATE($N$2,$P$2,A123),"aaa")</f>
        <v>木</v>
      </c>
      <c r="D123" s="106"/>
      <c r="E123" s="107"/>
      <c r="F123" s="108"/>
      <c r="G123" s="109"/>
      <c r="H123" s="16" t="s">
        <v>31</v>
      </c>
      <c r="I123" s="109"/>
      <c r="J123" s="109"/>
      <c r="K123" s="21" t="s">
        <v>32</v>
      </c>
      <c r="L123" s="89" t="str">
        <f>IF(OR(F123="",I123=""),"",MIN(MAX(ROUNDDOWN((I123-F123)*24*2,0)/2,0),$E$120))</f>
        <v/>
      </c>
      <c r="M123" s="90"/>
      <c r="N123" s="43" t="s">
        <v>33</v>
      </c>
      <c r="O123" s="106"/>
      <c r="P123" s="107"/>
      <c r="Q123" s="106"/>
      <c r="R123" s="107"/>
      <c r="S123" s="106"/>
      <c r="T123" s="107"/>
      <c r="U123" s="106"/>
      <c r="V123" s="107"/>
      <c r="W123" s="231"/>
      <c r="X123" s="232"/>
      <c r="Y123" s="232"/>
      <c r="Z123" s="232"/>
      <c r="AA123" s="232"/>
      <c r="AB123" s="232"/>
      <c r="AC123" s="233"/>
    </row>
    <row r="124" spans="1:46" ht="26.25" customHeight="1" x14ac:dyDescent="0.55000000000000004">
      <c r="A124" s="17">
        <v>2</v>
      </c>
      <c r="B124" s="22" t="s">
        <v>4</v>
      </c>
      <c r="C124" s="25" t="str">
        <f>TEXT(DATE($N$2,$P$2,A124),"aaa")</f>
        <v>金</v>
      </c>
      <c r="D124" s="85"/>
      <c r="E124" s="86"/>
      <c r="F124" s="205"/>
      <c r="G124" s="178"/>
      <c r="H124" s="18" t="s">
        <v>31</v>
      </c>
      <c r="I124" s="178"/>
      <c r="J124" s="178"/>
      <c r="K124" s="22" t="s">
        <v>32</v>
      </c>
      <c r="L124" s="89" t="str">
        <f>IF(OR(F124="",I124=""),"",MIN(MAX(ROUNDDOWN((I124-F124)*24*2,0)/2,0),$E$120))</f>
        <v/>
      </c>
      <c r="M124" s="90"/>
      <c r="N124" s="22" t="s">
        <v>33</v>
      </c>
      <c r="O124" s="85"/>
      <c r="P124" s="86"/>
      <c r="Q124" s="85"/>
      <c r="R124" s="86"/>
      <c r="S124" s="85"/>
      <c r="T124" s="86"/>
      <c r="U124" s="85"/>
      <c r="V124" s="86"/>
      <c r="W124" s="120"/>
      <c r="X124" s="121"/>
      <c r="Y124" s="121"/>
      <c r="Z124" s="121"/>
      <c r="AA124" s="121"/>
      <c r="AB124" s="121"/>
      <c r="AC124" s="122"/>
    </row>
    <row r="125" spans="1:46" ht="26.25" customHeight="1" x14ac:dyDescent="0.55000000000000004">
      <c r="A125" s="17">
        <v>3</v>
      </c>
      <c r="B125" s="22" t="s">
        <v>34</v>
      </c>
      <c r="C125" s="25" t="str">
        <f t="shared" ref="C125:C153" si="5">TEXT(DATE($N$2,$P$2,A125),"aaa")</f>
        <v>土</v>
      </c>
      <c r="D125" s="85"/>
      <c r="E125" s="86"/>
      <c r="F125" s="205"/>
      <c r="G125" s="178"/>
      <c r="H125" s="18" t="s">
        <v>31</v>
      </c>
      <c r="I125" s="178"/>
      <c r="J125" s="178"/>
      <c r="K125" s="22" t="s">
        <v>32</v>
      </c>
      <c r="L125" s="89" t="str">
        <f t="shared" ref="L125:L152" si="6">IF(OR(F125="",I125=""),"",MIN(MAX(ROUNDDOWN((I125-F125)*24*2,0)/2,0),$E$120))</f>
        <v/>
      </c>
      <c r="M125" s="90"/>
      <c r="N125" s="22" t="s">
        <v>33</v>
      </c>
      <c r="O125" s="85"/>
      <c r="P125" s="86"/>
      <c r="Q125" s="85"/>
      <c r="R125" s="86"/>
      <c r="S125" s="85"/>
      <c r="T125" s="86"/>
      <c r="U125" s="85"/>
      <c r="V125" s="86"/>
      <c r="W125" s="234"/>
      <c r="X125" s="235"/>
      <c r="Y125" s="235"/>
      <c r="Z125" s="235"/>
      <c r="AA125" s="235"/>
      <c r="AB125" s="235"/>
      <c r="AC125" s="236"/>
    </row>
    <row r="126" spans="1:46" ht="26.25" customHeight="1" x14ac:dyDescent="0.55000000000000004">
      <c r="A126" s="17">
        <v>4</v>
      </c>
      <c r="B126" s="22" t="s">
        <v>34</v>
      </c>
      <c r="C126" s="25" t="str">
        <f t="shared" si="5"/>
        <v>日</v>
      </c>
      <c r="D126" s="85"/>
      <c r="E126" s="86"/>
      <c r="F126" s="205"/>
      <c r="G126" s="178"/>
      <c r="H126" s="18" t="s">
        <v>31</v>
      </c>
      <c r="I126" s="178"/>
      <c r="J126" s="178"/>
      <c r="K126" s="22" t="s">
        <v>32</v>
      </c>
      <c r="L126" s="89" t="str">
        <f t="shared" si="6"/>
        <v/>
      </c>
      <c r="M126" s="90"/>
      <c r="N126" s="22" t="s">
        <v>33</v>
      </c>
      <c r="O126" s="85"/>
      <c r="P126" s="86"/>
      <c r="Q126" s="85"/>
      <c r="R126" s="86"/>
      <c r="S126" s="85"/>
      <c r="T126" s="86"/>
      <c r="U126" s="85"/>
      <c r="V126" s="86"/>
      <c r="W126" s="120"/>
      <c r="X126" s="121"/>
      <c r="Y126" s="121"/>
      <c r="Z126" s="121"/>
      <c r="AA126" s="121"/>
      <c r="AB126" s="121"/>
      <c r="AC126" s="122"/>
    </row>
    <row r="127" spans="1:46" ht="26.25" customHeight="1" x14ac:dyDescent="0.55000000000000004">
      <c r="A127" s="17">
        <v>5</v>
      </c>
      <c r="B127" s="22" t="s">
        <v>34</v>
      </c>
      <c r="C127" s="25" t="str">
        <f t="shared" si="5"/>
        <v>月</v>
      </c>
      <c r="D127" s="85"/>
      <c r="E127" s="86"/>
      <c r="F127" s="205"/>
      <c r="G127" s="178"/>
      <c r="H127" s="18" t="s">
        <v>31</v>
      </c>
      <c r="I127" s="178"/>
      <c r="J127" s="178"/>
      <c r="K127" s="22" t="s">
        <v>32</v>
      </c>
      <c r="L127" s="89" t="str">
        <f t="shared" si="6"/>
        <v/>
      </c>
      <c r="M127" s="90"/>
      <c r="N127" s="22" t="s">
        <v>33</v>
      </c>
      <c r="O127" s="85"/>
      <c r="P127" s="86"/>
      <c r="Q127" s="85"/>
      <c r="R127" s="86"/>
      <c r="S127" s="85"/>
      <c r="T127" s="86"/>
      <c r="U127" s="85"/>
      <c r="V127" s="86"/>
      <c r="W127" s="120"/>
      <c r="X127" s="121"/>
      <c r="Y127" s="121"/>
      <c r="Z127" s="121"/>
      <c r="AA127" s="121"/>
      <c r="AB127" s="121"/>
      <c r="AC127" s="122"/>
    </row>
    <row r="128" spans="1:46" ht="26.25" customHeight="1" x14ac:dyDescent="0.55000000000000004">
      <c r="A128" s="17">
        <v>6</v>
      </c>
      <c r="B128" s="22" t="s">
        <v>34</v>
      </c>
      <c r="C128" s="25" t="str">
        <f t="shared" si="5"/>
        <v>火</v>
      </c>
      <c r="D128" s="85"/>
      <c r="E128" s="86"/>
      <c r="F128" s="205"/>
      <c r="G128" s="178"/>
      <c r="H128" s="18" t="s">
        <v>31</v>
      </c>
      <c r="I128" s="178"/>
      <c r="J128" s="178"/>
      <c r="K128" s="22" t="s">
        <v>32</v>
      </c>
      <c r="L128" s="89" t="str">
        <f t="shared" si="6"/>
        <v/>
      </c>
      <c r="M128" s="90"/>
      <c r="N128" s="22" t="s">
        <v>33</v>
      </c>
      <c r="O128" s="85"/>
      <c r="P128" s="86"/>
      <c r="Q128" s="85"/>
      <c r="R128" s="86"/>
      <c r="S128" s="85"/>
      <c r="T128" s="86"/>
      <c r="U128" s="85"/>
      <c r="V128" s="86"/>
      <c r="W128" s="120"/>
      <c r="X128" s="121"/>
      <c r="Y128" s="121"/>
      <c r="Z128" s="121"/>
      <c r="AA128" s="121"/>
      <c r="AB128" s="121"/>
      <c r="AC128" s="122"/>
    </row>
    <row r="129" spans="1:29" ht="26.25" customHeight="1" x14ac:dyDescent="0.55000000000000004">
      <c r="A129" s="17">
        <v>7</v>
      </c>
      <c r="B129" s="22" t="s">
        <v>34</v>
      </c>
      <c r="C129" s="25" t="str">
        <f t="shared" si="5"/>
        <v>水</v>
      </c>
      <c r="D129" s="85"/>
      <c r="E129" s="86"/>
      <c r="F129" s="205"/>
      <c r="G129" s="178"/>
      <c r="H129" s="18" t="s">
        <v>31</v>
      </c>
      <c r="I129" s="178"/>
      <c r="J129" s="178"/>
      <c r="K129" s="22" t="s">
        <v>32</v>
      </c>
      <c r="L129" s="89" t="str">
        <f t="shared" si="6"/>
        <v/>
      </c>
      <c r="M129" s="90"/>
      <c r="N129" s="22" t="s">
        <v>33</v>
      </c>
      <c r="O129" s="85"/>
      <c r="P129" s="86"/>
      <c r="Q129" s="85"/>
      <c r="R129" s="86"/>
      <c r="S129" s="85"/>
      <c r="T129" s="86"/>
      <c r="U129" s="85"/>
      <c r="V129" s="86"/>
      <c r="W129" s="120"/>
      <c r="X129" s="121"/>
      <c r="Y129" s="121"/>
      <c r="Z129" s="121"/>
      <c r="AA129" s="121"/>
      <c r="AB129" s="121"/>
      <c r="AC129" s="122"/>
    </row>
    <row r="130" spans="1:29" ht="26.25" customHeight="1" x14ac:dyDescent="0.55000000000000004">
      <c r="A130" s="17">
        <v>8</v>
      </c>
      <c r="B130" s="22" t="s">
        <v>34</v>
      </c>
      <c r="C130" s="25" t="str">
        <f t="shared" si="5"/>
        <v>木</v>
      </c>
      <c r="D130" s="85"/>
      <c r="E130" s="86"/>
      <c r="F130" s="205"/>
      <c r="G130" s="178"/>
      <c r="H130" s="18" t="s">
        <v>31</v>
      </c>
      <c r="I130" s="178"/>
      <c r="J130" s="178"/>
      <c r="K130" s="22" t="s">
        <v>32</v>
      </c>
      <c r="L130" s="89" t="str">
        <f t="shared" si="6"/>
        <v/>
      </c>
      <c r="M130" s="90"/>
      <c r="N130" s="22" t="s">
        <v>33</v>
      </c>
      <c r="O130" s="85"/>
      <c r="P130" s="86"/>
      <c r="Q130" s="85"/>
      <c r="R130" s="86"/>
      <c r="S130" s="85"/>
      <c r="T130" s="86"/>
      <c r="U130" s="85"/>
      <c r="V130" s="86"/>
      <c r="W130" s="120"/>
      <c r="X130" s="121"/>
      <c r="Y130" s="121"/>
      <c r="Z130" s="121"/>
      <c r="AA130" s="121"/>
      <c r="AB130" s="121"/>
      <c r="AC130" s="122"/>
    </row>
    <row r="131" spans="1:29" ht="26.25" customHeight="1" x14ac:dyDescent="0.55000000000000004">
      <c r="A131" s="17">
        <v>9</v>
      </c>
      <c r="B131" s="22" t="s">
        <v>34</v>
      </c>
      <c r="C131" s="25" t="str">
        <f t="shared" si="5"/>
        <v>金</v>
      </c>
      <c r="D131" s="85"/>
      <c r="E131" s="86"/>
      <c r="F131" s="205"/>
      <c r="G131" s="178"/>
      <c r="H131" s="18" t="s">
        <v>31</v>
      </c>
      <c r="I131" s="178"/>
      <c r="J131" s="178"/>
      <c r="K131" s="22" t="s">
        <v>32</v>
      </c>
      <c r="L131" s="89" t="str">
        <f t="shared" si="6"/>
        <v/>
      </c>
      <c r="M131" s="90"/>
      <c r="N131" s="22" t="s">
        <v>33</v>
      </c>
      <c r="O131" s="85"/>
      <c r="P131" s="86"/>
      <c r="Q131" s="85"/>
      <c r="R131" s="86"/>
      <c r="S131" s="85"/>
      <c r="T131" s="86"/>
      <c r="U131" s="85"/>
      <c r="V131" s="86"/>
      <c r="W131" s="120"/>
      <c r="X131" s="121"/>
      <c r="Y131" s="121"/>
      <c r="Z131" s="121"/>
      <c r="AA131" s="121"/>
      <c r="AB131" s="121"/>
      <c r="AC131" s="122"/>
    </row>
    <row r="132" spans="1:29" ht="26.25" customHeight="1" x14ac:dyDescent="0.55000000000000004">
      <c r="A132" s="17">
        <v>10</v>
      </c>
      <c r="B132" s="22" t="s">
        <v>34</v>
      </c>
      <c r="C132" s="25" t="str">
        <f t="shared" si="5"/>
        <v>土</v>
      </c>
      <c r="D132" s="85"/>
      <c r="E132" s="86"/>
      <c r="F132" s="205"/>
      <c r="G132" s="178"/>
      <c r="H132" s="18" t="s">
        <v>31</v>
      </c>
      <c r="I132" s="178"/>
      <c r="J132" s="178"/>
      <c r="K132" s="22" t="s">
        <v>32</v>
      </c>
      <c r="L132" s="89" t="str">
        <f t="shared" si="6"/>
        <v/>
      </c>
      <c r="M132" s="90"/>
      <c r="N132" s="22" t="s">
        <v>33</v>
      </c>
      <c r="O132" s="85"/>
      <c r="P132" s="86"/>
      <c r="Q132" s="85"/>
      <c r="R132" s="86"/>
      <c r="S132" s="85"/>
      <c r="T132" s="86"/>
      <c r="U132" s="85"/>
      <c r="V132" s="86"/>
      <c r="W132" s="120"/>
      <c r="X132" s="121"/>
      <c r="Y132" s="121"/>
      <c r="Z132" s="121"/>
      <c r="AA132" s="121"/>
      <c r="AB132" s="121"/>
      <c r="AC132" s="122"/>
    </row>
    <row r="133" spans="1:29" ht="26.25" customHeight="1" x14ac:dyDescent="0.55000000000000004">
      <c r="A133" s="17">
        <v>11</v>
      </c>
      <c r="B133" s="22" t="s">
        <v>34</v>
      </c>
      <c r="C133" s="25" t="str">
        <f t="shared" si="5"/>
        <v>日</v>
      </c>
      <c r="D133" s="85"/>
      <c r="E133" s="86"/>
      <c r="F133" s="205"/>
      <c r="G133" s="178"/>
      <c r="H133" s="18" t="s">
        <v>31</v>
      </c>
      <c r="I133" s="178"/>
      <c r="J133" s="178"/>
      <c r="K133" s="22" t="s">
        <v>32</v>
      </c>
      <c r="L133" s="89" t="str">
        <f t="shared" si="6"/>
        <v/>
      </c>
      <c r="M133" s="90"/>
      <c r="N133" s="22" t="s">
        <v>33</v>
      </c>
      <c r="O133" s="85"/>
      <c r="P133" s="86"/>
      <c r="Q133" s="85"/>
      <c r="R133" s="86"/>
      <c r="S133" s="85"/>
      <c r="T133" s="86"/>
      <c r="U133" s="85"/>
      <c r="V133" s="86"/>
      <c r="W133" s="120"/>
      <c r="X133" s="121"/>
      <c r="Y133" s="121"/>
      <c r="Z133" s="121"/>
      <c r="AA133" s="121"/>
      <c r="AB133" s="121"/>
      <c r="AC133" s="122"/>
    </row>
    <row r="134" spans="1:29" ht="26.25" customHeight="1" x14ac:dyDescent="0.55000000000000004">
      <c r="A134" s="17">
        <v>12</v>
      </c>
      <c r="B134" s="22" t="s">
        <v>34</v>
      </c>
      <c r="C134" s="25" t="str">
        <f t="shared" si="5"/>
        <v>月</v>
      </c>
      <c r="D134" s="85"/>
      <c r="E134" s="86"/>
      <c r="F134" s="205"/>
      <c r="G134" s="178"/>
      <c r="H134" s="18" t="s">
        <v>31</v>
      </c>
      <c r="I134" s="178"/>
      <c r="J134" s="178"/>
      <c r="K134" s="22" t="s">
        <v>32</v>
      </c>
      <c r="L134" s="89" t="str">
        <f t="shared" si="6"/>
        <v/>
      </c>
      <c r="M134" s="90"/>
      <c r="N134" s="22" t="s">
        <v>33</v>
      </c>
      <c r="O134" s="85"/>
      <c r="P134" s="86"/>
      <c r="Q134" s="85"/>
      <c r="R134" s="86"/>
      <c r="S134" s="85"/>
      <c r="T134" s="86"/>
      <c r="U134" s="85"/>
      <c r="V134" s="86"/>
      <c r="W134" s="120"/>
      <c r="X134" s="121"/>
      <c r="Y134" s="121"/>
      <c r="Z134" s="121"/>
      <c r="AA134" s="121"/>
      <c r="AB134" s="121"/>
      <c r="AC134" s="122"/>
    </row>
    <row r="135" spans="1:29" ht="26.25" customHeight="1" x14ac:dyDescent="0.55000000000000004">
      <c r="A135" s="17">
        <v>13</v>
      </c>
      <c r="B135" s="22" t="s">
        <v>34</v>
      </c>
      <c r="C135" s="25" t="str">
        <f t="shared" si="5"/>
        <v>火</v>
      </c>
      <c r="D135" s="85"/>
      <c r="E135" s="86"/>
      <c r="F135" s="205"/>
      <c r="G135" s="178"/>
      <c r="H135" s="18" t="s">
        <v>31</v>
      </c>
      <c r="I135" s="178"/>
      <c r="J135" s="178"/>
      <c r="K135" s="22" t="s">
        <v>32</v>
      </c>
      <c r="L135" s="89" t="str">
        <f t="shared" si="6"/>
        <v/>
      </c>
      <c r="M135" s="90"/>
      <c r="N135" s="22" t="s">
        <v>33</v>
      </c>
      <c r="O135" s="85"/>
      <c r="P135" s="86"/>
      <c r="Q135" s="85"/>
      <c r="R135" s="86"/>
      <c r="S135" s="85"/>
      <c r="T135" s="86"/>
      <c r="U135" s="85"/>
      <c r="V135" s="86"/>
      <c r="W135" s="120"/>
      <c r="X135" s="121"/>
      <c r="Y135" s="121"/>
      <c r="Z135" s="121"/>
      <c r="AA135" s="121"/>
      <c r="AB135" s="121"/>
      <c r="AC135" s="122"/>
    </row>
    <row r="136" spans="1:29" ht="26.25" customHeight="1" x14ac:dyDescent="0.55000000000000004">
      <c r="A136" s="17">
        <v>14</v>
      </c>
      <c r="B136" s="22" t="s">
        <v>34</v>
      </c>
      <c r="C136" s="25" t="str">
        <f t="shared" si="5"/>
        <v>水</v>
      </c>
      <c r="D136" s="85"/>
      <c r="E136" s="86"/>
      <c r="F136" s="205"/>
      <c r="G136" s="178"/>
      <c r="H136" s="18" t="s">
        <v>31</v>
      </c>
      <c r="I136" s="178"/>
      <c r="J136" s="178"/>
      <c r="K136" s="22" t="s">
        <v>32</v>
      </c>
      <c r="L136" s="89" t="str">
        <f t="shared" si="6"/>
        <v/>
      </c>
      <c r="M136" s="90"/>
      <c r="N136" s="22" t="s">
        <v>33</v>
      </c>
      <c r="O136" s="85"/>
      <c r="P136" s="86"/>
      <c r="Q136" s="85"/>
      <c r="R136" s="86"/>
      <c r="S136" s="85"/>
      <c r="T136" s="86"/>
      <c r="U136" s="85"/>
      <c r="V136" s="86"/>
      <c r="W136" s="120"/>
      <c r="X136" s="121"/>
      <c r="Y136" s="121"/>
      <c r="Z136" s="121"/>
      <c r="AA136" s="121"/>
      <c r="AB136" s="121"/>
      <c r="AC136" s="122"/>
    </row>
    <row r="137" spans="1:29" ht="26.25" customHeight="1" x14ac:dyDescent="0.55000000000000004">
      <c r="A137" s="17">
        <v>15</v>
      </c>
      <c r="B137" s="22" t="s">
        <v>34</v>
      </c>
      <c r="C137" s="25" t="str">
        <f t="shared" si="5"/>
        <v>木</v>
      </c>
      <c r="D137" s="85"/>
      <c r="E137" s="86"/>
      <c r="F137" s="205"/>
      <c r="G137" s="178"/>
      <c r="H137" s="18" t="s">
        <v>31</v>
      </c>
      <c r="I137" s="178"/>
      <c r="J137" s="178"/>
      <c r="K137" s="22" t="s">
        <v>32</v>
      </c>
      <c r="L137" s="89" t="str">
        <f t="shared" si="6"/>
        <v/>
      </c>
      <c r="M137" s="90"/>
      <c r="N137" s="22" t="s">
        <v>33</v>
      </c>
      <c r="O137" s="85"/>
      <c r="P137" s="86"/>
      <c r="Q137" s="85"/>
      <c r="R137" s="86"/>
      <c r="S137" s="85"/>
      <c r="T137" s="86"/>
      <c r="U137" s="85"/>
      <c r="V137" s="86"/>
      <c r="W137" s="120"/>
      <c r="X137" s="121"/>
      <c r="Y137" s="121"/>
      <c r="Z137" s="121"/>
      <c r="AA137" s="121"/>
      <c r="AB137" s="121"/>
      <c r="AC137" s="122"/>
    </row>
    <row r="138" spans="1:29" ht="26.25" customHeight="1" x14ac:dyDescent="0.55000000000000004">
      <c r="A138" s="17">
        <v>16</v>
      </c>
      <c r="B138" s="22" t="s">
        <v>34</v>
      </c>
      <c r="C138" s="25" t="str">
        <f t="shared" si="5"/>
        <v>金</v>
      </c>
      <c r="D138" s="85"/>
      <c r="E138" s="86"/>
      <c r="F138" s="205"/>
      <c r="G138" s="178"/>
      <c r="H138" s="18" t="s">
        <v>31</v>
      </c>
      <c r="I138" s="178"/>
      <c r="J138" s="178"/>
      <c r="K138" s="22" t="s">
        <v>32</v>
      </c>
      <c r="L138" s="89" t="str">
        <f t="shared" si="6"/>
        <v/>
      </c>
      <c r="M138" s="90"/>
      <c r="N138" s="22" t="s">
        <v>33</v>
      </c>
      <c r="O138" s="85"/>
      <c r="P138" s="86"/>
      <c r="Q138" s="85"/>
      <c r="R138" s="86"/>
      <c r="S138" s="85"/>
      <c r="T138" s="86"/>
      <c r="U138" s="85"/>
      <c r="V138" s="86"/>
      <c r="W138" s="120"/>
      <c r="X138" s="121"/>
      <c r="Y138" s="121"/>
      <c r="Z138" s="121"/>
      <c r="AA138" s="121"/>
      <c r="AB138" s="121"/>
      <c r="AC138" s="122"/>
    </row>
    <row r="139" spans="1:29" ht="26.25" customHeight="1" x14ac:dyDescent="0.55000000000000004">
      <c r="A139" s="17">
        <v>17</v>
      </c>
      <c r="B139" s="22" t="s">
        <v>34</v>
      </c>
      <c r="C139" s="25" t="str">
        <f t="shared" si="5"/>
        <v>土</v>
      </c>
      <c r="D139" s="85"/>
      <c r="E139" s="86"/>
      <c r="F139" s="205"/>
      <c r="G139" s="178"/>
      <c r="H139" s="18" t="s">
        <v>31</v>
      </c>
      <c r="I139" s="178"/>
      <c r="J139" s="178"/>
      <c r="K139" s="22" t="s">
        <v>32</v>
      </c>
      <c r="L139" s="89" t="str">
        <f t="shared" si="6"/>
        <v/>
      </c>
      <c r="M139" s="90"/>
      <c r="N139" s="22" t="s">
        <v>33</v>
      </c>
      <c r="O139" s="85"/>
      <c r="P139" s="86"/>
      <c r="Q139" s="85"/>
      <c r="R139" s="86"/>
      <c r="S139" s="85"/>
      <c r="T139" s="86"/>
      <c r="U139" s="85"/>
      <c r="V139" s="86"/>
      <c r="W139" s="120"/>
      <c r="X139" s="121"/>
      <c r="Y139" s="121"/>
      <c r="Z139" s="121"/>
      <c r="AA139" s="121"/>
      <c r="AB139" s="121"/>
      <c r="AC139" s="122"/>
    </row>
    <row r="140" spans="1:29" ht="26.25" customHeight="1" x14ac:dyDescent="0.55000000000000004">
      <c r="A140" s="17">
        <v>18</v>
      </c>
      <c r="B140" s="22" t="s">
        <v>34</v>
      </c>
      <c r="C140" s="25" t="str">
        <f t="shared" si="5"/>
        <v>日</v>
      </c>
      <c r="D140" s="85"/>
      <c r="E140" s="86"/>
      <c r="F140" s="205"/>
      <c r="G140" s="178"/>
      <c r="H140" s="18" t="s">
        <v>31</v>
      </c>
      <c r="I140" s="178"/>
      <c r="J140" s="178"/>
      <c r="K140" s="22" t="s">
        <v>32</v>
      </c>
      <c r="L140" s="89" t="str">
        <f t="shared" si="6"/>
        <v/>
      </c>
      <c r="M140" s="90"/>
      <c r="N140" s="22" t="s">
        <v>33</v>
      </c>
      <c r="O140" s="85"/>
      <c r="P140" s="86"/>
      <c r="Q140" s="85"/>
      <c r="R140" s="86"/>
      <c r="S140" s="85"/>
      <c r="T140" s="86"/>
      <c r="U140" s="85"/>
      <c r="V140" s="86"/>
      <c r="W140" s="120"/>
      <c r="X140" s="121"/>
      <c r="Y140" s="121"/>
      <c r="Z140" s="121"/>
      <c r="AA140" s="121"/>
      <c r="AB140" s="121"/>
      <c r="AC140" s="122"/>
    </row>
    <row r="141" spans="1:29" ht="26.25" customHeight="1" x14ac:dyDescent="0.55000000000000004">
      <c r="A141" s="17">
        <v>19</v>
      </c>
      <c r="B141" s="22" t="s">
        <v>34</v>
      </c>
      <c r="C141" s="25" t="str">
        <f t="shared" si="5"/>
        <v>月</v>
      </c>
      <c r="D141" s="85"/>
      <c r="E141" s="86"/>
      <c r="F141" s="205"/>
      <c r="G141" s="178"/>
      <c r="H141" s="18" t="s">
        <v>31</v>
      </c>
      <c r="I141" s="178"/>
      <c r="J141" s="178"/>
      <c r="K141" s="22" t="s">
        <v>32</v>
      </c>
      <c r="L141" s="89" t="str">
        <f t="shared" si="6"/>
        <v/>
      </c>
      <c r="M141" s="90"/>
      <c r="N141" s="22" t="s">
        <v>33</v>
      </c>
      <c r="O141" s="85"/>
      <c r="P141" s="86"/>
      <c r="Q141" s="85"/>
      <c r="R141" s="86"/>
      <c r="S141" s="85"/>
      <c r="T141" s="86"/>
      <c r="U141" s="85"/>
      <c r="V141" s="86"/>
      <c r="W141" s="120"/>
      <c r="X141" s="121"/>
      <c r="Y141" s="121"/>
      <c r="Z141" s="121"/>
      <c r="AA141" s="121"/>
      <c r="AB141" s="121"/>
      <c r="AC141" s="122"/>
    </row>
    <row r="142" spans="1:29" ht="26.25" customHeight="1" x14ac:dyDescent="0.55000000000000004">
      <c r="A142" s="17">
        <v>20</v>
      </c>
      <c r="B142" s="22" t="s">
        <v>34</v>
      </c>
      <c r="C142" s="25" t="str">
        <f t="shared" si="5"/>
        <v>火</v>
      </c>
      <c r="D142" s="85"/>
      <c r="E142" s="86"/>
      <c r="F142" s="205"/>
      <c r="G142" s="178"/>
      <c r="H142" s="18" t="s">
        <v>31</v>
      </c>
      <c r="I142" s="178"/>
      <c r="J142" s="178"/>
      <c r="K142" s="22" t="s">
        <v>32</v>
      </c>
      <c r="L142" s="89" t="str">
        <f t="shared" si="6"/>
        <v/>
      </c>
      <c r="M142" s="90"/>
      <c r="N142" s="22" t="s">
        <v>33</v>
      </c>
      <c r="O142" s="85"/>
      <c r="P142" s="86"/>
      <c r="Q142" s="85"/>
      <c r="R142" s="86"/>
      <c r="S142" s="85"/>
      <c r="T142" s="86"/>
      <c r="U142" s="85"/>
      <c r="V142" s="86"/>
      <c r="W142" s="120"/>
      <c r="X142" s="121"/>
      <c r="Y142" s="121"/>
      <c r="Z142" s="121"/>
      <c r="AA142" s="121"/>
      <c r="AB142" s="121"/>
      <c r="AC142" s="122"/>
    </row>
    <row r="143" spans="1:29" ht="26.25" customHeight="1" x14ac:dyDescent="0.55000000000000004">
      <c r="A143" s="17">
        <v>21</v>
      </c>
      <c r="B143" s="22" t="s">
        <v>34</v>
      </c>
      <c r="C143" s="25" t="str">
        <f t="shared" si="5"/>
        <v>水</v>
      </c>
      <c r="D143" s="85"/>
      <c r="E143" s="86"/>
      <c r="F143" s="205"/>
      <c r="G143" s="178"/>
      <c r="H143" s="18" t="s">
        <v>31</v>
      </c>
      <c r="I143" s="178"/>
      <c r="J143" s="178"/>
      <c r="K143" s="22" t="s">
        <v>32</v>
      </c>
      <c r="L143" s="89" t="str">
        <f t="shared" si="6"/>
        <v/>
      </c>
      <c r="M143" s="90"/>
      <c r="N143" s="22" t="s">
        <v>33</v>
      </c>
      <c r="O143" s="85"/>
      <c r="P143" s="86"/>
      <c r="Q143" s="85"/>
      <c r="R143" s="86"/>
      <c r="S143" s="85"/>
      <c r="T143" s="86"/>
      <c r="U143" s="85"/>
      <c r="V143" s="86"/>
      <c r="W143" s="120"/>
      <c r="X143" s="121"/>
      <c r="Y143" s="121"/>
      <c r="Z143" s="121"/>
      <c r="AA143" s="121"/>
      <c r="AB143" s="121"/>
      <c r="AC143" s="122"/>
    </row>
    <row r="144" spans="1:29" ht="26.25" customHeight="1" x14ac:dyDescent="0.55000000000000004">
      <c r="A144" s="17">
        <v>22</v>
      </c>
      <c r="B144" s="22" t="s">
        <v>34</v>
      </c>
      <c r="C144" s="25" t="str">
        <f t="shared" si="5"/>
        <v>木</v>
      </c>
      <c r="D144" s="85"/>
      <c r="E144" s="86"/>
      <c r="F144" s="205"/>
      <c r="G144" s="178"/>
      <c r="H144" s="18" t="s">
        <v>31</v>
      </c>
      <c r="I144" s="178"/>
      <c r="J144" s="178"/>
      <c r="K144" s="22" t="s">
        <v>32</v>
      </c>
      <c r="L144" s="89" t="str">
        <f t="shared" si="6"/>
        <v/>
      </c>
      <c r="M144" s="90"/>
      <c r="N144" s="22" t="s">
        <v>33</v>
      </c>
      <c r="O144" s="85"/>
      <c r="P144" s="86"/>
      <c r="Q144" s="85"/>
      <c r="R144" s="86"/>
      <c r="S144" s="85"/>
      <c r="T144" s="86"/>
      <c r="U144" s="85"/>
      <c r="V144" s="86"/>
      <c r="W144" s="120"/>
      <c r="X144" s="121"/>
      <c r="Y144" s="121"/>
      <c r="Z144" s="121"/>
      <c r="AA144" s="121"/>
      <c r="AB144" s="121"/>
      <c r="AC144" s="122"/>
    </row>
    <row r="145" spans="1:29" ht="26.25" customHeight="1" x14ac:dyDescent="0.55000000000000004">
      <c r="A145" s="17">
        <v>23</v>
      </c>
      <c r="B145" s="22" t="s">
        <v>34</v>
      </c>
      <c r="C145" s="25" t="str">
        <f t="shared" si="5"/>
        <v>金</v>
      </c>
      <c r="D145" s="85"/>
      <c r="E145" s="86"/>
      <c r="F145" s="205"/>
      <c r="G145" s="178"/>
      <c r="H145" s="18" t="s">
        <v>31</v>
      </c>
      <c r="I145" s="178"/>
      <c r="J145" s="178"/>
      <c r="K145" s="22" t="s">
        <v>32</v>
      </c>
      <c r="L145" s="89" t="str">
        <f t="shared" si="6"/>
        <v/>
      </c>
      <c r="M145" s="90"/>
      <c r="N145" s="22" t="s">
        <v>33</v>
      </c>
      <c r="O145" s="85"/>
      <c r="P145" s="86"/>
      <c r="Q145" s="85"/>
      <c r="R145" s="86"/>
      <c r="S145" s="85"/>
      <c r="T145" s="86"/>
      <c r="U145" s="85"/>
      <c r="V145" s="86"/>
      <c r="W145" s="120"/>
      <c r="X145" s="121"/>
      <c r="Y145" s="121"/>
      <c r="Z145" s="121"/>
      <c r="AA145" s="121"/>
      <c r="AB145" s="121"/>
      <c r="AC145" s="122"/>
    </row>
    <row r="146" spans="1:29" ht="26.25" customHeight="1" x14ac:dyDescent="0.55000000000000004">
      <c r="A146" s="17">
        <v>24</v>
      </c>
      <c r="B146" s="22" t="s">
        <v>34</v>
      </c>
      <c r="C146" s="25" t="str">
        <f t="shared" si="5"/>
        <v>土</v>
      </c>
      <c r="D146" s="85"/>
      <c r="E146" s="86"/>
      <c r="F146" s="205"/>
      <c r="G146" s="178"/>
      <c r="H146" s="18" t="s">
        <v>31</v>
      </c>
      <c r="I146" s="178"/>
      <c r="J146" s="178"/>
      <c r="K146" s="22" t="s">
        <v>32</v>
      </c>
      <c r="L146" s="89" t="str">
        <f t="shared" si="6"/>
        <v/>
      </c>
      <c r="M146" s="90"/>
      <c r="N146" s="22" t="s">
        <v>33</v>
      </c>
      <c r="O146" s="85"/>
      <c r="P146" s="86"/>
      <c r="Q146" s="85"/>
      <c r="R146" s="86"/>
      <c r="S146" s="85"/>
      <c r="T146" s="86"/>
      <c r="U146" s="85"/>
      <c r="V146" s="86"/>
      <c r="W146" s="120"/>
      <c r="X146" s="121"/>
      <c r="Y146" s="121"/>
      <c r="Z146" s="121"/>
      <c r="AA146" s="121"/>
      <c r="AB146" s="121"/>
      <c r="AC146" s="122"/>
    </row>
    <row r="147" spans="1:29" ht="26.25" customHeight="1" x14ac:dyDescent="0.55000000000000004">
      <c r="A147" s="17">
        <v>25</v>
      </c>
      <c r="B147" s="22" t="s">
        <v>34</v>
      </c>
      <c r="C147" s="25" t="str">
        <f t="shared" si="5"/>
        <v>日</v>
      </c>
      <c r="D147" s="85"/>
      <c r="E147" s="86"/>
      <c r="F147" s="205"/>
      <c r="G147" s="178"/>
      <c r="H147" s="18" t="s">
        <v>31</v>
      </c>
      <c r="I147" s="178"/>
      <c r="J147" s="178"/>
      <c r="K147" s="22" t="s">
        <v>32</v>
      </c>
      <c r="L147" s="89" t="str">
        <f t="shared" si="6"/>
        <v/>
      </c>
      <c r="M147" s="90"/>
      <c r="N147" s="22" t="s">
        <v>33</v>
      </c>
      <c r="O147" s="85"/>
      <c r="P147" s="86"/>
      <c r="Q147" s="85"/>
      <c r="R147" s="86"/>
      <c r="S147" s="85"/>
      <c r="T147" s="86"/>
      <c r="U147" s="85"/>
      <c r="V147" s="86"/>
      <c r="W147" s="120"/>
      <c r="X147" s="121"/>
      <c r="Y147" s="121"/>
      <c r="Z147" s="121"/>
      <c r="AA147" s="121"/>
      <c r="AB147" s="121"/>
      <c r="AC147" s="122"/>
    </row>
    <row r="148" spans="1:29" ht="26.25" customHeight="1" x14ac:dyDescent="0.55000000000000004">
      <c r="A148" s="17">
        <v>26</v>
      </c>
      <c r="B148" s="22" t="s">
        <v>34</v>
      </c>
      <c r="C148" s="25" t="str">
        <f t="shared" si="5"/>
        <v>月</v>
      </c>
      <c r="D148" s="85"/>
      <c r="E148" s="86"/>
      <c r="F148" s="205"/>
      <c r="G148" s="178"/>
      <c r="H148" s="18" t="s">
        <v>31</v>
      </c>
      <c r="I148" s="178"/>
      <c r="J148" s="178"/>
      <c r="K148" s="22" t="s">
        <v>32</v>
      </c>
      <c r="L148" s="89" t="str">
        <f t="shared" si="6"/>
        <v/>
      </c>
      <c r="M148" s="90"/>
      <c r="N148" s="22" t="s">
        <v>33</v>
      </c>
      <c r="O148" s="85"/>
      <c r="P148" s="86"/>
      <c r="Q148" s="85"/>
      <c r="R148" s="86"/>
      <c r="S148" s="85"/>
      <c r="T148" s="86"/>
      <c r="U148" s="85"/>
      <c r="V148" s="86"/>
      <c r="W148" s="120"/>
      <c r="X148" s="121"/>
      <c r="Y148" s="121"/>
      <c r="Z148" s="121"/>
      <c r="AA148" s="121"/>
      <c r="AB148" s="121"/>
      <c r="AC148" s="122"/>
    </row>
    <row r="149" spans="1:29" ht="26.25" customHeight="1" x14ac:dyDescent="0.55000000000000004">
      <c r="A149" s="17">
        <v>27</v>
      </c>
      <c r="B149" s="22" t="s">
        <v>34</v>
      </c>
      <c r="C149" s="25" t="str">
        <f t="shared" si="5"/>
        <v>火</v>
      </c>
      <c r="D149" s="85"/>
      <c r="E149" s="86"/>
      <c r="F149" s="205"/>
      <c r="G149" s="178"/>
      <c r="H149" s="18" t="s">
        <v>31</v>
      </c>
      <c r="I149" s="178"/>
      <c r="J149" s="178"/>
      <c r="K149" s="22" t="s">
        <v>32</v>
      </c>
      <c r="L149" s="89" t="str">
        <f t="shared" si="6"/>
        <v/>
      </c>
      <c r="M149" s="90"/>
      <c r="N149" s="22" t="s">
        <v>33</v>
      </c>
      <c r="O149" s="85"/>
      <c r="P149" s="86"/>
      <c r="Q149" s="85"/>
      <c r="R149" s="86"/>
      <c r="S149" s="85"/>
      <c r="T149" s="86"/>
      <c r="U149" s="85"/>
      <c r="V149" s="86"/>
      <c r="W149" s="120"/>
      <c r="X149" s="121"/>
      <c r="Y149" s="121"/>
      <c r="Z149" s="121"/>
      <c r="AA149" s="121"/>
      <c r="AB149" s="121"/>
      <c r="AC149" s="122"/>
    </row>
    <row r="150" spans="1:29" ht="26.25" customHeight="1" x14ac:dyDescent="0.55000000000000004">
      <c r="A150" s="17">
        <v>28</v>
      </c>
      <c r="B150" s="22" t="s">
        <v>34</v>
      </c>
      <c r="C150" s="25" t="str">
        <f t="shared" si="5"/>
        <v>水</v>
      </c>
      <c r="D150" s="85"/>
      <c r="E150" s="86"/>
      <c r="F150" s="205"/>
      <c r="G150" s="178"/>
      <c r="H150" s="18" t="s">
        <v>31</v>
      </c>
      <c r="I150" s="178"/>
      <c r="J150" s="178"/>
      <c r="K150" s="22" t="s">
        <v>32</v>
      </c>
      <c r="L150" s="89" t="str">
        <f t="shared" si="6"/>
        <v/>
      </c>
      <c r="M150" s="90"/>
      <c r="N150" s="22" t="s">
        <v>33</v>
      </c>
      <c r="O150" s="85"/>
      <c r="P150" s="86"/>
      <c r="Q150" s="85"/>
      <c r="R150" s="86"/>
      <c r="S150" s="85"/>
      <c r="T150" s="86"/>
      <c r="U150" s="85"/>
      <c r="V150" s="86"/>
      <c r="W150" s="120"/>
      <c r="X150" s="121"/>
      <c r="Y150" s="121"/>
      <c r="Z150" s="121"/>
      <c r="AA150" s="121"/>
      <c r="AB150" s="121"/>
      <c r="AC150" s="122"/>
    </row>
    <row r="151" spans="1:29" ht="26.25" customHeight="1" x14ac:dyDescent="0.55000000000000004">
      <c r="A151" s="17">
        <v>29</v>
      </c>
      <c r="B151" s="22" t="s">
        <v>34</v>
      </c>
      <c r="C151" s="25" t="str">
        <f t="shared" si="5"/>
        <v>木</v>
      </c>
      <c r="D151" s="85"/>
      <c r="E151" s="86"/>
      <c r="F151" s="205"/>
      <c r="G151" s="178"/>
      <c r="H151" s="18" t="s">
        <v>31</v>
      </c>
      <c r="I151" s="178"/>
      <c r="J151" s="178"/>
      <c r="K151" s="22" t="s">
        <v>32</v>
      </c>
      <c r="L151" s="89" t="str">
        <f t="shared" si="6"/>
        <v/>
      </c>
      <c r="M151" s="90"/>
      <c r="N151" s="22" t="s">
        <v>33</v>
      </c>
      <c r="O151" s="85"/>
      <c r="P151" s="86"/>
      <c r="Q151" s="85"/>
      <c r="R151" s="86"/>
      <c r="S151" s="85"/>
      <c r="T151" s="86"/>
      <c r="U151" s="85"/>
      <c r="V151" s="86"/>
      <c r="W151" s="120"/>
      <c r="X151" s="121"/>
      <c r="Y151" s="121"/>
      <c r="Z151" s="121"/>
      <c r="AA151" s="121"/>
      <c r="AB151" s="121"/>
      <c r="AC151" s="122"/>
    </row>
    <row r="152" spans="1:29" ht="26.25" customHeight="1" x14ac:dyDescent="0.55000000000000004">
      <c r="A152" s="17">
        <v>30</v>
      </c>
      <c r="B152" s="22" t="s">
        <v>34</v>
      </c>
      <c r="C152" s="25" t="str">
        <f t="shared" si="5"/>
        <v>金</v>
      </c>
      <c r="D152" s="85"/>
      <c r="E152" s="86"/>
      <c r="F152" s="205"/>
      <c r="G152" s="178"/>
      <c r="H152" s="18" t="s">
        <v>31</v>
      </c>
      <c r="I152" s="178"/>
      <c r="J152" s="178"/>
      <c r="K152" s="22" t="s">
        <v>32</v>
      </c>
      <c r="L152" s="89" t="str">
        <f t="shared" si="6"/>
        <v/>
      </c>
      <c r="M152" s="90"/>
      <c r="N152" s="22" t="s">
        <v>33</v>
      </c>
      <c r="O152" s="85"/>
      <c r="P152" s="86"/>
      <c r="Q152" s="85"/>
      <c r="R152" s="86"/>
      <c r="S152" s="85"/>
      <c r="T152" s="86"/>
      <c r="U152" s="85"/>
      <c r="V152" s="86"/>
      <c r="W152" s="120"/>
      <c r="X152" s="121"/>
      <c r="Y152" s="121"/>
      <c r="Z152" s="121"/>
      <c r="AA152" s="121"/>
      <c r="AB152" s="121"/>
      <c r="AC152" s="122"/>
    </row>
    <row r="153" spans="1:29" ht="26.25" customHeight="1" x14ac:dyDescent="0.55000000000000004">
      <c r="A153" s="19">
        <v>31</v>
      </c>
      <c r="B153" s="23" t="s">
        <v>4</v>
      </c>
      <c r="C153" s="26" t="str">
        <f t="shared" si="5"/>
        <v>土</v>
      </c>
      <c r="D153" s="218"/>
      <c r="E153" s="219"/>
      <c r="F153" s="226"/>
      <c r="G153" s="227"/>
      <c r="H153" s="20" t="s">
        <v>31</v>
      </c>
      <c r="I153" s="227"/>
      <c r="J153" s="227"/>
      <c r="K153" s="23" t="s">
        <v>32</v>
      </c>
      <c r="L153" s="89" t="str">
        <f t="shared" ref="L153" si="7">IF(OR(F153="",I153=""),"",MIN(MAX(ROUNDDOWN((I153-F153)*24*2,0)/2,0),$E$120))</f>
        <v/>
      </c>
      <c r="M153" s="90"/>
      <c r="N153" s="23" t="s">
        <v>33</v>
      </c>
      <c r="O153" s="218"/>
      <c r="P153" s="219"/>
      <c r="Q153" s="218"/>
      <c r="R153" s="219"/>
      <c r="S153" s="218"/>
      <c r="T153" s="219"/>
      <c r="U153" s="218"/>
      <c r="V153" s="219"/>
      <c r="W153" s="208"/>
      <c r="X153" s="209"/>
      <c r="Y153" s="209"/>
      <c r="Z153" s="209"/>
      <c r="AA153" s="209"/>
      <c r="AB153" s="209"/>
      <c r="AC153" s="210"/>
    </row>
    <row r="154" spans="1:29" ht="26.25" customHeight="1" x14ac:dyDescent="0.55000000000000004">
      <c r="A154" s="126" t="s">
        <v>35</v>
      </c>
      <c r="B154" s="127"/>
      <c r="C154" s="127"/>
      <c r="D154" s="27">
        <f>COUNTIF(L123:M153,"&gt;0")</f>
        <v>0</v>
      </c>
      <c r="E154" s="224" t="s">
        <v>36</v>
      </c>
      <c r="F154" s="224"/>
      <c r="G154" s="224"/>
      <c r="H154" s="224"/>
      <c r="I154" s="27">
        <f>COUNTIF(D123:E153,"○")</f>
        <v>0</v>
      </c>
      <c r="J154" s="28" t="s">
        <v>16</v>
      </c>
      <c r="K154" s="126" t="s">
        <v>101</v>
      </c>
      <c r="L154" s="127"/>
      <c r="M154" s="127"/>
      <c r="N154" s="27" t="s">
        <v>99</v>
      </c>
      <c r="O154" s="27">
        <f>COUNTIF(Q123:R153,"○")</f>
        <v>0</v>
      </c>
      <c r="P154" s="27" t="s">
        <v>38</v>
      </c>
      <c r="Q154" s="225" t="s">
        <v>100</v>
      </c>
      <c r="R154" s="225"/>
      <c r="S154" s="27">
        <f>COUNTIF(S123:T153,"○")</f>
        <v>0</v>
      </c>
      <c r="T154" s="27" t="s">
        <v>38</v>
      </c>
      <c r="U154" s="27"/>
      <c r="V154" s="27"/>
      <c r="W154" s="28"/>
      <c r="X154" s="212" t="s">
        <v>37</v>
      </c>
      <c r="Y154" s="213"/>
      <c r="Z154" s="213"/>
      <c r="AA154" s="44"/>
      <c r="AB154" s="44"/>
      <c r="AC154" s="216" t="str">
        <f>IF(W121="３．要支援家庭のこども加算","●","×")</f>
        <v>×</v>
      </c>
    </row>
    <row r="155" spans="1:29" ht="26.25" customHeight="1" x14ac:dyDescent="0.55000000000000004">
      <c r="A155" s="126" t="s">
        <v>91</v>
      </c>
      <c r="B155" s="127"/>
      <c r="C155" s="27">
        <f>COUNTIF(O123:P153,"○")</f>
        <v>0</v>
      </c>
      <c r="D155" s="105" t="s">
        <v>38</v>
      </c>
      <c r="E155" s="105"/>
      <c r="F155" s="103" t="s">
        <v>107</v>
      </c>
      <c r="G155" s="104"/>
      <c r="H155" s="104"/>
      <c r="I155" s="27">
        <f>COUNTIF(U123:V153,"○")</f>
        <v>0</v>
      </c>
      <c r="J155" s="28" t="s">
        <v>38</v>
      </c>
      <c r="K155" s="211" t="s">
        <v>60</v>
      </c>
      <c r="L155" s="113"/>
      <c r="M155" s="113"/>
      <c r="N155" s="42">
        <f>IF(SUM(L123:M153)&gt;E120, E120, SUM(L123:M153))</f>
        <v>0</v>
      </c>
      <c r="O155" s="111" t="s">
        <v>58</v>
      </c>
      <c r="P155" s="111"/>
      <c r="Q155" s="111"/>
      <c r="R155" s="111"/>
      <c r="S155" s="42">
        <f>SUMIFS(L123:M153,D123:E153,"○")</f>
        <v>0</v>
      </c>
      <c r="T155" s="42" t="s">
        <v>59</v>
      </c>
      <c r="U155" s="115"/>
      <c r="V155" s="115"/>
      <c r="W155" s="45"/>
      <c r="X155" s="214"/>
      <c r="Y155" s="215"/>
      <c r="Z155" s="215"/>
      <c r="AA155" s="49"/>
      <c r="AB155" s="49"/>
      <c r="AC155" s="217"/>
    </row>
    <row r="156" spans="1:29" ht="26.25" customHeight="1" x14ac:dyDescent="0.55000000000000004">
      <c r="A156" s="29"/>
      <c r="B156" s="29"/>
      <c r="C156" s="29"/>
      <c r="D156" s="32"/>
      <c r="E156" s="32"/>
      <c r="F156" s="29"/>
      <c r="G156" s="29"/>
      <c r="H156" s="29"/>
      <c r="I156" s="32"/>
      <c r="J156" s="32"/>
      <c r="K156" s="51"/>
      <c r="L156" s="51"/>
      <c r="M156" s="51"/>
      <c r="N156" s="32"/>
      <c r="O156" s="52"/>
      <c r="P156" s="52"/>
      <c r="Q156" s="52"/>
      <c r="R156" s="52"/>
      <c r="S156" s="32"/>
      <c r="T156" s="32"/>
      <c r="U156" s="53"/>
      <c r="V156" s="53"/>
      <c r="W156" s="32"/>
      <c r="X156" s="29"/>
      <c r="Y156" s="29"/>
      <c r="Z156" s="29"/>
      <c r="AA156" s="29"/>
      <c r="AB156" s="29"/>
      <c r="AC156" s="29"/>
    </row>
    <row r="157" spans="1:29" ht="26.25" customHeight="1" x14ac:dyDescent="0.55000000000000004">
      <c r="A157" s="100" t="str">
        <f>"（別紙）中野区乳児等通園支援事業　利用状況報告書（"&amp;$N$2&amp;"年"&amp;$P$2&amp;"月分）"</f>
        <v>（別紙）中野区乳児等通園支援事業　利用状況報告書（2026年10月分）</v>
      </c>
      <c r="B157" s="100"/>
      <c r="C157" s="100"/>
      <c r="D157" s="100"/>
      <c r="E157" s="100"/>
      <c r="F157" s="100"/>
      <c r="G157" s="100"/>
      <c r="H157" s="100"/>
      <c r="I157" s="100"/>
      <c r="J157" s="100"/>
      <c r="K157" s="100"/>
      <c r="L157" s="100"/>
      <c r="M157" s="100"/>
      <c r="N157" s="100"/>
      <c r="O157" s="100"/>
      <c r="P157" s="100"/>
      <c r="Q157" s="100"/>
      <c r="R157" s="100"/>
      <c r="S157" s="100"/>
      <c r="T157" s="100"/>
      <c r="U157" s="100"/>
      <c r="V157" s="100"/>
      <c r="W157" s="100"/>
      <c r="X157" s="100"/>
      <c r="Y157" s="100"/>
      <c r="Z157" s="100"/>
      <c r="AA157" s="100"/>
      <c r="AB157" s="100"/>
      <c r="AC157" s="100"/>
    </row>
    <row r="158" spans="1:29" ht="26.25" customHeight="1" x14ac:dyDescent="0.55000000000000004">
      <c r="A158" s="101" t="s">
        <v>23</v>
      </c>
      <c r="B158" s="101"/>
      <c r="C158" s="101"/>
      <c r="D158" s="110"/>
      <c r="E158" s="110"/>
      <c r="F158" s="110"/>
      <c r="G158" s="110"/>
      <c r="H158" s="110"/>
      <c r="I158" s="110"/>
      <c r="J158" s="114" t="s">
        <v>43</v>
      </c>
      <c r="K158" s="114"/>
      <c r="L158" s="114"/>
      <c r="O158" s="29" t="s">
        <v>0</v>
      </c>
      <c r="P158" s="13"/>
      <c r="Q158" s="29" t="s">
        <v>3</v>
      </c>
      <c r="S158" s="29" t="s">
        <v>4</v>
      </c>
      <c r="T158" s="29" t="s">
        <v>19</v>
      </c>
      <c r="U158" s="32" t="s">
        <v>40</v>
      </c>
      <c r="V158" s="32"/>
      <c r="W158" s="110"/>
      <c r="X158" s="110"/>
      <c r="Y158" s="110"/>
      <c r="Z158" s="110"/>
      <c r="AA158" s="110"/>
      <c r="AB158" s="110"/>
      <c r="AC158" s="32" t="s">
        <v>19</v>
      </c>
    </row>
    <row r="159" spans="1:29" ht="26.25" customHeight="1" x14ac:dyDescent="0.55000000000000004">
      <c r="A159" s="101" t="s">
        <v>24</v>
      </c>
      <c r="B159" s="101"/>
      <c r="C159" s="101"/>
      <c r="D159" s="32" t="s">
        <v>87</v>
      </c>
      <c r="E159" s="32" cm="1">
        <f t="array" ref="E159">_xlfn.IFS(W158="０歳児クラス相当",$L$12,W158="１歳児クラス相当",$L$13,W158="２歳児クラス相当（３歳未満）",$L$14,W158="２歳児クラス相当（３歳誕生月）",$L$14,W158="",0)</f>
        <v>0</v>
      </c>
      <c r="F159" s="114" t="s">
        <v>11</v>
      </c>
      <c r="G159" s="114"/>
      <c r="H159" s="29"/>
      <c r="I159" s="32"/>
      <c r="J159" s="114"/>
      <c r="K159" s="114"/>
      <c r="L159" s="32"/>
      <c r="M159" s="114"/>
      <c r="N159" s="114"/>
      <c r="O159" s="32"/>
      <c r="P159" s="157" t="s">
        <v>62</v>
      </c>
      <c r="Q159" s="157"/>
      <c r="R159" s="157"/>
      <c r="S159" s="110"/>
      <c r="T159" s="110"/>
      <c r="U159" s="110"/>
      <c r="V159" s="157" t="s">
        <v>65</v>
      </c>
      <c r="W159" s="157"/>
      <c r="X159" s="110"/>
      <c r="Y159" s="110"/>
      <c r="Z159" s="110"/>
      <c r="AA159" s="110"/>
      <c r="AB159" s="110"/>
      <c r="AC159" s="32" t="s">
        <v>19</v>
      </c>
    </row>
    <row r="160" spans="1:29" ht="26.25" customHeight="1" x14ac:dyDescent="0.55000000000000004">
      <c r="A160" s="32"/>
      <c r="B160" s="114" t="s">
        <v>66</v>
      </c>
      <c r="C160" s="114"/>
      <c r="D160" s="114"/>
      <c r="E160" s="114" t="s">
        <v>94</v>
      </c>
      <c r="F160" s="114"/>
      <c r="G160" s="114"/>
      <c r="H160" s="114"/>
      <c r="I160" s="29" t="s">
        <v>19</v>
      </c>
      <c r="J160" s="113" t="s">
        <v>93</v>
      </c>
      <c r="K160" s="113"/>
      <c r="L160" s="113"/>
      <c r="M160" s="113"/>
      <c r="N160" s="113"/>
      <c r="O160" s="110"/>
      <c r="P160" s="110"/>
      <c r="Q160" s="110"/>
      <c r="R160" s="110"/>
      <c r="S160" s="110"/>
      <c r="T160" s="32"/>
      <c r="U160" s="111" t="s">
        <v>86</v>
      </c>
      <c r="V160" s="111"/>
      <c r="W160" s="228"/>
      <c r="X160" s="228"/>
      <c r="Y160" s="228"/>
      <c r="Z160" s="228"/>
      <c r="AA160" s="228"/>
      <c r="AB160" s="228"/>
    </row>
    <row r="161" spans="1:29" ht="26.25" customHeight="1" x14ac:dyDescent="0.55000000000000004">
      <c r="A161" s="123" t="s">
        <v>25</v>
      </c>
      <c r="B161" s="123"/>
      <c r="C161" s="14" t="s">
        <v>26</v>
      </c>
      <c r="D161" s="123" t="s">
        <v>90</v>
      </c>
      <c r="E161" s="123"/>
      <c r="F161" s="123" t="s">
        <v>27</v>
      </c>
      <c r="G161" s="123"/>
      <c r="H161" s="123"/>
      <c r="I161" s="123"/>
      <c r="J161" s="123"/>
      <c r="K161" s="123"/>
      <c r="L161" s="177" t="s">
        <v>28</v>
      </c>
      <c r="M161" s="177"/>
      <c r="N161" s="177"/>
      <c r="O161" s="123" t="s">
        <v>29</v>
      </c>
      <c r="P161" s="123"/>
      <c r="Q161" s="116" t="s">
        <v>98</v>
      </c>
      <c r="R161" s="116"/>
      <c r="S161" s="116" t="s">
        <v>45</v>
      </c>
      <c r="T161" s="116"/>
      <c r="U161" s="124" t="s">
        <v>55</v>
      </c>
      <c r="V161" s="125"/>
      <c r="W161" s="126" t="s">
        <v>30</v>
      </c>
      <c r="X161" s="127"/>
      <c r="Y161" s="127"/>
      <c r="Z161" s="127"/>
      <c r="AA161" s="127"/>
      <c r="AB161" s="127"/>
      <c r="AC161" s="128"/>
    </row>
    <row r="162" spans="1:29" ht="26.25" customHeight="1" x14ac:dyDescent="0.55000000000000004">
      <c r="A162" s="15">
        <v>1</v>
      </c>
      <c r="B162" s="21" t="s">
        <v>4</v>
      </c>
      <c r="C162" s="24" t="str">
        <f>TEXT(DATE($N$2,$P$2,A162),"aaa")</f>
        <v>木</v>
      </c>
      <c r="D162" s="106"/>
      <c r="E162" s="107"/>
      <c r="F162" s="108"/>
      <c r="G162" s="109"/>
      <c r="H162" s="16" t="s">
        <v>31</v>
      </c>
      <c r="I162" s="109"/>
      <c r="J162" s="109"/>
      <c r="K162" s="21" t="s">
        <v>32</v>
      </c>
      <c r="L162" s="89" t="str">
        <f>IF(OR(F162="",I162=""),"",MIN(MAX(ROUNDDOWN((I162-F162)*24*2,0)/2,0),$E$159))</f>
        <v/>
      </c>
      <c r="M162" s="90"/>
      <c r="N162" s="43" t="s">
        <v>33</v>
      </c>
      <c r="O162" s="106"/>
      <c r="P162" s="107"/>
      <c r="Q162" s="106"/>
      <c r="R162" s="107"/>
      <c r="S162" s="106"/>
      <c r="T162" s="107"/>
      <c r="U162" s="106"/>
      <c r="V162" s="107"/>
      <c r="W162" s="231"/>
      <c r="X162" s="232"/>
      <c r="Y162" s="232"/>
      <c r="Z162" s="232"/>
      <c r="AA162" s="232"/>
      <c r="AB162" s="232"/>
      <c r="AC162" s="233"/>
    </row>
    <row r="163" spans="1:29" ht="26.25" customHeight="1" x14ac:dyDescent="0.55000000000000004">
      <c r="A163" s="17">
        <v>2</v>
      </c>
      <c r="B163" s="22" t="s">
        <v>4</v>
      </c>
      <c r="C163" s="25" t="str">
        <f>TEXT(DATE($N$2,$P$2,A163),"aaa")</f>
        <v>金</v>
      </c>
      <c r="D163" s="85"/>
      <c r="E163" s="86"/>
      <c r="F163" s="205"/>
      <c r="G163" s="178"/>
      <c r="H163" s="18" t="s">
        <v>31</v>
      </c>
      <c r="I163" s="178"/>
      <c r="J163" s="178"/>
      <c r="K163" s="22" t="s">
        <v>32</v>
      </c>
      <c r="L163" s="89" t="str">
        <f>IF(OR(F163="",I163=""),"",MIN(MAX(ROUNDDOWN((I163-F163)*24*2,0)/2,0),$E$159))</f>
        <v/>
      </c>
      <c r="M163" s="90"/>
      <c r="N163" s="22" t="s">
        <v>33</v>
      </c>
      <c r="O163" s="85"/>
      <c r="P163" s="86"/>
      <c r="Q163" s="85"/>
      <c r="R163" s="86"/>
      <c r="S163" s="85"/>
      <c r="T163" s="86"/>
      <c r="U163" s="85"/>
      <c r="V163" s="86"/>
      <c r="W163" s="120"/>
      <c r="X163" s="121"/>
      <c r="Y163" s="121"/>
      <c r="Z163" s="121"/>
      <c r="AA163" s="121"/>
      <c r="AB163" s="121"/>
      <c r="AC163" s="122"/>
    </row>
    <row r="164" spans="1:29" ht="26.25" customHeight="1" x14ac:dyDescent="0.55000000000000004">
      <c r="A164" s="17">
        <v>3</v>
      </c>
      <c r="B164" s="22" t="s">
        <v>34</v>
      </c>
      <c r="C164" s="25" t="str">
        <f t="shared" ref="C164:C192" si="8">TEXT(DATE($N$2,$P$2,A164),"aaa")</f>
        <v>土</v>
      </c>
      <c r="D164" s="85"/>
      <c r="E164" s="86"/>
      <c r="F164" s="205"/>
      <c r="G164" s="178"/>
      <c r="H164" s="18" t="s">
        <v>31</v>
      </c>
      <c r="I164" s="178"/>
      <c r="J164" s="178"/>
      <c r="K164" s="22" t="s">
        <v>32</v>
      </c>
      <c r="L164" s="89" t="str">
        <f t="shared" ref="L164:L191" si="9">IF(OR(F164="",I164=""),"",MIN(MAX(ROUNDDOWN((I164-F164)*24*2,0)/2,0),$E$159))</f>
        <v/>
      </c>
      <c r="M164" s="90"/>
      <c r="N164" s="22" t="s">
        <v>33</v>
      </c>
      <c r="O164" s="85"/>
      <c r="P164" s="86"/>
      <c r="Q164" s="85"/>
      <c r="R164" s="86"/>
      <c r="S164" s="85"/>
      <c r="T164" s="86"/>
      <c r="U164" s="85"/>
      <c r="V164" s="86"/>
      <c r="W164" s="234"/>
      <c r="X164" s="235"/>
      <c r="Y164" s="235"/>
      <c r="Z164" s="235"/>
      <c r="AA164" s="235"/>
      <c r="AB164" s="235"/>
      <c r="AC164" s="236"/>
    </row>
    <row r="165" spans="1:29" ht="26.25" customHeight="1" x14ac:dyDescent="0.55000000000000004">
      <c r="A165" s="17">
        <v>4</v>
      </c>
      <c r="B165" s="22" t="s">
        <v>34</v>
      </c>
      <c r="C165" s="25" t="str">
        <f t="shared" si="8"/>
        <v>日</v>
      </c>
      <c r="D165" s="85"/>
      <c r="E165" s="86"/>
      <c r="F165" s="205"/>
      <c r="G165" s="178"/>
      <c r="H165" s="18" t="s">
        <v>31</v>
      </c>
      <c r="I165" s="178"/>
      <c r="J165" s="178"/>
      <c r="K165" s="22" t="s">
        <v>32</v>
      </c>
      <c r="L165" s="89" t="str">
        <f t="shared" si="9"/>
        <v/>
      </c>
      <c r="M165" s="90"/>
      <c r="N165" s="22" t="s">
        <v>33</v>
      </c>
      <c r="O165" s="85"/>
      <c r="P165" s="86"/>
      <c r="Q165" s="85"/>
      <c r="R165" s="86"/>
      <c r="S165" s="85"/>
      <c r="T165" s="86"/>
      <c r="U165" s="85"/>
      <c r="V165" s="86"/>
      <c r="W165" s="120"/>
      <c r="X165" s="121"/>
      <c r="Y165" s="121"/>
      <c r="Z165" s="121"/>
      <c r="AA165" s="121"/>
      <c r="AB165" s="121"/>
      <c r="AC165" s="122"/>
    </row>
    <row r="166" spans="1:29" ht="26.25" customHeight="1" x14ac:dyDescent="0.55000000000000004">
      <c r="A166" s="17">
        <v>5</v>
      </c>
      <c r="B166" s="22" t="s">
        <v>34</v>
      </c>
      <c r="C166" s="25" t="str">
        <f t="shared" si="8"/>
        <v>月</v>
      </c>
      <c r="D166" s="85"/>
      <c r="E166" s="86"/>
      <c r="F166" s="205"/>
      <c r="G166" s="178"/>
      <c r="H166" s="18" t="s">
        <v>31</v>
      </c>
      <c r="I166" s="178"/>
      <c r="J166" s="178"/>
      <c r="K166" s="22" t="s">
        <v>32</v>
      </c>
      <c r="L166" s="89" t="str">
        <f t="shared" si="9"/>
        <v/>
      </c>
      <c r="M166" s="90"/>
      <c r="N166" s="22" t="s">
        <v>33</v>
      </c>
      <c r="O166" s="85"/>
      <c r="P166" s="86"/>
      <c r="Q166" s="85"/>
      <c r="R166" s="86"/>
      <c r="S166" s="85"/>
      <c r="T166" s="86"/>
      <c r="U166" s="85"/>
      <c r="V166" s="86"/>
      <c r="W166" s="120"/>
      <c r="X166" s="121"/>
      <c r="Y166" s="121"/>
      <c r="Z166" s="121"/>
      <c r="AA166" s="121"/>
      <c r="AB166" s="121"/>
      <c r="AC166" s="122"/>
    </row>
    <row r="167" spans="1:29" ht="26.25" customHeight="1" x14ac:dyDescent="0.55000000000000004">
      <c r="A167" s="17">
        <v>6</v>
      </c>
      <c r="B167" s="22" t="s">
        <v>34</v>
      </c>
      <c r="C167" s="25" t="str">
        <f t="shared" si="8"/>
        <v>火</v>
      </c>
      <c r="D167" s="85"/>
      <c r="E167" s="86"/>
      <c r="F167" s="205"/>
      <c r="G167" s="178"/>
      <c r="H167" s="18" t="s">
        <v>31</v>
      </c>
      <c r="I167" s="178"/>
      <c r="J167" s="178"/>
      <c r="K167" s="22" t="s">
        <v>32</v>
      </c>
      <c r="L167" s="89" t="str">
        <f t="shared" si="9"/>
        <v/>
      </c>
      <c r="M167" s="90"/>
      <c r="N167" s="22" t="s">
        <v>33</v>
      </c>
      <c r="O167" s="85"/>
      <c r="P167" s="86"/>
      <c r="Q167" s="85"/>
      <c r="R167" s="86"/>
      <c r="S167" s="85"/>
      <c r="T167" s="86"/>
      <c r="U167" s="85"/>
      <c r="V167" s="86"/>
      <c r="W167" s="120"/>
      <c r="X167" s="121"/>
      <c r="Y167" s="121"/>
      <c r="Z167" s="121"/>
      <c r="AA167" s="121"/>
      <c r="AB167" s="121"/>
      <c r="AC167" s="122"/>
    </row>
    <row r="168" spans="1:29" ht="26.25" customHeight="1" x14ac:dyDescent="0.55000000000000004">
      <c r="A168" s="17">
        <v>7</v>
      </c>
      <c r="B168" s="22" t="s">
        <v>34</v>
      </c>
      <c r="C168" s="25" t="str">
        <f t="shared" si="8"/>
        <v>水</v>
      </c>
      <c r="D168" s="85"/>
      <c r="E168" s="86"/>
      <c r="F168" s="205"/>
      <c r="G168" s="178"/>
      <c r="H168" s="18" t="s">
        <v>31</v>
      </c>
      <c r="I168" s="178"/>
      <c r="J168" s="178"/>
      <c r="K168" s="22" t="s">
        <v>32</v>
      </c>
      <c r="L168" s="89" t="str">
        <f t="shared" si="9"/>
        <v/>
      </c>
      <c r="M168" s="90"/>
      <c r="N168" s="22" t="s">
        <v>33</v>
      </c>
      <c r="O168" s="85"/>
      <c r="P168" s="86"/>
      <c r="Q168" s="85"/>
      <c r="R168" s="86"/>
      <c r="S168" s="85"/>
      <c r="T168" s="86"/>
      <c r="U168" s="85"/>
      <c r="V168" s="86"/>
      <c r="W168" s="120"/>
      <c r="X168" s="121"/>
      <c r="Y168" s="121"/>
      <c r="Z168" s="121"/>
      <c r="AA168" s="121"/>
      <c r="AB168" s="121"/>
      <c r="AC168" s="122"/>
    </row>
    <row r="169" spans="1:29" ht="26.25" customHeight="1" x14ac:dyDescent="0.55000000000000004">
      <c r="A169" s="17">
        <v>8</v>
      </c>
      <c r="B169" s="22" t="s">
        <v>34</v>
      </c>
      <c r="C169" s="25" t="str">
        <f t="shared" si="8"/>
        <v>木</v>
      </c>
      <c r="D169" s="85"/>
      <c r="E169" s="86"/>
      <c r="F169" s="205"/>
      <c r="G169" s="178"/>
      <c r="H169" s="18" t="s">
        <v>31</v>
      </c>
      <c r="I169" s="178"/>
      <c r="J169" s="178"/>
      <c r="K169" s="22" t="s">
        <v>32</v>
      </c>
      <c r="L169" s="89" t="str">
        <f t="shared" si="9"/>
        <v/>
      </c>
      <c r="M169" s="90"/>
      <c r="N169" s="22" t="s">
        <v>33</v>
      </c>
      <c r="O169" s="85"/>
      <c r="P169" s="86"/>
      <c r="Q169" s="85"/>
      <c r="R169" s="86"/>
      <c r="S169" s="85"/>
      <c r="T169" s="86"/>
      <c r="U169" s="85"/>
      <c r="V169" s="86"/>
      <c r="W169" s="120"/>
      <c r="X169" s="121"/>
      <c r="Y169" s="121"/>
      <c r="Z169" s="121"/>
      <c r="AA169" s="121"/>
      <c r="AB169" s="121"/>
      <c r="AC169" s="122"/>
    </row>
    <row r="170" spans="1:29" ht="26.25" customHeight="1" x14ac:dyDescent="0.55000000000000004">
      <c r="A170" s="17">
        <v>9</v>
      </c>
      <c r="B170" s="22" t="s">
        <v>34</v>
      </c>
      <c r="C170" s="25" t="str">
        <f t="shared" si="8"/>
        <v>金</v>
      </c>
      <c r="D170" s="85"/>
      <c r="E170" s="86"/>
      <c r="F170" s="205"/>
      <c r="G170" s="178"/>
      <c r="H170" s="18" t="s">
        <v>31</v>
      </c>
      <c r="I170" s="178"/>
      <c r="J170" s="178"/>
      <c r="K170" s="22" t="s">
        <v>32</v>
      </c>
      <c r="L170" s="89" t="str">
        <f t="shared" si="9"/>
        <v/>
      </c>
      <c r="M170" s="90"/>
      <c r="N170" s="22" t="s">
        <v>33</v>
      </c>
      <c r="O170" s="85"/>
      <c r="P170" s="86"/>
      <c r="Q170" s="85"/>
      <c r="R170" s="86"/>
      <c r="S170" s="85"/>
      <c r="T170" s="86"/>
      <c r="U170" s="85"/>
      <c r="V170" s="86"/>
      <c r="W170" s="120"/>
      <c r="X170" s="121"/>
      <c r="Y170" s="121"/>
      <c r="Z170" s="121"/>
      <c r="AA170" s="121"/>
      <c r="AB170" s="121"/>
      <c r="AC170" s="122"/>
    </row>
    <row r="171" spans="1:29" ht="26.25" customHeight="1" x14ac:dyDescent="0.55000000000000004">
      <c r="A171" s="17">
        <v>10</v>
      </c>
      <c r="B171" s="22" t="s">
        <v>34</v>
      </c>
      <c r="C171" s="25" t="str">
        <f t="shared" si="8"/>
        <v>土</v>
      </c>
      <c r="D171" s="85"/>
      <c r="E171" s="86"/>
      <c r="F171" s="205"/>
      <c r="G171" s="178"/>
      <c r="H171" s="18" t="s">
        <v>31</v>
      </c>
      <c r="I171" s="178"/>
      <c r="J171" s="178"/>
      <c r="K171" s="22" t="s">
        <v>32</v>
      </c>
      <c r="L171" s="89" t="str">
        <f t="shared" si="9"/>
        <v/>
      </c>
      <c r="M171" s="90"/>
      <c r="N171" s="22" t="s">
        <v>33</v>
      </c>
      <c r="O171" s="85"/>
      <c r="P171" s="86"/>
      <c r="Q171" s="85"/>
      <c r="R171" s="86"/>
      <c r="S171" s="85"/>
      <c r="T171" s="86"/>
      <c r="U171" s="85"/>
      <c r="V171" s="86"/>
      <c r="W171" s="120"/>
      <c r="X171" s="121"/>
      <c r="Y171" s="121"/>
      <c r="Z171" s="121"/>
      <c r="AA171" s="121"/>
      <c r="AB171" s="121"/>
      <c r="AC171" s="122"/>
    </row>
    <row r="172" spans="1:29" ht="26.25" customHeight="1" x14ac:dyDescent="0.55000000000000004">
      <c r="A172" s="17">
        <v>11</v>
      </c>
      <c r="B172" s="22" t="s">
        <v>34</v>
      </c>
      <c r="C172" s="25" t="str">
        <f t="shared" si="8"/>
        <v>日</v>
      </c>
      <c r="D172" s="85"/>
      <c r="E172" s="86"/>
      <c r="F172" s="205"/>
      <c r="G172" s="178"/>
      <c r="H172" s="18" t="s">
        <v>31</v>
      </c>
      <c r="I172" s="178"/>
      <c r="J172" s="178"/>
      <c r="K172" s="22" t="s">
        <v>32</v>
      </c>
      <c r="L172" s="89" t="str">
        <f t="shared" si="9"/>
        <v/>
      </c>
      <c r="M172" s="90"/>
      <c r="N172" s="22" t="s">
        <v>33</v>
      </c>
      <c r="O172" s="85"/>
      <c r="P172" s="86"/>
      <c r="Q172" s="85"/>
      <c r="R172" s="86"/>
      <c r="S172" s="85"/>
      <c r="T172" s="86"/>
      <c r="U172" s="85"/>
      <c r="V172" s="86"/>
      <c r="W172" s="120"/>
      <c r="X172" s="121"/>
      <c r="Y172" s="121"/>
      <c r="Z172" s="121"/>
      <c r="AA172" s="121"/>
      <c r="AB172" s="121"/>
      <c r="AC172" s="122"/>
    </row>
    <row r="173" spans="1:29" ht="26.25" customHeight="1" x14ac:dyDescent="0.55000000000000004">
      <c r="A173" s="17">
        <v>12</v>
      </c>
      <c r="B173" s="22" t="s">
        <v>34</v>
      </c>
      <c r="C173" s="25" t="str">
        <f t="shared" si="8"/>
        <v>月</v>
      </c>
      <c r="D173" s="85"/>
      <c r="E173" s="86"/>
      <c r="F173" s="205"/>
      <c r="G173" s="178"/>
      <c r="H173" s="18" t="s">
        <v>31</v>
      </c>
      <c r="I173" s="178"/>
      <c r="J173" s="178"/>
      <c r="K173" s="22" t="s">
        <v>32</v>
      </c>
      <c r="L173" s="89" t="str">
        <f t="shared" si="9"/>
        <v/>
      </c>
      <c r="M173" s="90"/>
      <c r="N173" s="22" t="s">
        <v>33</v>
      </c>
      <c r="O173" s="85"/>
      <c r="P173" s="86"/>
      <c r="Q173" s="85"/>
      <c r="R173" s="86"/>
      <c r="S173" s="85"/>
      <c r="T173" s="86"/>
      <c r="U173" s="85"/>
      <c r="V173" s="86"/>
      <c r="W173" s="120"/>
      <c r="X173" s="121"/>
      <c r="Y173" s="121"/>
      <c r="Z173" s="121"/>
      <c r="AA173" s="121"/>
      <c r="AB173" s="121"/>
      <c r="AC173" s="122"/>
    </row>
    <row r="174" spans="1:29" ht="26.25" customHeight="1" x14ac:dyDescent="0.55000000000000004">
      <c r="A174" s="17">
        <v>13</v>
      </c>
      <c r="B174" s="22" t="s">
        <v>34</v>
      </c>
      <c r="C174" s="25" t="str">
        <f t="shared" si="8"/>
        <v>火</v>
      </c>
      <c r="D174" s="85"/>
      <c r="E174" s="86"/>
      <c r="F174" s="205"/>
      <c r="G174" s="178"/>
      <c r="H174" s="18" t="s">
        <v>31</v>
      </c>
      <c r="I174" s="178"/>
      <c r="J174" s="178"/>
      <c r="K174" s="22" t="s">
        <v>32</v>
      </c>
      <c r="L174" s="89" t="str">
        <f t="shared" si="9"/>
        <v/>
      </c>
      <c r="M174" s="90"/>
      <c r="N174" s="22" t="s">
        <v>33</v>
      </c>
      <c r="O174" s="85"/>
      <c r="P174" s="86"/>
      <c r="Q174" s="85"/>
      <c r="R174" s="86"/>
      <c r="S174" s="85"/>
      <c r="T174" s="86"/>
      <c r="U174" s="85"/>
      <c r="V174" s="86"/>
      <c r="W174" s="120"/>
      <c r="X174" s="121"/>
      <c r="Y174" s="121"/>
      <c r="Z174" s="121"/>
      <c r="AA174" s="121"/>
      <c r="AB174" s="121"/>
      <c r="AC174" s="122"/>
    </row>
    <row r="175" spans="1:29" ht="26.25" customHeight="1" x14ac:dyDescent="0.55000000000000004">
      <c r="A175" s="17">
        <v>14</v>
      </c>
      <c r="B175" s="22" t="s">
        <v>34</v>
      </c>
      <c r="C175" s="25" t="str">
        <f t="shared" si="8"/>
        <v>水</v>
      </c>
      <c r="D175" s="85"/>
      <c r="E175" s="86"/>
      <c r="F175" s="205"/>
      <c r="G175" s="178"/>
      <c r="H175" s="18" t="s">
        <v>31</v>
      </c>
      <c r="I175" s="178"/>
      <c r="J175" s="178"/>
      <c r="K175" s="22" t="s">
        <v>32</v>
      </c>
      <c r="L175" s="89" t="str">
        <f t="shared" si="9"/>
        <v/>
      </c>
      <c r="M175" s="90"/>
      <c r="N175" s="22" t="s">
        <v>33</v>
      </c>
      <c r="O175" s="85"/>
      <c r="P175" s="86"/>
      <c r="Q175" s="85"/>
      <c r="R175" s="86"/>
      <c r="S175" s="85"/>
      <c r="T175" s="86"/>
      <c r="U175" s="85"/>
      <c r="V175" s="86"/>
      <c r="W175" s="120"/>
      <c r="X175" s="121"/>
      <c r="Y175" s="121"/>
      <c r="Z175" s="121"/>
      <c r="AA175" s="121"/>
      <c r="AB175" s="121"/>
      <c r="AC175" s="122"/>
    </row>
    <row r="176" spans="1:29" ht="26.25" customHeight="1" x14ac:dyDescent="0.55000000000000004">
      <c r="A176" s="17">
        <v>15</v>
      </c>
      <c r="B176" s="22" t="s">
        <v>34</v>
      </c>
      <c r="C176" s="25" t="str">
        <f t="shared" si="8"/>
        <v>木</v>
      </c>
      <c r="D176" s="85"/>
      <c r="E176" s="86"/>
      <c r="F176" s="205"/>
      <c r="G176" s="178"/>
      <c r="H176" s="18" t="s">
        <v>31</v>
      </c>
      <c r="I176" s="178"/>
      <c r="J176" s="178"/>
      <c r="K176" s="22" t="s">
        <v>32</v>
      </c>
      <c r="L176" s="89" t="str">
        <f t="shared" si="9"/>
        <v/>
      </c>
      <c r="M176" s="90"/>
      <c r="N176" s="22" t="s">
        <v>33</v>
      </c>
      <c r="O176" s="85"/>
      <c r="P176" s="86"/>
      <c r="Q176" s="85"/>
      <c r="R176" s="86"/>
      <c r="S176" s="85"/>
      <c r="T176" s="86"/>
      <c r="U176" s="85"/>
      <c r="V176" s="86"/>
      <c r="W176" s="120"/>
      <c r="X176" s="121"/>
      <c r="Y176" s="121"/>
      <c r="Z176" s="121"/>
      <c r="AA176" s="121"/>
      <c r="AB176" s="121"/>
      <c r="AC176" s="122"/>
    </row>
    <row r="177" spans="1:29" ht="26.25" customHeight="1" x14ac:dyDescent="0.55000000000000004">
      <c r="A177" s="17">
        <v>16</v>
      </c>
      <c r="B177" s="22" t="s">
        <v>34</v>
      </c>
      <c r="C177" s="25" t="str">
        <f t="shared" si="8"/>
        <v>金</v>
      </c>
      <c r="D177" s="85"/>
      <c r="E177" s="86"/>
      <c r="F177" s="205"/>
      <c r="G177" s="178"/>
      <c r="H177" s="18" t="s">
        <v>31</v>
      </c>
      <c r="I177" s="178"/>
      <c r="J177" s="178"/>
      <c r="K177" s="22" t="s">
        <v>32</v>
      </c>
      <c r="L177" s="89" t="str">
        <f t="shared" si="9"/>
        <v/>
      </c>
      <c r="M177" s="90"/>
      <c r="N177" s="22" t="s">
        <v>33</v>
      </c>
      <c r="O177" s="85"/>
      <c r="P177" s="86"/>
      <c r="Q177" s="85"/>
      <c r="R177" s="86"/>
      <c r="S177" s="85"/>
      <c r="T177" s="86"/>
      <c r="U177" s="85"/>
      <c r="V177" s="86"/>
      <c r="W177" s="120"/>
      <c r="X177" s="121"/>
      <c r="Y177" s="121"/>
      <c r="Z177" s="121"/>
      <c r="AA177" s="121"/>
      <c r="AB177" s="121"/>
      <c r="AC177" s="122"/>
    </row>
    <row r="178" spans="1:29" ht="26.25" customHeight="1" x14ac:dyDescent="0.55000000000000004">
      <c r="A178" s="17">
        <v>17</v>
      </c>
      <c r="B178" s="22" t="s">
        <v>34</v>
      </c>
      <c r="C178" s="25" t="str">
        <f t="shared" si="8"/>
        <v>土</v>
      </c>
      <c r="D178" s="85"/>
      <c r="E178" s="86"/>
      <c r="F178" s="205"/>
      <c r="G178" s="178"/>
      <c r="H178" s="18" t="s">
        <v>31</v>
      </c>
      <c r="I178" s="178"/>
      <c r="J178" s="178"/>
      <c r="K178" s="22" t="s">
        <v>32</v>
      </c>
      <c r="L178" s="89" t="str">
        <f t="shared" si="9"/>
        <v/>
      </c>
      <c r="M178" s="90"/>
      <c r="N178" s="22" t="s">
        <v>33</v>
      </c>
      <c r="O178" s="85"/>
      <c r="P178" s="86"/>
      <c r="Q178" s="85"/>
      <c r="R178" s="86"/>
      <c r="S178" s="85"/>
      <c r="T178" s="86"/>
      <c r="U178" s="85"/>
      <c r="V178" s="86"/>
      <c r="W178" s="120"/>
      <c r="X178" s="121"/>
      <c r="Y178" s="121"/>
      <c r="Z178" s="121"/>
      <c r="AA178" s="121"/>
      <c r="AB178" s="121"/>
      <c r="AC178" s="122"/>
    </row>
    <row r="179" spans="1:29" ht="26.25" customHeight="1" x14ac:dyDescent="0.55000000000000004">
      <c r="A179" s="17">
        <v>18</v>
      </c>
      <c r="B179" s="22" t="s">
        <v>34</v>
      </c>
      <c r="C179" s="25" t="str">
        <f t="shared" si="8"/>
        <v>日</v>
      </c>
      <c r="D179" s="85"/>
      <c r="E179" s="86"/>
      <c r="F179" s="205"/>
      <c r="G179" s="178"/>
      <c r="H179" s="18" t="s">
        <v>31</v>
      </c>
      <c r="I179" s="178"/>
      <c r="J179" s="178"/>
      <c r="K179" s="22" t="s">
        <v>32</v>
      </c>
      <c r="L179" s="89" t="str">
        <f t="shared" si="9"/>
        <v/>
      </c>
      <c r="M179" s="90"/>
      <c r="N179" s="22" t="s">
        <v>33</v>
      </c>
      <c r="O179" s="85"/>
      <c r="P179" s="86"/>
      <c r="Q179" s="85"/>
      <c r="R179" s="86"/>
      <c r="S179" s="85"/>
      <c r="T179" s="86"/>
      <c r="U179" s="85"/>
      <c r="V179" s="86"/>
      <c r="W179" s="120"/>
      <c r="X179" s="121"/>
      <c r="Y179" s="121"/>
      <c r="Z179" s="121"/>
      <c r="AA179" s="121"/>
      <c r="AB179" s="121"/>
      <c r="AC179" s="122"/>
    </row>
    <row r="180" spans="1:29" ht="26.25" customHeight="1" x14ac:dyDescent="0.55000000000000004">
      <c r="A180" s="17">
        <v>19</v>
      </c>
      <c r="B180" s="22" t="s">
        <v>34</v>
      </c>
      <c r="C180" s="25" t="str">
        <f t="shared" si="8"/>
        <v>月</v>
      </c>
      <c r="D180" s="85"/>
      <c r="E180" s="86"/>
      <c r="F180" s="205"/>
      <c r="G180" s="178"/>
      <c r="H180" s="18" t="s">
        <v>31</v>
      </c>
      <c r="I180" s="178"/>
      <c r="J180" s="178"/>
      <c r="K180" s="22" t="s">
        <v>32</v>
      </c>
      <c r="L180" s="89" t="str">
        <f t="shared" si="9"/>
        <v/>
      </c>
      <c r="M180" s="90"/>
      <c r="N180" s="22" t="s">
        <v>33</v>
      </c>
      <c r="O180" s="85"/>
      <c r="P180" s="86"/>
      <c r="Q180" s="85"/>
      <c r="R180" s="86"/>
      <c r="S180" s="85"/>
      <c r="T180" s="86"/>
      <c r="U180" s="85"/>
      <c r="V180" s="86"/>
      <c r="W180" s="120"/>
      <c r="X180" s="121"/>
      <c r="Y180" s="121"/>
      <c r="Z180" s="121"/>
      <c r="AA180" s="121"/>
      <c r="AB180" s="121"/>
      <c r="AC180" s="122"/>
    </row>
    <row r="181" spans="1:29" ht="26.25" customHeight="1" x14ac:dyDescent="0.55000000000000004">
      <c r="A181" s="17">
        <v>20</v>
      </c>
      <c r="B181" s="22" t="s">
        <v>34</v>
      </c>
      <c r="C181" s="25" t="str">
        <f t="shared" si="8"/>
        <v>火</v>
      </c>
      <c r="D181" s="85"/>
      <c r="E181" s="86"/>
      <c r="F181" s="205"/>
      <c r="G181" s="178"/>
      <c r="H181" s="18" t="s">
        <v>31</v>
      </c>
      <c r="I181" s="178"/>
      <c r="J181" s="178"/>
      <c r="K181" s="22" t="s">
        <v>32</v>
      </c>
      <c r="L181" s="89" t="str">
        <f t="shared" si="9"/>
        <v/>
      </c>
      <c r="M181" s="90"/>
      <c r="N181" s="22" t="s">
        <v>33</v>
      </c>
      <c r="O181" s="85"/>
      <c r="P181" s="86"/>
      <c r="Q181" s="85"/>
      <c r="R181" s="86"/>
      <c r="S181" s="85"/>
      <c r="T181" s="86"/>
      <c r="U181" s="85"/>
      <c r="V181" s="86"/>
      <c r="W181" s="120"/>
      <c r="X181" s="121"/>
      <c r="Y181" s="121"/>
      <c r="Z181" s="121"/>
      <c r="AA181" s="121"/>
      <c r="AB181" s="121"/>
      <c r="AC181" s="122"/>
    </row>
    <row r="182" spans="1:29" ht="26.25" customHeight="1" x14ac:dyDescent="0.55000000000000004">
      <c r="A182" s="17">
        <v>21</v>
      </c>
      <c r="B182" s="22" t="s">
        <v>34</v>
      </c>
      <c r="C182" s="25" t="str">
        <f t="shared" si="8"/>
        <v>水</v>
      </c>
      <c r="D182" s="85"/>
      <c r="E182" s="86"/>
      <c r="F182" s="205"/>
      <c r="G182" s="178"/>
      <c r="H182" s="18" t="s">
        <v>31</v>
      </c>
      <c r="I182" s="178"/>
      <c r="J182" s="178"/>
      <c r="K182" s="22" t="s">
        <v>32</v>
      </c>
      <c r="L182" s="89" t="str">
        <f t="shared" si="9"/>
        <v/>
      </c>
      <c r="M182" s="90"/>
      <c r="N182" s="22" t="s">
        <v>33</v>
      </c>
      <c r="O182" s="85"/>
      <c r="P182" s="86"/>
      <c r="Q182" s="85"/>
      <c r="R182" s="86"/>
      <c r="S182" s="85"/>
      <c r="T182" s="86"/>
      <c r="U182" s="85"/>
      <c r="V182" s="86"/>
      <c r="W182" s="120"/>
      <c r="X182" s="121"/>
      <c r="Y182" s="121"/>
      <c r="Z182" s="121"/>
      <c r="AA182" s="121"/>
      <c r="AB182" s="121"/>
      <c r="AC182" s="122"/>
    </row>
    <row r="183" spans="1:29" ht="26.25" customHeight="1" x14ac:dyDescent="0.55000000000000004">
      <c r="A183" s="17">
        <v>22</v>
      </c>
      <c r="B183" s="22" t="s">
        <v>34</v>
      </c>
      <c r="C183" s="25" t="str">
        <f t="shared" si="8"/>
        <v>木</v>
      </c>
      <c r="D183" s="85"/>
      <c r="E183" s="86"/>
      <c r="F183" s="205"/>
      <c r="G183" s="178"/>
      <c r="H183" s="18" t="s">
        <v>31</v>
      </c>
      <c r="I183" s="178"/>
      <c r="J183" s="178"/>
      <c r="K183" s="22" t="s">
        <v>32</v>
      </c>
      <c r="L183" s="89" t="str">
        <f t="shared" si="9"/>
        <v/>
      </c>
      <c r="M183" s="90"/>
      <c r="N183" s="22" t="s">
        <v>33</v>
      </c>
      <c r="O183" s="85"/>
      <c r="P183" s="86"/>
      <c r="Q183" s="85"/>
      <c r="R183" s="86"/>
      <c r="S183" s="85"/>
      <c r="T183" s="86"/>
      <c r="U183" s="85"/>
      <c r="V183" s="86"/>
      <c r="W183" s="120"/>
      <c r="X183" s="121"/>
      <c r="Y183" s="121"/>
      <c r="Z183" s="121"/>
      <c r="AA183" s="121"/>
      <c r="AB183" s="121"/>
      <c r="AC183" s="122"/>
    </row>
    <row r="184" spans="1:29" ht="26.25" customHeight="1" x14ac:dyDescent="0.55000000000000004">
      <c r="A184" s="17">
        <v>23</v>
      </c>
      <c r="B184" s="22" t="s">
        <v>34</v>
      </c>
      <c r="C184" s="25" t="str">
        <f t="shared" si="8"/>
        <v>金</v>
      </c>
      <c r="D184" s="85"/>
      <c r="E184" s="86"/>
      <c r="F184" s="205"/>
      <c r="G184" s="178"/>
      <c r="H184" s="18" t="s">
        <v>31</v>
      </c>
      <c r="I184" s="178"/>
      <c r="J184" s="178"/>
      <c r="K184" s="22" t="s">
        <v>32</v>
      </c>
      <c r="L184" s="89" t="str">
        <f t="shared" si="9"/>
        <v/>
      </c>
      <c r="M184" s="90"/>
      <c r="N184" s="22" t="s">
        <v>33</v>
      </c>
      <c r="O184" s="85"/>
      <c r="P184" s="86"/>
      <c r="Q184" s="85"/>
      <c r="R184" s="86"/>
      <c r="S184" s="85"/>
      <c r="T184" s="86"/>
      <c r="U184" s="85"/>
      <c r="V184" s="86"/>
      <c r="W184" s="120"/>
      <c r="X184" s="121"/>
      <c r="Y184" s="121"/>
      <c r="Z184" s="121"/>
      <c r="AA184" s="121"/>
      <c r="AB184" s="121"/>
      <c r="AC184" s="122"/>
    </row>
    <row r="185" spans="1:29" ht="26.25" customHeight="1" x14ac:dyDescent="0.55000000000000004">
      <c r="A185" s="17">
        <v>24</v>
      </c>
      <c r="B185" s="22" t="s">
        <v>34</v>
      </c>
      <c r="C185" s="25" t="str">
        <f t="shared" si="8"/>
        <v>土</v>
      </c>
      <c r="D185" s="85"/>
      <c r="E185" s="86"/>
      <c r="F185" s="205"/>
      <c r="G185" s="178"/>
      <c r="H185" s="18" t="s">
        <v>31</v>
      </c>
      <c r="I185" s="178"/>
      <c r="J185" s="178"/>
      <c r="K185" s="22" t="s">
        <v>32</v>
      </c>
      <c r="L185" s="89" t="str">
        <f t="shared" si="9"/>
        <v/>
      </c>
      <c r="M185" s="90"/>
      <c r="N185" s="22" t="s">
        <v>33</v>
      </c>
      <c r="O185" s="85"/>
      <c r="P185" s="86"/>
      <c r="Q185" s="85"/>
      <c r="R185" s="86"/>
      <c r="S185" s="85"/>
      <c r="T185" s="86"/>
      <c r="U185" s="85"/>
      <c r="V185" s="86"/>
      <c r="W185" s="120"/>
      <c r="X185" s="121"/>
      <c r="Y185" s="121"/>
      <c r="Z185" s="121"/>
      <c r="AA185" s="121"/>
      <c r="AB185" s="121"/>
      <c r="AC185" s="122"/>
    </row>
    <row r="186" spans="1:29" ht="26.25" customHeight="1" x14ac:dyDescent="0.55000000000000004">
      <c r="A186" s="17">
        <v>25</v>
      </c>
      <c r="B186" s="22" t="s">
        <v>34</v>
      </c>
      <c r="C186" s="25" t="str">
        <f t="shared" si="8"/>
        <v>日</v>
      </c>
      <c r="D186" s="85"/>
      <c r="E186" s="86"/>
      <c r="F186" s="205"/>
      <c r="G186" s="178"/>
      <c r="H186" s="18" t="s">
        <v>31</v>
      </c>
      <c r="I186" s="178"/>
      <c r="J186" s="178"/>
      <c r="K186" s="22" t="s">
        <v>32</v>
      </c>
      <c r="L186" s="89" t="str">
        <f t="shared" si="9"/>
        <v/>
      </c>
      <c r="M186" s="90"/>
      <c r="N186" s="22" t="s">
        <v>33</v>
      </c>
      <c r="O186" s="85"/>
      <c r="P186" s="86"/>
      <c r="Q186" s="85"/>
      <c r="R186" s="86"/>
      <c r="S186" s="85"/>
      <c r="T186" s="86"/>
      <c r="U186" s="85"/>
      <c r="V186" s="86"/>
      <c r="W186" s="120"/>
      <c r="X186" s="121"/>
      <c r="Y186" s="121"/>
      <c r="Z186" s="121"/>
      <c r="AA186" s="121"/>
      <c r="AB186" s="121"/>
      <c r="AC186" s="122"/>
    </row>
    <row r="187" spans="1:29" ht="26.25" customHeight="1" x14ac:dyDescent="0.55000000000000004">
      <c r="A187" s="17">
        <v>26</v>
      </c>
      <c r="B187" s="22" t="s">
        <v>34</v>
      </c>
      <c r="C187" s="25" t="str">
        <f t="shared" si="8"/>
        <v>月</v>
      </c>
      <c r="D187" s="85"/>
      <c r="E187" s="86"/>
      <c r="F187" s="205"/>
      <c r="G187" s="178"/>
      <c r="H187" s="18" t="s">
        <v>31</v>
      </c>
      <c r="I187" s="178"/>
      <c r="J187" s="178"/>
      <c r="K187" s="22" t="s">
        <v>32</v>
      </c>
      <c r="L187" s="89" t="str">
        <f t="shared" si="9"/>
        <v/>
      </c>
      <c r="M187" s="90"/>
      <c r="N187" s="22" t="s">
        <v>33</v>
      </c>
      <c r="O187" s="85"/>
      <c r="P187" s="86"/>
      <c r="Q187" s="85"/>
      <c r="R187" s="86"/>
      <c r="S187" s="85"/>
      <c r="T187" s="86"/>
      <c r="U187" s="85"/>
      <c r="V187" s="86"/>
      <c r="W187" s="120"/>
      <c r="X187" s="121"/>
      <c r="Y187" s="121"/>
      <c r="Z187" s="121"/>
      <c r="AA187" s="121"/>
      <c r="AB187" s="121"/>
      <c r="AC187" s="122"/>
    </row>
    <row r="188" spans="1:29" ht="26.25" customHeight="1" x14ac:dyDescent="0.55000000000000004">
      <c r="A188" s="17">
        <v>27</v>
      </c>
      <c r="B188" s="22" t="s">
        <v>34</v>
      </c>
      <c r="C188" s="25" t="str">
        <f t="shared" si="8"/>
        <v>火</v>
      </c>
      <c r="D188" s="85"/>
      <c r="E188" s="86"/>
      <c r="F188" s="205"/>
      <c r="G188" s="178"/>
      <c r="H188" s="18" t="s">
        <v>31</v>
      </c>
      <c r="I188" s="178"/>
      <c r="J188" s="178"/>
      <c r="K188" s="22" t="s">
        <v>32</v>
      </c>
      <c r="L188" s="89" t="str">
        <f t="shared" si="9"/>
        <v/>
      </c>
      <c r="M188" s="90"/>
      <c r="N188" s="22" t="s">
        <v>33</v>
      </c>
      <c r="O188" s="85"/>
      <c r="P188" s="86"/>
      <c r="Q188" s="85"/>
      <c r="R188" s="86"/>
      <c r="S188" s="85"/>
      <c r="T188" s="86"/>
      <c r="U188" s="85"/>
      <c r="V188" s="86"/>
      <c r="W188" s="120"/>
      <c r="X188" s="121"/>
      <c r="Y188" s="121"/>
      <c r="Z188" s="121"/>
      <c r="AA188" s="121"/>
      <c r="AB188" s="121"/>
      <c r="AC188" s="122"/>
    </row>
    <row r="189" spans="1:29" ht="26.25" customHeight="1" x14ac:dyDescent="0.55000000000000004">
      <c r="A189" s="17">
        <v>28</v>
      </c>
      <c r="B189" s="22" t="s">
        <v>34</v>
      </c>
      <c r="C189" s="25" t="str">
        <f t="shared" si="8"/>
        <v>水</v>
      </c>
      <c r="D189" s="85"/>
      <c r="E189" s="86"/>
      <c r="F189" s="205"/>
      <c r="G189" s="178"/>
      <c r="H189" s="18" t="s">
        <v>31</v>
      </c>
      <c r="I189" s="178"/>
      <c r="J189" s="178"/>
      <c r="K189" s="22" t="s">
        <v>32</v>
      </c>
      <c r="L189" s="89" t="str">
        <f t="shared" si="9"/>
        <v/>
      </c>
      <c r="M189" s="90"/>
      <c r="N189" s="22" t="s">
        <v>33</v>
      </c>
      <c r="O189" s="85"/>
      <c r="P189" s="86"/>
      <c r="Q189" s="85"/>
      <c r="R189" s="86"/>
      <c r="S189" s="85"/>
      <c r="T189" s="86"/>
      <c r="U189" s="85"/>
      <c r="V189" s="86"/>
      <c r="W189" s="120"/>
      <c r="X189" s="121"/>
      <c r="Y189" s="121"/>
      <c r="Z189" s="121"/>
      <c r="AA189" s="121"/>
      <c r="AB189" s="121"/>
      <c r="AC189" s="122"/>
    </row>
    <row r="190" spans="1:29" ht="26.25" customHeight="1" x14ac:dyDescent="0.55000000000000004">
      <c r="A190" s="17">
        <v>29</v>
      </c>
      <c r="B190" s="22" t="s">
        <v>34</v>
      </c>
      <c r="C190" s="25" t="str">
        <f t="shared" si="8"/>
        <v>木</v>
      </c>
      <c r="D190" s="85"/>
      <c r="E190" s="86"/>
      <c r="F190" s="205"/>
      <c r="G190" s="178"/>
      <c r="H190" s="18" t="s">
        <v>31</v>
      </c>
      <c r="I190" s="178"/>
      <c r="J190" s="178"/>
      <c r="K190" s="22" t="s">
        <v>32</v>
      </c>
      <c r="L190" s="89" t="str">
        <f t="shared" si="9"/>
        <v/>
      </c>
      <c r="M190" s="90"/>
      <c r="N190" s="22" t="s">
        <v>33</v>
      </c>
      <c r="O190" s="85"/>
      <c r="P190" s="86"/>
      <c r="Q190" s="85"/>
      <c r="R190" s="86"/>
      <c r="S190" s="85"/>
      <c r="T190" s="86"/>
      <c r="U190" s="85"/>
      <c r="V190" s="86"/>
      <c r="W190" s="120"/>
      <c r="X190" s="121"/>
      <c r="Y190" s="121"/>
      <c r="Z190" s="121"/>
      <c r="AA190" s="121"/>
      <c r="AB190" s="121"/>
      <c r="AC190" s="122"/>
    </row>
    <row r="191" spans="1:29" ht="26.25" customHeight="1" x14ac:dyDescent="0.55000000000000004">
      <c r="A191" s="17">
        <v>30</v>
      </c>
      <c r="B191" s="22" t="s">
        <v>34</v>
      </c>
      <c r="C191" s="25" t="str">
        <f t="shared" si="8"/>
        <v>金</v>
      </c>
      <c r="D191" s="85"/>
      <c r="E191" s="86"/>
      <c r="F191" s="205"/>
      <c r="G191" s="178"/>
      <c r="H191" s="18" t="s">
        <v>31</v>
      </c>
      <c r="I191" s="178"/>
      <c r="J191" s="178"/>
      <c r="K191" s="22" t="s">
        <v>32</v>
      </c>
      <c r="L191" s="89" t="str">
        <f t="shared" si="9"/>
        <v/>
      </c>
      <c r="M191" s="90"/>
      <c r="N191" s="22" t="s">
        <v>33</v>
      </c>
      <c r="O191" s="85"/>
      <c r="P191" s="86"/>
      <c r="Q191" s="85"/>
      <c r="R191" s="86"/>
      <c r="S191" s="85"/>
      <c r="T191" s="86"/>
      <c r="U191" s="85"/>
      <c r="V191" s="86"/>
      <c r="W191" s="120"/>
      <c r="X191" s="121"/>
      <c r="Y191" s="121"/>
      <c r="Z191" s="121"/>
      <c r="AA191" s="121"/>
      <c r="AB191" s="121"/>
      <c r="AC191" s="122"/>
    </row>
    <row r="192" spans="1:29" ht="26.25" customHeight="1" x14ac:dyDescent="0.55000000000000004">
      <c r="A192" s="19">
        <v>31</v>
      </c>
      <c r="B192" s="23" t="s">
        <v>4</v>
      </c>
      <c r="C192" s="26" t="str">
        <f t="shared" si="8"/>
        <v>土</v>
      </c>
      <c r="D192" s="218"/>
      <c r="E192" s="219"/>
      <c r="F192" s="226"/>
      <c r="G192" s="227"/>
      <c r="H192" s="20" t="s">
        <v>31</v>
      </c>
      <c r="I192" s="227"/>
      <c r="J192" s="227"/>
      <c r="K192" s="23" t="s">
        <v>32</v>
      </c>
      <c r="L192" s="89" t="str">
        <f t="shared" ref="L192" si="10">IF(OR(F192="",I192=""),"",MIN(MAX(ROUNDDOWN((I192-F192)*24*2,0)/2,0),$E$159))</f>
        <v/>
      </c>
      <c r="M192" s="90"/>
      <c r="N192" s="23" t="s">
        <v>33</v>
      </c>
      <c r="O192" s="218"/>
      <c r="P192" s="219"/>
      <c r="Q192" s="218"/>
      <c r="R192" s="219"/>
      <c r="S192" s="218"/>
      <c r="T192" s="219"/>
      <c r="U192" s="218"/>
      <c r="V192" s="219"/>
      <c r="W192" s="208"/>
      <c r="X192" s="209"/>
      <c r="Y192" s="209"/>
      <c r="Z192" s="209"/>
      <c r="AA192" s="209"/>
      <c r="AB192" s="209"/>
      <c r="AC192" s="210"/>
    </row>
    <row r="193" spans="1:29" ht="26.25" customHeight="1" x14ac:dyDescent="0.55000000000000004">
      <c r="A193" s="126" t="s">
        <v>35</v>
      </c>
      <c r="B193" s="127"/>
      <c r="C193" s="127"/>
      <c r="D193" s="27">
        <f>COUNTIF(L162:M192,"&gt;0")</f>
        <v>0</v>
      </c>
      <c r="E193" s="224" t="s">
        <v>36</v>
      </c>
      <c r="F193" s="224"/>
      <c r="G193" s="224"/>
      <c r="H193" s="224"/>
      <c r="I193" s="27">
        <f>COUNTIF(D162:E192,"○")</f>
        <v>0</v>
      </c>
      <c r="J193" s="28" t="s">
        <v>16</v>
      </c>
      <c r="K193" s="126" t="s">
        <v>101</v>
      </c>
      <c r="L193" s="127"/>
      <c r="M193" s="127"/>
      <c r="N193" s="27" t="s">
        <v>99</v>
      </c>
      <c r="O193" s="27">
        <f>COUNTIF(Q162:R192,"○")</f>
        <v>0</v>
      </c>
      <c r="P193" s="27" t="s">
        <v>38</v>
      </c>
      <c r="Q193" s="225" t="s">
        <v>100</v>
      </c>
      <c r="R193" s="225"/>
      <c r="S193" s="27">
        <f>COUNTIF(S162:T192,"○")</f>
        <v>0</v>
      </c>
      <c r="T193" s="27" t="s">
        <v>38</v>
      </c>
      <c r="U193" s="27"/>
      <c r="V193" s="27"/>
      <c r="W193" s="28"/>
      <c r="X193" s="212" t="s">
        <v>37</v>
      </c>
      <c r="Y193" s="213"/>
      <c r="Z193" s="213"/>
      <c r="AA193" s="44"/>
      <c r="AB193" s="44"/>
      <c r="AC193" s="216" t="str">
        <f>IF(W160="３．要支援家庭のこども加算","●","×")</f>
        <v>×</v>
      </c>
    </row>
    <row r="194" spans="1:29" ht="26.25" customHeight="1" x14ac:dyDescent="0.55000000000000004">
      <c r="A194" s="126" t="s">
        <v>91</v>
      </c>
      <c r="B194" s="127"/>
      <c r="C194" s="27">
        <f>COUNTIF(O162:P192,"○")</f>
        <v>0</v>
      </c>
      <c r="D194" s="105" t="s">
        <v>38</v>
      </c>
      <c r="E194" s="105"/>
      <c r="F194" s="103" t="s">
        <v>107</v>
      </c>
      <c r="G194" s="104"/>
      <c r="H194" s="104"/>
      <c r="I194" s="27">
        <f>COUNTIF(U162:V192,"○")</f>
        <v>0</v>
      </c>
      <c r="J194" s="28" t="s">
        <v>38</v>
      </c>
      <c r="K194" s="211" t="s">
        <v>60</v>
      </c>
      <c r="L194" s="113"/>
      <c r="M194" s="113"/>
      <c r="N194" s="42">
        <f>IF(SUM(L162:M192)&gt;E159, E159, SUM(L162:M192))</f>
        <v>0</v>
      </c>
      <c r="O194" s="111" t="s">
        <v>58</v>
      </c>
      <c r="P194" s="111"/>
      <c r="Q194" s="111"/>
      <c r="R194" s="111"/>
      <c r="S194" s="42">
        <f>SUMIFS(L162:M192,D162:E192,"○")</f>
        <v>0</v>
      </c>
      <c r="T194" s="42" t="s">
        <v>59</v>
      </c>
      <c r="U194" s="115"/>
      <c r="V194" s="115"/>
      <c r="W194" s="45"/>
      <c r="X194" s="214"/>
      <c r="Y194" s="215"/>
      <c r="Z194" s="215"/>
      <c r="AA194" s="49"/>
      <c r="AB194" s="49"/>
      <c r="AC194" s="217"/>
    </row>
    <row r="195" spans="1:29" ht="26.25" customHeight="1" x14ac:dyDescent="0.55000000000000004">
      <c r="A195" s="29"/>
      <c r="B195" s="29"/>
      <c r="C195" s="29"/>
      <c r="D195" s="32"/>
      <c r="E195" s="32"/>
      <c r="F195" s="29"/>
      <c r="G195" s="29"/>
      <c r="H195" s="29"/>
      <c r="I195" s="32"/>
      <c r="J195" s="32"/>
      <c r="K195" s="51"/>
      <c r="L195" s="51"/>
      <c r="M195" s="51"/>
      <c r="N195" s="32"/>
      <c r="O195" s="52"/>
      <c r="P195" s="52"/>
      <c r="Q195" s="52"/>
      <c r="R195" s="52"/>
      <c r="S195" s="32"/>
      <c r="T195" s="32"/>
      <c r="U195" s="53"/>
      <c r="V195" s="53"/>
      <c r="W195" s="32"/>
      <c r="X195" s="29"/>
      <c r="Y195" s="29"/>
      <c r="Z195" s="29"/>
      <c r="AA195" s="29"/>
      <c r="AB195" s="29"/>
      <c r="AC195" s="29"/>
    </row>
    <row r="196" spans="1:29" ht="26.25" customHeight="1" x14ac:dyDescent="0.55000000000000004">
      <c r="A196" s="100" t="str">
        <f>"（別紙）中野区乳児等通園支援事業　利用状況報告書（"&amp;$N$2&amp;"年"&amp;$P$2&amp;"月分）"</f>
        <v>（別紙）中野区乳児等通園支援事業　利用状況報告書（2026年10月分）</v>
      </c>
      <c r="B196" s="100"/>
      <c r="C196" s="100"/>
      <c r="D196" s="100"/>
      <c r="E196" s="100"/>
      <c r="F196" s="100"/>
      <c r="G196" s="100"/>
      <c r="H196" s="100"/>
      <c r="I196" s="100"/>
      <c r="J196" s="100"/>
      <c r="K196" s="100"/>
      <c r="L196" s="100"/>
      <c r="M196" s="100"/>
      <c r="N196" s="100"/>
      <c r="O196" s="100"/>
      <c r="P196" s="100"/>
      <c r="Q196" s="100"/>
      <c r="R196" s="100"/>
      <c r="S196" s="100"/>
      <c r="T196" s="100"/>
      <c r="U196" s="100"/>
      <c r="V196" s="100"/>
      <c r="W196" s="100"/>
      <c r="X196" s="100"/>
      <c r="Y196" s="100"/>
      <c r="Z196" s="100"/>
      <c r="AA196" s="100"/>
      <c r="AB196" s="100"/>
      <c r="AC196" s="100"/>
    </row>
    <row r="197" spans="1:29" ht="26.25" customHeight="1" x14ac:dyDescent="0.55000000000000004">
      <c r="A197" s="101" t="s">
        <v>23</v>
      </c>
      <c r="B197" s="101"/>
      <c r="C197" s="101"/>
      <c r="D197" s="110"/>
      <c r="E197" s="110"/>
      <c r="F197" s="110"/>
      <c r="G197" s="110"/>
      <c r="H197" s="110"/>
      <c r="I197" s="110"/>
      <c r="J197" s="114" t="s">
        <v>43</v>
      </c>
      <c r="K197" s="114"/>
      <c r="L197" s="114"/>
      <c r="O197" s="29" t="s">
        <v>0</v>
      </c>
      <c r="P197" s="13"/>
      <c r="Q197" s="29" t="s">
        <v>3</v>
      </c>
      <c r="S197" s="29" t="s">
        <v>4</v>
      </c>
      <c r="T197" s="29" t="s">
        <v>19</v>
      </c>
      <c r="U197" s="32" t="s">
        <v>40</v>
      </c>
      <c r="V197" s="32"/>
      <c r="W197" s="110"/>
      <c r="X197" s="110"/>
      <c r="Y197" s="110"/>
      <c r="Z197" s="110"/>
      <c r="AA197" s="110"/>
      <c r="AB197" s="110"/>
      <c r="AC197" s="32" t="s">
        <v>19</v>
      </c>
    </row>
    <row r="198" spans="1:29" ht="26.25" customHeight="1" x14ac:dyDescent="0.55000000000000004">
      <c r="A198" s="101" t="s">
        <v>24</v>
      </c>
      <c r="B198" s="101"/>
      <c r="C198" s="101"/>
      <c r="D198" s="32" t="s">
        <v>87</v>
      </c>
      <c r="E198" s="32" cm="1">
        <f t="array" ref="E198">_xlfn.IFS(W197="０歳児クラス相当",$L$12,W197="１歳児クラス相当",$L$13,W197="２歳児クラス相当（３歳未満）",$L$14,W197="２歳児クラス相当（３歳誕生月）",$L$14,W197="",0)</f>
        <v>0</v>
      </c>
      <c r="F198" s="114" t="s">
        <v>11</v>
      </c>
      <c r="G198" s="114"/>
      <c r="H198" s="29"/>
      <c r="I198" s="32"/>
      <c r="J198" s="114"/>
      <c r="K198" s="114"/>
      <c r="L198" s="32"/>
      <c r="M198" s="114"/>
      <c r="N198" s="114"/>
      <c r="O198" s="32"/>
      <c r="P198" s="157" t="s">
        <v>62</v>
      </c>
      <c r="Q198" s="157"/>
      <c r="R198" s="157"/>
      <c r="S198" s="110"/>
      <c r="T198" s="110"/>
      <c r="U198" s="110"/>
      <c r="V198" s="157" t="s">
        <v>65</v>
      </c>
      <c r="W198" s="157"/>
      <c r="X198" s="110"/>
      <c r="Y198" s="110"/>
      <c r="Z198" s="110"/>
      <c r="AA198" s="110"/>
      <c r="AB198" s="110"/>
      <c r="AC198" s="32" t="s">
        <v>19</v>
      </c>
    </row>
    <row r="199" spans="1:29" ht="26.25" customHeight="1" x14ac:dyDescent="0.55000000000000004">
      <c r="A199" s="32"/>
      <c r="B199" s="114" t="s">
        <v>66</v>
      </c>
      <c r="C199" s="114"/>
      <c r="D199" s="114"/>
      <c r="E199" s="114" t="s">
        <v>94</v>
      </c>
      <c r="F199" s="114"/>
      <c r="G199" s="114"/>
      <c r="H199" s="114"/>
      <c r="I199" s="29" t="s">
        <v>19</v>
      </c>
      <c r="J199" s="113" t="s">
        <v>93</v>
      </c>
      <c r="K199" s="113"/>
      <c r="L199" s="113"/>
      <c r="M199" s="113"/>
      <c r="N199" s="113"/>
      <c r="O199" s="110"/>
      <c r="P199" s="110"/>
      <c r="Q199" s="110"/>
      <c r="R199" s="110"/>
      <c r="S199" s="110"/>
      <c r="T199" s="32"/>
      <c r="U199" s="111" t="s">
        <v>86</v>
      </c>
      <c r="V199" s="111"/>
      <c r="W199" s="228"/>
      <c r="X199" s="228"/>
      <c r="Y199" s="228"/>
      <c r="Z199" s="228"/>
      <c r="AA199" s="228"/>
      <c r="AB199" s="228"/>
    </row>
    <row r="200" spans="1:29" ht="26.25" customHeight="1" x14ac:dyDescent="0.55000000000000004">
      <c r="A200" s="123" t="s">
        <v>25</v>
      </c>
      <c r="B200" s="123"/>
      <c r="C200" s="14" t="s">
        <v>26</v>
      </c>
      <c r="D200" s="123" t="s">
        <v>90</v>
      </c>
      <c r="E200" s="123"/>
      <c r="F200" s="123" t="s">
        <v>27</v>
      </c>
      <c r="G200" s="123"/>
      <c r="H200" s="123"/>
      <c r="I200" s="123"/>
      <c r="J200" s="123"/>
      <c r="K200" s="123"/>
      <c r="L200" s="177" t="s">
        <v>28</v>
      </c>
      <c r="M200" s="177"/>
      <c r="N200" s="177"/>
      <c r="O200" s="123" t="s">
        <v>29</v>
      </c>
      <c r="P200" s="123"/>
      <c r="Q200" s="116" t="s">
        <v>98</v>
      </c>
      <c r="R200" s="116"/>
      <c r="S200" s="116" t="s">
        <v>45</v>
      </c>
      <c r="T200" s="116"/>
      <c r="U200" s="124" t="s">
        <v>55</v>
      </c>
      <c r="V200" s="125"/>
      <c r="W200" s="126" t="s">
        <v>30</v>
      </c>
      <c r="X200" s="127"/>
      <c r="Y200" s="127"/>
      <c r="Z200" s="127"/>
      <c r="AA200" s="127"/>
      <c r="AB200" s="127"/>
      <c r="AC200" s="128"/>
    </row>
    <row r="201" spans="1:29" ht="26.25" customHeight="1" x14ac:dyDescent="0.55000000000000004">
      <c r="A201" s="15">
        <v>1</v>
      </c>
      <c r="B201" s="21" t="s">
        <v>4</v>
      </c>
      <c r="C201" s="24" t="str">
        <f>TEXT(DATE($N$2,$P$2,A201),"aaa")</f>
        <v>木</v>
      </c>
      <c r="D201" s="106"/>
      <c r="E201" s="107"/>
      <c r="F201" s="108"/>
      <c r="G201" s="109"/>
      <c r="H201" s="16" t="s">
        <v>31</v>
      </c>
      <c r="I201" s="109"/>
      <c r="J201" s="109"/>
      <c r="K201" s="21" t="s">
        <v>32</v>
      </c>
      <c r="L201" s="89" t="str">
        <f>IF(OR(F201="",I201=""),"",MIN(MAX(ROUNDDOWN((I201-F201)*24*2,0)/2,0),$E$198))</f>
        <v/>
      </c>
      <c r="M201" s="90"/>
      <c r="N201" s="43" t="s">
        <v>33</v>
      </c>
      <c r="O201" s="106"/>
      <c r="P201" s="107"/>
      <c r="Q201" s="106"/>
      <c r="R201" s="107"/>
      <c r="S201" s="106"/>
      <c r="T201" s="107"/>
      <c r="U201" s="106"/>
      <c r="V201" s="107"/>
      <c r="W201" s="231"/>
      <c r="X201" s="232"/>
      <c r="Y201" s="232"/>
      <c r="Z201" s="232"/>
      <c r="AA201" s="232"/>
      <c r="AB201" s="232"/>
      <c r="AC201" s="233"/>
    </row>
    <row r="202" spans="1:29" ht="26.25" customHeight="1" x14ac:dyDescent="0.55000000000000004">
      <c r="A202" s="17">
        <v>2</v>
      </c>
      <c r="B202" s="22" t="s">
        <v>4</v>
      </c>
      <c r="C202" s="25" t="str">
        <f>TEXT(DATE($N$2,$P$2,A202),"aaa")</f>
        <v>金</v>
      </c>
      <c r="D202" s="85"/>
      <c r="E202" s="86"/>
      <c r="F202" s="205"/>
      <c r="G202" s="178"/>
      <c r="H202" s="18" t="s">
        <v>31</v>
      </c>
      <c r="I202" s="178"/>
      <c r="J202" s="178"/>
      <c r="K202" s="22" t="s">
        <v>32</v>
      </c>
      <c r="L202" s="89" t="str">
        <f>IF(OR(F202="",I202=""),"",MIN(MAX(ROUNDDOWN((I202-F202)*24*2,0)/2,0),$E$198))</f>
        <v/>
      </c>
      <c r="M202" s="90"/>
      <c r="N202" s="22" t="s">
        <v>33</v>
      </c>
      <c r="O202" s="85"/>
      <c r="P202" s="86"/>
      <c r="Q202" s="85"/>
      <c r="R202" s="86"/>
      <c r="S202" s="85"/>
      <c r="T202" s="86"/>
      <c r="U202" s="85"/>
      <c r="V202" s="86"/>
      <c r="W202" s="120"/>
      <c r="X202" s="121"/>
      <c r="Y202" s="121"/>
      <c r="Z202" s="121"/>
      <c r="AA202" s="121"/>
      <c r="AB202" s="121"/>
      <c r="AC202" s="122"/>
    </row>
    <row r="203" spans="1:29" ht="26.25" customHeight="1" x14ac:dyDescent="0.55000000000000004">
      <c r="A203" s="17">
        <v>3</v>
      </c>
      <c r="B203" s="22" t="s">
        <v>34</v>
      </c>
      <c r="C203" s="25" t="str">
        <f t="shared" ref="C203:C231" si="11">TEXT(DATE($N$2,$P$2,A203),"aaa")</f>
        <v>土</v>
      </c>
      <c r="D203" s="85"/>
      <c r="E203" s="86"/>
      <c r="F203" s="205"/>
      <c r="G203" s="178"/>
      <c r="H203" s="18" t="s">
        <v>31</v>
      </c>
      <c r="I203" s="178"/>
      <c r="J203" s="178"/>
      <c r="K203" s="22" t="s">
        <v>32</v>
      </c>
      <c r="L203" s="89" t="str">
        <f t="shared" ref="L203:L230" si="12">IF(OR(F203="",I203=""),"",MIN(MAX(ROUNDDOWN((I203-F203)*24*2,0)/2,0),$E$198))</f>
        <v/>
      </c>
      <c r="M203" s="90"/>
      <c r="N203" s="22" t="s">
        <v>33</v>
      </c>
      <c r="O203" s="85"/>
      <c r="P203" s="86"/>
      <c r="Q203" s="85"/>
      <c r="R203" s="86"/>
      <c r="S203" s="85"/>
      <c r="T203" s="86"/>
      <c r="U203" s="85"/>
      <c r="V203" s="86"/>
      <c r="W203" s="234"/>
      <c r="X203" s="235"/>
      <c r="Y203" s="235"/>
      <c r="Z203" s="235"/>
      <c r="AA203" s="235"/>
      <c r="AB203" s="235"/>
      <c r="AC203" s="236"/>
    </row>
    <row r="204" spans="1:29" ht="26.25" customHeight="1" x14ac:dyDescent="0.55000000000000004">
      <c r="A204" s="17">
        <v>4</v>
      </c>
      <c r="B204" s="22" t="s">
        <v>34</v>
      </c>
      <c r="C204" s="25" t="str">
        <f t="shared" si="11"/>
        <v>日</v>
      </c>
      <c r="D204" s="85"/>
      <c r="E204" s="86"/>
      <c r="F204" s="205"/>
      <c r="G204" s="178"/>
      <c r="H204" s="18" t="s">
        <v>31</v>
      </c>
      <c r="I204" s="178"/>
      <c r="J204" s="178"/>
      <c r="K204" s="22" t="s">
        <v>32</v>
      </c>
      <c r="L204" s="89" t="str">
        <f t="shared" si="12"/>
        <v/>
      </c>
      <c r="M204" s="90"/>
      <c r="N204" s="22" t="s">
        <v>33</v>
      </c>
      <c r="O204" s="85"/>
      <c r="P204" s="86"/>
      <c r="Q204" s="85"/>
      <c r="R204" s="86"/>
      <c r="S204" s="85"/>
      <c r="T204" s="86"/>
      <c r="U204" s="85"/>
      <c r="V204" s="86"/>
      <c r="W204" s="120"/>
      <c r="X204" s="121"/>
      <c r="Y204" s="121"/>
      <c r="Z204" s="121"/>
      <c r="AA204" s="121"/>
      <c r="AB204" s="121"/>
      <c r="AC204" s="122"/>
    </row>
    <row r="205" spans="1:29" ht="26.25" customHeight="1" x14ac:dyDescent="0.55000000000000004">
      <c r="A205" s="17">
        <v>5</v>
      </c>
      <c r="B205" s="22" t="s">
        <v>34</v>
      </c>
      <c r="C205" s="25" t="str">
        <f t="shared" si="11"/>
        <v>月</v>
      </c>
      <c r="D205" s="85"/>
      <c r="E205" s="86"/>
      <c r="F205" s="205"/>
      <c r="G205" s="178"/>
      <c r="H205" s="18" t="s">
        <v>31</v>
      </c>
      <c r="I205" s="178"/>
      <c r="J205" s="178"/>
      <c r="K205" s="22" t="s">
        <v>32</v>
      </c>
      <c r="L205" s="89" t="str">
        <f t="shared" si="12"/>
        <v/>
      </c>
      <c r="M205" s="90"/>
      <c r="N205" s="22" t="s">
        <v>33</v>
      </c>
      <c r="O205" s="85"/>
      <c r="P205" s="86"/>
      <c r="Q205" s="85"/>
      <c r="R205" s="86"/>
      <c r="S205" s="85"/>
      <c r="T205" s="86"/>
      <c r="U205" s="85"/>
      <c r="V205" s="86"/>
      <c r="W205" s="120"/>
      <c r="X205" s="121"/>
      <c r="Y205" s="121"/>
      <c r="Z205" s="121"/>
      <c r="AA205" s="121"/>
      <c r="AB205" s="121"/>
      <c r="AC205" s="122"/>
    </row>
    <row r="206" spans="1:29" ht="26.25" customHeight="1" x14ac:dyDescent="0.55000000000000004">
      <c r="A206" s="17">
        <v>6</v>
      </c>
      <c r="B206" s="22" t="s">
        <v>34</v>
      </c>
      <c r="C206" s="25" t="str">
        <f t="shared" si="11"/>
        <v>火</v>
      </c>
      <c r="D206" s="85"/>
      <c r="E206" s="86"/>
      <c r="F206" s="205"/>
      <c r="G206" s="178"/>
      <c r="H206" s="18" t="s">
        <v>31</v>
      </c>
      <c r="I206" s="178"/>
      <c r="J206" s="178"/>
      <c r="K206" s="22" t="s">
        <v>32</v>
      </c>
      <c r="L206" s="89" t="str">
        <f t="shared" si="12"/>
        <v/>
      </c>
      <c r="M206" s="90"/>
      <c r="N206" s="22" t="s">
        <v>33</v>
      </c>
      <c r="O206" s="85"/>
      <c r="P206" s="86"/>
      <c r="Q206" s="85"/>
      <c r="R206" s="86"/>
      <c r="S206" s="85"/>
      <c r="T206" s="86"/>
      <c r="U206" s="85"/>
      <c r="V206" s="86"/>
      <c r="W206" s="120"/>
      <c r="X206" s="121"/>
      <c r="Y206" s="121"/>
      <c r="Z206" s="121"/>
      <c r="AA206" s="121"/>
      <c r="AB206" s="121"/>
      <c r="AC206" s="122"/>
    </row>
    <row r="207" spans="1:29" ht="26.25" customHeight="1" x14ac:dyDescent="0.55000000000000004">
      <c r="A207" s="17">
        <v>7</v>
      </c>
      <c r="B207" s="22" t="s">
        <v>34</v>
      </c>
      <c r="C207" s="25" t="str">
        <f t="shared" si="11"/>
        <v>水</v>
      </c>
      <c r="D207" s="85"/>
      <c r="E207" s="86"/>
      <c r="F207" s="205"/>
      <c r="G207" s="178"/>
      <c r="H207" s="18" t="s">
        <v>31</v>
      </c>
      <c r="I207" s="178"/>
      <c r="J207" s="178"/>
      <c r="K207" s="22" t="s">
        <v>32</v>
      </c>
      <c r="L207" s="89" t="str">
        <f t="shared" si="12"/>
        <v/>
      </c>
      <c r="M207" s="90"/>
      <c r="N207" s="22" t="s">
        <v>33</v>
      </c>
      <c r="O207" s="85"/>
      <c r="P207" s="86"/>
      <c r="Q207" s="85"/>
      <c r="R207" s="86"/>
      <c r="S207" s="85"/>
      <c r="T207" s="86"/>
      <c r="U207" s="85"/>
      <c r="V207" s="86"/>
      <c r="W207" s="120"/>
      <c r="X207" s="121"/>
      <c r="Y207" s="121"/>
      <c r="Z207" s="121"/>
      <c r="AA207" s="121"/>
      <c r="AB207" s="121"/>
      <c r="AC207" s="122"/>
    </row>
    <row r="208" spans="1:29" ht="26.25" customHeight="1" x14ac:dyDescent="0.55000000000000004">
      <c r="A208" s="17">
        <v>8</v>
      </c>
      <c r="B208" s="22" t="s">
        <v>34</v>
      </c>
      <c r="C208" s="25" t="str">
        <f t="shared" si="11"/>
        <v>木</v>
      </c>
      <c r="D208" s="85"/>
      <c r="E208" s="86"/>
      <c r="F208" s="205"/>
      <c r="G208" s="178"/>
      <c r="H208" s="18" t="s">
        <v>31</v>
      </c>
      <c r="I208" s="178"/>
      <c r="J208" s="178"/>
      <c r="K208" s="22" t="s">
        <v>32</v>
      </c>
      <c r="L208" s="89" t="str">
        <f t="shared" si="12"/>
        <v/>
      </c>
      <c r="M208" s="90"/>
      <c r="N208" s="22" t="s">
        <v>33</v>
      </c>
      <c r="O208" s="85"/>
      <c r="P208" s="86"/>
      <c r="Q208" s="85"/>
      <c r="R208" s="86"/>
      <c r="S208" s="85"/>
      <c r="T208" s="86"/>
      <c r="U208" s="85"/>
      <c r="V208" s="86"/>
      <c r="W208" s="120"/>
      <c r="X208" s="121"/>
      <c r="Y208" s="121"/>
      <c r="Z208" s="121"/>
      <c r="AA208" s="121"/>
      <c r="AB208" s="121"/>
      <c r="AC208" s="122"/>
    </row>
    <row r="209" spans="1:29" ht="26.25" customHeight="1" x14ac:dyDescent="0.55000000000000004">
      <c r="A209" s="17">
        <v>9</v>
      </c>
      <c r="B209" s="22" t="s">
        <v>34</v>
      </c>
      <c r="C209" s="25" t="str">
        <f t="shared" si="11"/>
        <v>金</v>
      </c>
      <c r="D209" s="85"/>
      <c r="E209" s="86"/>
      <c r="F209" s="205"/>
      <c r="G209" s="178"/>
      <c r="H209" s="18" t="s">
        <v>31</v>
      </c>
      <c r="I209" s="178"/>
      <c r="J209" s="178"/>
      <c r="K209" s="22" t="s">
        <v>32</v>
      </c>
      <c r="L209" s="89" t="str">
        <f t="shared" si="12"/>
        <v/>
      </c>
      <c r="M209" s="90"/>
      <c r="N209" s="22" t="s">
        <v>33</v>
      </c>
      <c r="O209" s="85"/>
      <c r="P209" s="86"/>
      <c r="Q209" s="85"/>
      <c r="R209" s="86"/>
      <c r="S209" s="85"/>
      <c r="T209" s="86"/>
      <c r="U209" s="85"/>
      <c r="V209" s="86"/>
      <c r="W209" s="120"/>
      <c r="X209" s="121"/>
      <c r="Y209" s="121"/>
      <c r="Z209" s="121"/>
      <c r="AA209" s="121"/>
      <c r="AB209" s="121"/>
      <c r="AC209" s="122"/>
    </row>
    <row r="210" spans="1:29" ht="26.25" customHeight="1" x14ac:dyDescent="0.55000000000000004">
      <c r="A210" s="17">
        <v>10</v>
      </c>
      <c r="B210" s="22" t="s">
        <v>34</v>
      </c>
      <c r="C210" s="25" t="str">
        <f t="shared" si="11"/>
        <v>土</v>
      </c>
      <c r="D210" s="85"/>
      <c r="E210" s="86"/>
      <c r="F210" s="205"/>
      <c r="G210" s="178"/>
      <c r="H210" s="18" t="s">
        <v>31</v>
      </c>
      <c r="I210" s="178"/>
      <c r="J210" s="178"/>
      <c r="K210" s="22" t="s">
        <v>32</v>
      </c>
      <c r="L210" s="89" t="str">
        <f t="shared" si="12"/>
        <v/>
      </c>
      <c r="M210" s="90"/>
      <c r="N210" s="22" t="s">
        <v>33</v>
      </c>
      <c r="O210" s="85"/>
      <c r="P210" s="86"/>
      <c r="Q210" s="85"/>
      <c r="R210" s="86"/>
      <c r="S210" s="85"/>
      <c r="T210" s="86"/>
      <c r="U210" s="85"/>
      <c r="V210" s="86"/>
      <c r="W210" s="120"/>
      <c r="X210" s="121"/>
      <c r="Y210" s="121"/>
      <c r="Z210" s="121"/>
      <c r="AA210" s="121"/>
      <c r="AB210" s="121"/>
      <c r="AC210" s="122"/>
    </row>
    <row r="211" spans="1:29" ht="26.25" customHeight="1" x14ac:dyDescent="0.55000000000000004">
      <c r="A211" s="17">
        <v>11</v>
      </c>
      <c r="B211" s="22" t="s">
        <v>34</v>
      </c>
      <c r="C211" s="25" t="str">
        <f t="shared" si="11"/>
        <v>日</v>
      </c>
      <c r="D211" s="85"/>
      <c r="E211" s="86"/>
      <c r="F211" s="205"/>
      <c r="G211" s="178"/>
      <c r="H211" s="18" t="s">
        <v>31</v>
      </c>
      <c r="I211" s="178"/>
      <c r="J211" s="178"/>
      <c r="K211" s="22" t="s">
        <v>32</v>
      </c>
      <c r="L211" s="89" t="str">
        <f t="shared" si="12"/>
        <v/>
      </c>
      <c r="M211" s="90"/>
      <c r="N211" s="22" t="s">
        <v>33</v>
      </c>
      <c r="O211" s="85"/>
      <c r="P211" s="86"/>
      <c r="Q211" s="85"/>
      <c r="R211" s="86"/>
      <c r="S211" s="85"/>
      <c r="T211" s="86"/>
      <c r="U211" s="85"/>
      <c r="V211" s="86"/>
      <c r="W211" s="120"/>
      <c r="X211" s="121"/>
      <c r="Y211" s="121"/>
      <c r="Z211" s="121"/>
      <c r="AA211" s="121"/>
      <c r="AB211" s="121"/>
      <c r="AC211" s="122"/>
    </row>
    <row r="212" spans="1:29" ht="26.25" customHeight="1" x14ac:dyDescent="0.55000000000000004">
      <c r="A212" s="17">
        <v>12</v>
      </c>
      <c r="B212" s="22" t="s">
        <v>34</v>
      </c>
      <c r="C212" s="25" t="str">
        <f t="shared" si="11"/>
        <v>月</v>
      </c>
      <c r="D212" s="85"/>
      <c r="E212" s="86"/>
      <c r="F212" s="205"/>
      <c r="G212" s="178"/>
      <c r="H212" s="18" t="s">
        <v>31</v>
      </c>
      <c r="I212" s="178"/>
      <c r="J212" s="178"/>
      <c r="K212" s="22" t="s">
        <v>32</v>
      </c>
      <c r="L212" s="89" t="str">
        <f t="shared" si="12"/>
        <v/>
      </c>
      <c r="M212" s="90"/>
      <c r="N212" s="22" t="s">
        <v>33</v>
      </c>
      <c r="O212" s="85"/>
      <c r="P212" s="86"/>
      <c r="Q212" s="85"/>
      <c r="R212" s="86"/>
      <c r="S212" s="85"/>
      <c r="T212" s="86"/>
      <c r="U212" s="85"/>
      <c r="V212" s="86"/>
      <c r="W212" s="120"/>
      <c r="X212" s="121"/>
      <c r="Y212" s="121"/>
      <c r="Z212" s="121"/>
      <c r="AA212" s="121"/>
      <c r="AB212" s="121"/>
      <c r="AC212" s="122"/>
    </row>
    <row r="213" spans="1:29" ht="26.25" customHeight="1" x14ac:dyDescent="0.55000000000000004">
      <c r="A213" s="17">
        <v>13</v>
      </c>
      <c r="B213" s="22" t="s">
        <v>34</v>
      </c>
      <c r="C213" s="25" t="str">
        <f t="shared" si="11"/>
        <v>火</v>
      </c>
      <c r="D213" s="85"/>
      <c r="E213" s="86"/>
      <c r="F213" s="205"/>
      <c r="G213" s="178"/>
      <c r="H213" s="18" t="s">
        <v>31</v>
      </c>
      <c r="I213" s="178"/>
      <c r="J213" s="178"/>
      <c r="K213" s="22" t="s">
        <v>32</v>
      </c>
      <c r="L213" s="89" t="str">
        <f t="shared" si="12"/>
        <v/>
      </c>
      <c r="M213" s="90"/>
      <c r="N213" s="22" t="s">
        <v>33</v>
      </c>
      <c r="O213" s="85"/>
      <c r="P213" s="86"/>
      <c r="Q213" s="85"/>
      <c r="R213" s="86"/>
      <c r="S213" s="85"/>
      <c r="T213" s="86"/>
      <c r="U213" s="85"/>
      <c r="V213" s="86"/>
      <c r="W213" s="120"/>
      <c r="X213" s="121"/>
      <c r="Y213" s="121"/>
      <c r="Z213" s="121"/>
      <c r="AA213" s="121"/>
      <c r="AB213" s="121"/>
      <c r="AC213" s="122"/>
    </row>
    <row r="214" spans="1:29" ht="26.25" customHeight="1" x14ac:dyDescent="0.55000000000000004">
      <c r="A214" s="17">
        <v>14</v>
      </c>
      <c r="B214" s="22" t="s">
        <v>34</v>
      </c>
      <c r="C214" s="25" t="str">
        <f t="shared" si="11"/>
        <v>水</v>
      </c>
      <c r="D214" s="85"/>
      <c r="E214" s="86"/>
      <c r="F214" s="205"/>
      <c r="G214" s="178"/>
      <c r="H214" s="18" t="s">
        <v>31</v>
      </c>
      <c r="I214" s="178"/>
      <c r="J214" s="178"/>
      <c r="K214" s="22" t="s">
        <v>32</v>
      </c>
      <c r="L214" s="89" t="str">
        <f t="shared" si="12"/>
        <v/>
      </c>
      <c r="M214" s="90"/>
      <c r="N214" s="22" t="s">
        <v>33</v>
      </c>
      <c r="O214" s="85"/>
      <c r="P214" s="86"/>
      <c r="Q214" s="85"/>
      <c r="R214" s="86"/>
      <c r="S214" s="85"/>
      <c r="T214" s="86"/>
      <c r="U214" s="85"/>
      <c r="V214" s="86"/>
      <c r="W214" s="120"/>
      <c r="X214" s="121"/>
      <c r="Y214" s="121"/>
      <c r="Z214" s="121"/>
      <c r="AA214" s="121"/>
      <c r="AB214" s="121"/>
      <c r="AC214" s="122"/>
    </row>
    <row r="215" spans="1:29" ht="26.25" customHeight="1" x14ac:dyDescent="0.55000000000000004">
      <c r="A215" s="17">
        <v>15</v>
      </c>
      <c r="B215" s="22" t="s">
        <v>34</v>
      </c>
      <c r="C215" s="25" t="str">
        <f t="shared" si="11"/>
        <v>木</v>
      </c>
      <c r="D215" s="85"/>
      <c r="E215" s="86"/>
      <c r="F215" s="205"/>
      <c r="G215" s="178"/>
      <c r="H215" s="18" t="s">
        <v>31</v>
      </c>
      <c r="I215" s="178"/>
      <c r="J215" s="178"/>
      <c r="K215" s="22" t="s">
        <v>32</v>
      </c>
      <c r="L215" s="89" t="str">
        <f t="shared" si="12"/>
        <v/>
      </c>
      <c r="M215" s="90"/>
      <c r="N215" s="22" t="s">
        <v>33</v>
      </c>
      <c r="O215" s="85"/>
      <c r="P215" s="86"/>
      <c r="Q215" s="85"/>
      <c r="R215" s="86"/>
      <c r="S215" s="85"/>
      <c r="T215" s="86"/>
      <c r="U215" s="85"/>
      <c r="V215" s="86"/>
      <c r="W215" s="120"/>
      <c r="X215" s="121"/>
      <c r="Y215" s="121"/>
      <c r="Z215" s="121"/>
      <c r="AA215" s="121"/>
      <c r="AB215" s="121"/>
      <c r="AC215" s="122"/>
    </row>
    <row r="216" spans="1:29" ht="26.25" customHeight="1" x14ac:dyDescent="0.55000000000000004">
      <c r="A216" s="17">
        <v>16</v>
      </c>
      <c r="B216" s="22" t="s">
        <v>34</v>
      </c>
      <c r="C216" s="25" t="str">
        <f t="shared" si="11"/>
        <v>金</v>
      </c>
      <c r="D216" s="85"/>
      <c r="E216" s="86"/>
      <c r="F216" s="205"/>
      <c r="G216" s="178"/>
      <c r="H216" s="18" t="s">
        <v>31</v>
      </c>
      <c r="I216" s="178"/>
      <c r="J216" s="178"/>
      <c r="K216" s="22" t="s">
        <v>32</v>
      </c>
      <c r="L216" s="89" t="str">
        <f t="shared" si="12"/>
        <v/>
      </c>
      <c r="M216" s="90"/>
      <c r="N216" s="22" t="s">
        <v>33</v>
      </c>
      <c r="O216" s="85"/>
      <c r="P216" s="86"/>
      <c r="Q216" s="85"/>
      <c r="R216" s="86"/>
      <c r="S216" s="85"/>
      <c r="T216" s="86"/>
      <c r="U216" s="85"/>
      <c r="V216" s="86"/>
      <c r="W216" s="120"/>
      <c r="X216" s="121"/>
      <c r="Y216" s="121"/>
      <c r="Z216" s="121"/>
      <c r="AA216" s="121"/>
      <c r="AB216" s="121"/>
      <c r="AC216" s="122"/>
    </row>
    <row r="217" spans="1:29" ht="26.25" customHeight="1" x14ac:dyDescent="0.55000000000000004">
      <c r="A217" s="17">
        <v>17</v>
      </c>
      <c r="B217" s="22" t="s">
        <v>34</v>
      </c>
      <c r="C217" s="25" t="str">
        <f t="shared" si="11"/>
        <v>土</v>
      </c>
      <c r="D217" s="85"/>
      <c r="E217" s="86"/>
      <c r="F217" s="205"/>
      <c r="G217" s="178"/>
      <c r="H217" s="18" t="s">
        <v>31</v>
      </c>
      <c r="I217" s="178"/>
      <c r="J217" s="178"/>
      <c r="K217" s="22" t="s">
        <v>32</v>
      </c>
      <c r="L217" s="89" t="str">
        <f t="shared" si="12"/>
        <v/>
      </c>
      <c r="M217" s="90"/>
      <c r="N217" s="22" t="s">
        <v>33</v>
      </c>
      <c r="O217" s="85"/>
      <c r="P217" s="86"/>
      <c r="Q217" s="85"/>
      <c r="R217" s="86"/>
      <c r="S217" s="85"/>
      <c r="T217" s="86"/>
      <c r="U217" s="85"/>
      <c r="V217" s="86"/>
      <c r="W217" s="120"/>
      <c r="X217" s="121"/>
      <c r="Y217" s="121"/>
      <c r="Z217" s="121"/>
      <c r="AA217" s="121"/>
      <c r="AB217" s="121"/>
      <c r="AC217" s="122"/>
    </row>
    <row r="218" spans="1:29" ht="26.25" customHeight="1" x14ac:dyDescent="0.55000000000000004">
      <c r="A218" s="17">
        <v>18</v>
      </c>
      <c r="B218" s="22" t="s">
        <v>34</v>
      </c>
      <c r="C218" s="25" t="str">
        <f t="shared" si="11"/>
        <v>日</v>
      </c>
      <c r="D218" s="85"/>
      <c r="E218" s="86"/>
      <c r="F218" s="205"/>
      <c r="G218" s="178"/>
      <c r="H218" s="18" t="s">
        <v>31</v>
      </c>
      <c r="I218" s="178"/>
      <c r="J218" s="178"/>
      <c r="K218" s="22" t="s">
        <v>32</v>
      </c>
      <c r="L218" s="89" t="str">
        <f t="shared" si="12"/>
        <v/>
      </c>
      <c r="M218" s="90"/>
      <c r="N218" s="22" t="s">
        <v>33</v>
      </c>
      <c r="O218" s="85"/>
      <c r="P218" s="86"/>
      <c r="Q218" s="85"/>
      <c r="R218" s="86"/>
      <c r="S218" s="85"/>
      <c r="T218" s="86"/>
      <c r="U218" s="85"/>
      <c r="V218" s="86"/>
      <c r="W218" s="120"/>
      <c r="X218" s="121"/>
      <c r="Y218" s="121"/>
      <c r="Z218" s="121"/>
      <c r="AA218" s="121"/>
      <c r="AB218" s="121"/>
      <c r="AC218" s="122"/>
    </row>
    <row r="219" spans="1:29" ht="26.25" customHeight="1" x14ac:dyDescent="0.55000000000000004">
      <c r="A219" s="17">
        <v>19</v>
      </c>
      <c r="B219" s="22" t="s">
        <v>34</v>
      </c>
      <c r="C219" s="25" t="str">
        <f t="shared" si="11"/>
        <v>月</v>
      </c>
      <c r="D219" s="85"/>
      <c r="E219" s="86"/>
      <c r="F219" s="205"/>
      <c r="G219" s="178"/>
      <c r="H219" s="18" t="s">
        <v>31</v>
      </c>
      <c r="I219" s="178"/>
      <c r="J219" s="178"/>
      <c r="K219" s="22" t="s">
        <v>32</v>
      </c>
      <c r="L219" s="89" t="str">
        <f t="shared" si="12"/>
        <v/>
      </c>
      <c r="M219" s="90"/>
      <c r="N219" s="22" t="s">
        <v>33</v>
      </c>
      <c r="O219" s="85"/>
      <c r="P219" s="86"/>
      <c r="Q219" s="85"/>
      <c r="R219" s="86"/>
      <c r="S219" s="85"/>
      <c r="T219" s="86"/>
      <c r="U219" s="85"/>
      <c r="V219" s="86"/>
      <c r="W219" s="120"/>
      <c r="X219" s="121"/>
      <c r="Y219" s="121"/>
      <c r="Z219" s="121"/>
      <c r="AA219" s="121"/>
      <c r="AB219" s="121"/>
      <c r="AC219" s="122"/>
    </row>
    <row r="220" spans="1:29" ht="26.25" customHeight="1" x14ac:dyDescent="0.55000000000000004">
      <c r="A220" s="17">
        <v>20</v>
      </c>
      <c r="B220" s="22" t="s">
        <v>34</v>
      </c>
      <c r="C220" s="25" t="str">
        <f t="shared" si="11"/>
        <v>火</v>
      </c>
      <c r="D220" s="85"/>
      <c r="E220" s="86"/>
      <c r="F220" s="205"/>
      <c r="G220" s="178"/>
      <c r="H220" s="18" t="s">
        <v>31</v>
      </c>
      <c r="I220" s="178"/>
      <c r="J220" s="178"/>
      <c r="K220" s="22" t="s">
        <v>32</v>
      </c>
      <c r="L220" s="89" t="str">
        <f t="shared" si="12"/>
        <v/>
      </c>
      <c r="M220" s="90"/>
      <c r="N220" s="22" t="s">
        <v>33</v>
      </c>
      <c r="O220" s="85"/>
      <c r="P220" s="86"/>
      <c r="Q220" s="85"/>
      <c r="R220" s="86"/>
      <c r="S220" s="85"/>
      <c r="T220" s="86"/>
      <c r="U220" s="85"/>
      <c r="V220" s="86"/>
      <c r="W220" s="120"/>
      <c r="X220" s="121"/>
      <c r="Y220" s="121"/>
      <c r="Z220" s="121"/>
      <c r="AA220" s="121"/>
      <c r="AB220" s="121"/>
      <c r="AC220" s="122"/>
    </row>
    <row r="221" spans="1:29" ht="26.25" customHeight="1" x14ac:dyDescent="0.55000000000000004">
      <c r="A221" s="17">
        <v>21</v>
      </c>
      <c r="B221" s="22" t="s">
        <v>34</v>
      </c>
      <c r="C221" s="25" t="str">
        <f t="shared" si="11"/>
        <v>水</v>
      </c>
      <c r="D221" s="85"/>
      <c r="E221" s="86"/>
      <c r="F221" s="205"/>
      <c r="G221" s="178"/>
      <c r="H221" s="18" t="s">
        <v>31</v>
      </c>
      <c r="I221" s="178"/>
      <c r="J221" s="178"/>
      <c r="K221" s="22" t="s">
        <v>32</v>
      </c>
      <c r="L221" s="89" t="str">
        <f t="shared" si="12"/>
        <v/>
      </c>
      <c r="M221" s="90"/>
      <c r="N221" s="22" t="s">
        <v>33</v>
      </c>
      <c r="O221" s="85"/>
      <c r="P221" s="86"/>
      <c r="Q221" s="85"/>
      <c r="R221" s="86"/>
      <c r="S221" s="85"/>
      <c r="T221" s="86"/>
      <c r="U221" s="85"/>
      <c r="V221" s="86"/>
      <c r="W221" s="120"/>
      <c r="X221" s="121"/>
      <c r="Y221" s="121"/>
      <c r="Z221" s="121"/>
      <c r="AA221" s="121"/>
      <c r="AB221" s="121"/>
      <c r="AC221" s="122"/>
    </row>
    <row r="222" spans="1:29" ht="26.25" customHeight="1" x14ac:dyDescent="0.55000000000000004">
      <c r="A222" s="17">
        <v>22</v>
      </c>
      <c r="B222" s="22" t="s">
        <v>34</v>
      </c>
      <c r="C222" s="25" t="str">
        <f t="shared" si="11"/>
        <v>木</v>
      </c>
      <c r="D222" s="85"/>
      <c r="E222" s="86"/>
      <c r="F222" s="205"/>
      <c r="G222" s="178"/>
      <c r="H222" s="18" t="s">
        <v>31</v>
      </c>
      <c r="I222" s="178"/>
      <c r="J222" s="178"/>
      <c r="K222" s="22" t="s">
        <v>32</v>
      </c>
      <c r="L222" s="89" t="str">
        <f t="shared" si="12"/>
        <v/>
      </c>
      <c r="M222" s="90"/>
      <c r="N222" s="22" t="s">
        <v>33</v>
      </c>
      <c r="O222" s="85"/>
      <c r="P222" s="86"/>
      <c r="Q222" s="85"/>
      <c r="R222" s="86"/>
      <c r="S222" s="85"/>
      <c r="T222" s="86"/>
      <c r="U222" s="85"/>
      <c r="V222" s="86"/>
      <c r="W222" s="120"/>
      <c r="X222" s="121"/>
      <c r="Y222" s="121"/>
      <c r="Z222" s="121"/>
      <c r="AA222" s="121"/>
      <c r="AB222" s="121"/>
      <c r="AC222" s="122"/>
    </row>
    <row r="223" spans="1:29" ht="26.25" customHeight="1" x14ac:dyDescent="0.55000000000000004">
      <c r="A223" s="17">
        <v>23</v>
      </c>
      <c r="B223" s="22" t="s">
        <v>34</v>
      </c>
      <c r="C223" s="25" t="str">
        <f t="shared" si="11"/>
        <v>金</v>
      </c>
      <c r="D223" s="85"/>
      <c r="E223" s="86"/>
      <c r="F223" s="205"/>
      <c r="G223" s="178"/>
      <c r="H223" s="18" t="s">
        <v>31</v>
      </c>
      <c r="I223" s="178"/>
      <c r="J223" s="178"/>
      <c r="K223" s="22" t="s">
        <v>32</v>
      </c>
      <c r="L223" s="89" t="str">
        <f t="shared" si="12"/>
        <v/>
      </c>
      <c r="M223" s="90"/>
      <c r="N223" s="22" t="s">
        <v>33</v>
      </c>
      <c r="O223" s="85"/>
      <c r="P223" s="86"/>
      <c r="Q223" s="85"/>
      <c r="R223" s="86"/>
      <c r="S223" s="85"/>
      <c r="T223" s="86"/>
      <c r="U223" s="85"/>
      <c r="V223" s="86"/>
      <c r="W223" s="120"/>
      <c r="X223" s="121"/>
      <c r="Y223" s="121"/>
      <c r="Z223" s="121"/>
      <c r="AA223" s="121"/>
      <c r="AB223" s="121"/>
      <c r="AC223" s="122"/>
    </row>
    <row r="224" spans="1:29" ht="26.25" customHeight="1" x14ac:dyDescent="0.55000000000000004">
      <c r="A224" s="17">
        <v>24</v>
      </c>
      <c r="B224" s="22" t="s">
        <v>34</v>
      </c>
      <c r="C224" s="25" t="str">
        <f t="shared" si="11"/>
        <v>土</v>
      </c>
      <c r="D224" s="85"/>
      <c r="E224" s="86"/>
      <c r="F224" s="205"/>
      <c r="G224" s="178"/>
      <c r="H224" s="18" t="s">
        <v>31</v>
      </c>
      <c r="I224" s="178"/>
      <c r="J224" s="178"/>
      <c r="K224" s="22" t="s">
        <v>32</v>
      </c>
      <c r="L224" s="89" t="str">
        <f t="shared" si="12"/>
        <v/>
      </c>
      <c r="M224" s="90"/>
      <c r="N224" s="22" t="s">
        <v>33</v>
      </c>
      <c r="O224" s="85"/>
      <c r="P224" s="86"/>
      <c r="Q224" s="85"/>
      <c r="R224" s="86"/>
      <c r="S224" s="85"/>
      <c r="T224" s="86"/>
      <c r="U224" s="85"/>
      <c r="V224" s="86"/>
      <c r="W224" s="120"/>
      <c r="X224" s="121"/>
      <c r="Y224" s="121"/>
      <c r="Z224" s="121"/>
      <c r="AA224" s="121"/>
      <c r="AB224" s="121"/>
      <c r="AC224" s="122"/>
    </row>
    <row r="225" spans="1:29" ht="26.25" customHeight="1" x14ac:dyDescent="0.55000000000000004">
      <c r="A225" s="17">
        <v>25</v>
      </c>
      <c r="B225" s="22" t="s">
        <v>34</v>
      </c>
      <c r="C225" s="25" t="str">
        <f t="shared" si="11"/>
        <v>日</v>
      </c>
      <c r="D225" s="85"/>
      <c r="E225" s="86"/>
      <c r="F225" s="205"/>
      <c r="G225" s="178"/>
      <c r="H225" s="18" t="s">
        <v>31</v>
      </c>
      <c r="I225" s="178"/>
      <c r="J225" s="178"/>
      <c r="K225" s="22" t="s">
        <v>32</v>
      </c>
      <c r="L225" s="89" t="str">
        <f t="shared" si="12"/>
        <v/>
      </c>
      <c r="M225" s="90"/>
      <c r="N225" s="22" t="s">
        <v>33</v>
      </c>
      <c r="O225" s="85"/>
      <c r="P225" s="86"/>
      <c r="Q225" s="85"/>
      <c r="R225" s="86"/>
      <c r="S225" s="85"/>
      <c r="T225" s="86"/>
      <c r="U225" s="85"/>
      <c r="V225" s="86"/>
      <c r="W225" s="120"/>
      <c r="X225" s="121"/>
      <c r="Y225" s="121"/>
      <c r="Z225" s="121"/>
      <c r="AA225" s="121"/>
      <c r="AB225" s="121"/>
      <c r="AC225" s="122"/>
    </row>
    <row r="226" spans="1:29" ht="26.25" customHeight="1" x14ac:dyDescent="0.55000000000000004">
      <c r="A226" s="17">
        <v>26</v>
      </c>
      <c r="B226" s="22" t="s">
        <v>34</v>
      </c>
      <c r="C226" s="25" t="str">
        <f t="shared" si="11"/>
        <v>月</v>
      </c>
      <c r="D226" s="85"/>
      <c r="E226" s="86"/>
      <c r="F226" s="205"/>
      <c r="G226" s="178"/>
      <c r="H226" s="18" t="s">
        <v>31</v>
      </c>
      <c r="I226" s="178"/>
      <c r="J226" s="178"/>
      <c r="K226" s="22" t="s">
        <v>32</v>
      </c>
      <c r="L226" s="89" t="str">
        <f t="shared" si="12"/>
        <v/>
      </c>
      <c r="M226" s="90"/>
      <c r="N226" s="22" t="s">
        <v>33</v>
      </c>
      <c r="O226" s="85"/>
      <c r="P226" s="86"/>
      <c r="Q226" s="85"/>
      <c r="R226" s="86"/>
      <c r="S226" s="85"/>
      <c r="T226" s="86"/>
      <c r="U226" s="85"/>
      <c r="V226" s="86"/>
      <c r="W226" s="120"/>
      <c r="X226" s="121"/>
      <c r="Y226" s="121"/>
      <c r="Z226" s="121"/>
      <c r="AA226" s="121"/>
      <c r="AB226" s="121"/>
      <c r="AC226" s="122"/>
    </row>
    <row r="227" spans="1:29" ht="26.25" customHeight="1" x14ac:dyDescent="0.55000000000000004">
      <c r="A227" s="17">
        <v>27</v>
      </c>
      <c r="B227" s="22" t="s">
        <v>34</v>
      </c>
      <c r="C227" s="25" t="str">
        <f t="shared" si="11"/>
        <v>火</v>
      </c>
      <c r="D227" s="85"/>
      <c r="E227" s="86"/>
      <c r="F227" s="205"/>
      <c r="G227" s="178"/>
      <c r="H227" s="18" t="s">
        <v>31</v>
      </c>
      <c r="I227" s="178"/>
      <c r="J227" s="178"/>
      <c r="K227" s="22" t="s">
        <v>32</v>
      </c>
      <c r="L227" s="89" t="str">
        <f t="shared" si="12"/>
        <v/>
      </c>
      <c r="M227" s="90"/>
      <c r="N227" s="22" t="s">
        <v>33</v>
      </c>
      <c r="O227" s="85"/>
      <c r="P227" s="86"/>
      <c r="Q227" s="85"/>
      <c r="R227" s="86"/>
      <c r="S227" s="85"/>
      <c r="T227" s="86"/>
      <c r="U227" s="85"/>
      <c r="V227" s="86"/>
      <c r="W227" s="120"/>
      <c r="X227" s="121"/>
      <c r="Y227" s="121"/>
      <c r="Z227" s="121"/>
      <c r="AA227" s="121"/>
      <c r="AB227" s="121"/>
      <c r="AC227" s="122"/>
    </row>
    <row r="228" spans="1:29" ht="26.25" customHeight="1" x14ac:dyDescent="0.55000000000000004">
      <c r="A228" s="17">
        <v>28</v>
      </c>
      <c r="B228" s="22" t="s">
        <v>34</v>
      </c>
      <c r="C228" s="25" t="str">
        <f t="shared" si="11"/>
        <v>水</v>
      </c>
      <c r="D228" s="85"/>
      <c r="E228" s="86"/>
      <c r="F228" s="205"/>
      <c r="G228" s="178"/>
      <c r="H228" s="18" t="s">
        <v>31</v>
      </c>
      <c r="I228" s="178"/>
      <c r="J228" s="178"/>
      <c r="K228" s="22" t="s">
        <v>32</v>
      </c>
      <c r="L228" s="89" t="str">
        <f t="shared" si="12"/>
        <v/>
      </c>
      <c r="M228" s="90"/>
      <c r="N228" s="22" t="s">
        <v>33</v>
      </c>
      <c r="O228" s="85"/>
      <c r="P228" s="86"/>
      <c r="Q228" s="85"/>
      <c r="R228" s="86"/>
      <c r="S228" s="85"/>
      <c r="T228" s="86"/>
      <c r="U228" s="85"/>
      <c r="V228" s="86"/>
      <c r="W228" s="120"/>
      <c r="X228" s="121"/>
      <c r="Y228" s="121"/>
      <c r="Z228" s="121"/>
      <c r="AA228" s="121"/>
      <c r="AB228" s="121"/>
      <c r="AC228" s="122"/>
    </row>
    <row r="229" spans="1:29" ht="26.25" customHeight="1" x14ac:dyDescent="0.55000000000000004">
      <c r="A229" s="17">
        <v>29</v>
      </c>
      <c r="B229" s="22" t="s">
        <v>34</v>
      </c>
      <c r="C229" s="25" t="str">
        <f t="shared" si="11"/>
        <v>木</v>
      </c>
      <c r="D229" s="85"/>
      <c r="E229" s="86"/>
      <c r="F229" s="205"/>
      <c r="G229" s="178"/>
      <c r="H229" s="18" t="s">
        <v>31</v>
      </c>
      <c r="I229" s="178"/>
      <c r="J229" s="178"/>
      <c r="K229" s="22" t="s">
        <v>32</v>
      </c>
      <c r="L229" s="89" t="str">
        <f t="shared" si="12"/>
        <v/>
      </c>
      <c r="M229" s="90"/>
      <c r="N229" s="22" t="s">
        <v>33</v>
      </c>
      <c r="O229" s="85"/>
      <c r="P229" s="86"/>
      <c r="Q229" s="85"/>
      <c r="R229" s="86"/>
      <c r="S229" s="85"/>
      <c r="T229" s="86"/>
      <c r="U229" s="85"/>
      <c r="V229" s="86"/>
      <c r="W229" s="120"/>
      <c r="X229" s="121"/>
      <c r="Y229" s="121"/>
      <c r="Z229" s="121"/>
      <c r="AA229" s="121"/>
      <c r="AB229" s="121"/>
      <c r="AC229" s="122"/>
    </row>
    <row r="230" spans="1:29" ht="26.25" customHeight="1" x14ac:dyDescent="0.55000000000000004">
      <c r="A230" s="17">
        <v>30</v>
      </c>
      <c r="B230" s="22" t="s">
        <v>34</v>
      </c>
      <c r="C230" s="25" t="str">
        <f t="shared" si="11"/>
        <v>金</v>
      </c>
      <c r="D230" s="85"/>
      <c r="E230" s="86"/>
      <c r="F230" s="205"/>
      <c r="G230" s="178"/>
      <c r="H230" s="18" t="s">
        <v>31</v>
      </c>
      <c r="I230" s="178"/>
      <c r="J230" s="178"/>
      <c r="K230" s="22" t="s">
        <v>32</v>
      </c>
      <c r="L230" s="89" t="str">
        <f t="shared" si="12"/>
        <v/>
      </c>
      <c r="M230" s="90"/>
      <c r="N230" s="22" t="s">
        <v>33</v>
      </c>
      <c r="O230" s="85"/>
      <c r="P230" s="86"/>
      <c r="Q230" s="85"/>
      <c r="R230" s="86"/>
      <c r="S230" s="85"/>
      <c r="T230" s="86"/>
      <c r="U230" s="85"/>
      <c r="V230" s="86"/>
      <c r="W230" s="120"/>
      <c r="X230" s="121"/>
      <c r="Y230" s="121"/>
      <c r="Z230" s="121"/>
      <c r="AA230" s="121"/>
      <c r="AB230" s="121"/>
      <c r="AC230" s="122"/>
    </row>
    <row r="231" spans="1:29" ht="26.25" customHeight="1" x14ac:dyDescent="0.55000000000000004">
      <c r="A231" s="19">
        <v>31</v>
      </c>
      <c r="B231" s="23" t="s">
        <v>4</v>
      </c>
      <c r="C231" s="26" t="str">
        <f t="shared" si="11"/>
        <v>土</v>
      </c>
      <c r="D231" s="218"/>
      <c r="E231" s="219"/>
      <c r="F231" s="226"/>
      <c r="G231" s="227"/>
      <c r="H231" s="20" t="s">
        <v>31</v>
      </c>
      <c r="I231" s="227"/>
      <c r="J231" s="227"/>
      <c r="K231" s="23" t="s">
        <v>32</v>
      </c>
      <c r="L231" s="89" t="str">
        <f t="shared" ref="L231" si="13">IF(OR(F231="",I231=""),"",MIN(MAX(ROUNDDOWN((I231-F231)*24*2,0)/2,0),$E$198))</f>
        <v/>
      </c>
      <c r="M231" s="90"/>
      <c r="N231" s="23" t="s">
        <v>33</v>
      </c>
      <c r="O231" s="218"/>
      <c r="P231" s="219"/>
      <c r="Q231" s="218"/>
      <c r="R231" s="219"/>
      <c r="S231" s="218"/>
      <c r="T231" s="219"/>
      <c r="U231" s="218"/>
      <c r="V231" s="219"/>
      <c r="W231" s="208"/>
      <c r="X231" s="209"/>
      <c r="Y231" s="209"/>
      <c r="Z231" s="209"/>
      <c r="AA231" s="209"/>
      <c r="AB231" s="209"/>
      <c r="AC231" s="210"/>
    </row>
    <row r="232" spans="1:29" ht="26.25" customHeight="1" x14ac:dyDescent="0.55000000000000004">
      <c r="A232" s="126" t="s">
        <v>35</v>
      </c>
      <c r="B232" s="127"/>
      <c r="C232" s="127"/>
      <c r="D232" s="27">
        <f>COUNTIF(L201:M231,"&gt;0")</f>
        <v>0</v>
      </c>
      <c r="E232" s="224" t="s">
        <v>36</v>
      </c>
      <c r="F232" s="224"/>
      <c r="G232" s="224"/>
      <c r="H232" s="224"/>
      <c r="I232" s="27">
        <f>COUNTIF(D201:E231,"○")</f>
        <v>0</v>
      </c>
      <c r="J232" s="28" t="s">
        <v>16</v>
      </c>
      <c r="K232" s="126" t="s">
        <v>101</v>
      </c>
      <c r="L232" s="127"/>
      <c r="M232" s="127"/>
      <c r="N232" s="27" t="s">
        <v>99</v>
      </c>
      <c r="O232" s="27">
        <f>COUNTIF(Q201:R231,"○")</f>
        <v>0</v>
      </c>
      <c r="P232" s="27" t="s">
        <v>38</v>
      </c>
      <c r="Q232" s="225" t="s">
        <v>100</v>
      </c>
      <c r="R232" s="225"/>
      <c r="S232" s="27">
        <f>COUNTIF(S201:T231,"○")</f>
        <v>0</v>
      </c>
      <c r="T232" s="27" t="s">
        <v>38</v>
      </c>
      <c r="U232" s="27"/>
      <c r="V232" s="27"/>
      <c r="W232" s="28"/>
      <c r="X232" s="212" t="s">
        <v>37</v>
      </c>
      <c r="Y232" s="213"/>
      <c r="Z232" s="213"/>
      <c r="AA232" s="44"/>
      <c r="AB232" s="44"/>
      <c r="AC232" s="216" t="str">
        <f>IF(W199="３．要支援家庭のこども加算","●","×")</f>
        <v>×</v>
      </c>
    </row>
    <row r="233" spans="1:29" ht="26.25" customHeight="1" x14ac:dyDescent="0.55000000000000004">
      <c r="A233" s="126" t="s">
        <v>91</v>
      </c>
      <c r="B233" s="127"/>
      <c r="C233" s="27">
        <f>COUNTIF(O201:P231,"○")</f>
        <v>0</v>
      </c>
      <c r="D233" s="105" t="s">
        <v>38</v>
      </c>
      <c r="E233" s="105"/>
      <c r="F233" s="103" t="s">
        <v>107</v>
      </c>
      <c r="G233" s="104"/>
      <c r="H233" s="104"/>
      <c r="I233" s="27">
        <f>COUNTIF(U201:V231,"○")</f>
        <v>0</v>
      </c>
      <c r="J233" s="28" t="s">
        <v>38</v>
      </c>
      <c r="K233" s="211" t="s">
        <v>60</v>
      </c>
      <c r="L233" s="113"/>
      <c r="M233" s="113"/>
      <c r="N233" s="42">
        <f>IF(SUM(L201:M231)&gt;E198, E198, SUM(L201:M231))</f>
        <v>0</v>
      </c>
      <c r="O233" s="111" t="s">
        <v>58</v>
      </c>
      <c r="P233" s="111"/>
      <c r="Q233" s="111"/>
      <c r="R233" s="111"/>
      <c r="S233" s="42">
        <f>SUMIFS(L201:M231,D201:E231,"○")</f>
        <v>0</v>
      </c>
      <c r="T233" s="42" t="s">
        <v>59</v>
      </c>
      <c r="U233" s="115"/>
      <c r="V233" s="115"/>
      <c r="W233" s="45"/>
      <c r="X233" s="214"/>
      <c r="Y233" s="215"/>
      <c r="Z233" s="215"/>
      <c r="AA233" s="49"/>
      <c r="AB233" s="49"/>
      <c r="AC233" s="217"/>
    </row>
    <row r="234" spans="1:29" ht="26.25" customHeight="1" x14ac:dyDescent="0.55000000000000004">
      <c r="A234" s="29"/>
      <c r="B234" s="29"/>
      <c r="C234" s="29"/>
      <c r="D234" s="32"/>
      <c r="E234" s="32"/>
      <c r="F234" s="29"/>
      <c r="G234" s="29"/>
      <c r="H234" s="29"/>
      <c r="I234" s="32"/>
      <c r="J234" s="32"/>
      <c r="K234" s="51"/>
      <c r="L234" s="51"/>
      <c r="M234" s="51"/>
      <c r="N234" s="32"/>
      <c r="O234" s="52"/>
      <c r="P234" s="52"/>
      <c r="Q234" s="52"/>
      <c r="R234" s="52"/>
      <c r="S234" s="32"/>
      <c r="T234" s="32"/>
      <c r="U234" s="53"/>
      <c r="V234" s="53"/>
      <c r="W234" s="32"/>
      <c r="X234" s="29"/>
      <c r="Y234" s="29"/>
      <c r="Z234" s="29"/>
      <c r="AA234" s="29"/>
      <c r="AB234" s="29"/>
      <c r="AC234" s="29"/>
    </row>
    <row r="235" spans="1:29" ht="26.25" customHeight="1" x14ac:dyDescent="0.55000000000000004">
      <c r="A235" s="100" t="str">
        <f>"（別紙）中野区乳児等通園支援事業　利用状況報告書（"&amp;$N$2&amp;"年"&amp;$P$2&amp;"月分）"</f>
        <v>（別紙）中野区乳児等通園支援事業　利用状況報告書（2026年10月分）</v>
      </c>
      <c r="B235" s="100"/>
      <c r="C235" s="100"/>
      <c r="D235" s="100"/>
      <c r="E235" s="100"/>
      <c r="F235" s="100"/>
      <c r="G235" s="100"/>
      <c r="H235" s="100"/>
      <c r="I235" s="100"/>
      <c r="J235" s="100"/>
      <c r="K235" s="100"/>
      <c r="L235" s="100"/>
      <c r="M235" s="100"/>
      <c r="N235" s="100"/>
      <c r="O235" s="100"/>
      <c r="P235" s="100"/>
      <c r="Q235" s="100"/>
      <c r="R235" s="100"/>
      <c r="S235" s="100"/>
      <c r="T235" s="100"/>
      <c r="U235" s="100"/>
      <c r="V235" s="100"/>
      <c r="W235" s="100"/>
      <c r="X235" s="100"/>
      <c r="Y235" s="100"/>
      <c r="Z235" s="100"/>
      <c r="AA235" s="100"/>
      <c r="AB235" s="100"/>
      <c r="AC235" s="100"/>
    </row>
    <row r="236" spans="1:29" ht="26.25" customHeight="1" x14ac:dyDescent="0.55000000000000004">
      <c r="A236" s="101" t="s">
        <v>23</v>
      </c>
      <c r="B236" s="101"/>
      <c r="C236" s="101"/>
      <c r="D236" s="110"/>
      <c r="E236" s="110"/>
      <c r="F236" s="110"/>
      <c r="G236" s="110"/>
      <c r="H236" s="110"/>
      <c r="I236" s="110"/>
      <c r="J236" s="114" t="s">
        <v>43</v>
      </c>
      <c r="K236" s="114"/>
      <c r="L236" s="114"/>
      <c r="O236" s="29" t="s">
        <v>0</v>
      </c>
      <c r="P236" s="13"/>
      <c r="Q236" s="29" t="s">
        <v>3</v>
      </c>
      <c r="S236" s="29" t="s">
        <v>4</v>
      </c>
      <c r="T236" s="29" t="s">
        <v>19</v>
      </c>
      <c r="U236" s="32" t="s">
        <v>40</v>
      </c>
      <c r="V236" s="32"/>
      <c r="W236" s="110"/>
      <c r="X236" s="110"/>
      <c r="Y236" s="110"/>
      <c r="Z236" s="110"/>
      <c r="AA236" s="110"/>
      <c r="AB236" s="110"/>
      <c r="AC236" s="32" t="s">
        <v>19</v>
      </c>
    </row>
    <row r="237" spans="1:29" ht="26.25" customHeight="1" x14ac:dyDescent="0.55000000000000004">
      <c r="A237" s="101" t="s">
        <v>24</v>
      </c>
      <c r="B237" s="101"/>
      <c r="C237" s="101"/>
      <c r="D237" s="32" t="s">
        <v>87</v>
      </c>
      <c r="E237" s="32" cm="1">
        <f t="array" ref="E237">_xlfn.IFS(W236="０歳児クラス相当",$L$12,W236="１歳児クラス相当",$L$13,W236="２歳児クラス相当（３歳未満）",$L$14,W236="２歳児クラス相当（３歳誕生月）",$L$14,W236="",0)</f>
        <v>0</v>
      </c>
      <c r="F237" s="114" t="s">
        <v>11</v>
      </c>
      <c r="G237" s="114"/>
      <c r="H237" s="29"/>
      <c r="I237" s="32"/>
      <c r="J237" s="114"/>
      <c r="K237" s="114"/>
      <c r="L237" s="32"/>
      <c r="M237" s="114"/>
      <c r="N237" s="114"/>
      <c r="O237" s="32"/>
      <c r="P237" s="157" t="s">
        <v>62</v>
      </c>
      <c r="Q237" s="157"/>
      <c r="R237" s="157"/>
      <c r="S237" s="110"/>
      <c r="T237" s="110"/>
      <c r="U237" s="110"/>
      <c r="V237" s="157" t="s">
        <v>65</v>
      </c>
      <c r="W237" s="157"/>
      <c r="X237" s="110"/>
      <c r="Y237" s="110"/>
      <c r="Z237" s="110"/>
      <c r="AA237" s="110"/>
      <c r="AB237" s="110"/>
      <c r="AC237" s="32" t="s">
        <v>19</v>
      </c>
    </row>
    <row r="238" spans="1:29" ht="26.25" customHeight="1" x14ac:dyDescent="0.55000000000000004">
      <c r="A238" s="32"/>
      <c r="B238" s="114" t="s">
        <v>66</v>
      </c>
      <c r="C238" s="114"/>
      <c r="D238" s="114"/>
      <c r="E238" s="114" t="s">
        <v>94</v>
      </c>
      <c r="F238" s="114"/>
      <c r="G238" s="114"/>
      <c r="H238" s="114"/>
      <c r="I238" s="29" t="s">
        <v>19</v>
      </c>
      <c r="J238" s="113" t="s">
        <v>93</v>
      </c>
      <c r="K238" s="113"/>
      <c r="L238" s="113"/>
      <c r="M238" s="113"/>
      <c r="N238" s="113"/>
      <c r="O238" s="110"/>
      <c r="P238" s="110"/>
      <c r="Q238" s="110"/>
      <c r="R238" s="110"/>
      <c r="S238" s="110"/>
      <c r="T238" s="32"/>
      <c r="U238" s="111" t="s">
        <v>86</v>
      </c>
      <c r="V238" s="111"/>
      <c r="W238" s="228"/>
      <c r="X238" s="228"/>
      <c r="Y238" s="228"/>
      <c r="Z238" s="228"/>
      <c r="AA238" s="228"/>
      <c r="AB238" s="228"/>
    </row>
    <row r="239" spans="1:29" ht="26.25" customHeight="1" x14ac:dyDescent="0.55000000000000004">
      <c r="A239" s="123" t="s">
        <v>25</v>
      </c>
      <c r="B239" s="123"/>
      <c r="C239" s="14" t="s">
        <v>26</v>
      </c>
      <c r="D239" s="123" t="s">
        <v>90</v>
      </c>
      <c r="E239" s="123"/>
      <c r="F239" s="123" t="s">
        <v>27</v>
      </c>
      <c r="G239" s="123"/>
      <c r="H239" s="123"/>
      <c r="I239" s="123"/>
      <c r="J239" s="123"/>
      <c r="K239" s="123"/>
      <c r="L239" s="177" t="s">
        <v>28</v>
      </c>
      <c r="M239" s="177"/>
      <c r="N239" s="177"/>
      <c r="O239" s="123" t="s">
        <v>29</v>
      </c>
      <c r="P239" s="123"/>
      <c r="Q239" s="116" t="s">
        <v>98</v>
      </c>
      <c r="R239" s="116"/>
      <c r="S239" s="116" t="s">
        <v>45</v>
      </c>
      <c r="T239" s="116"/>
      <c r="U239" s="124" t="s">
        <v>55</v>
      </c>
      <c r="V239" s="125"/>
      <c r="W239" s="126" t="s">
        <v>30</v>
      </c>
      <c r="X239" s="127"/>
      <c r="Y239" s="127"/>
      <c r="Z239" s="127"/>
      <c r="AA239" s="127"/>
      <c r="AB239" s="127"/>
      <c r="AC239" s="128"/>
    </row>
    <row r="240" spans="1:29" ht="26.25" customHeight="1" x14ac:dyDescent="0.55000000000000004">
      <c r="A240" s="15">
        <v>1</v>
      </c>
      <c r="B240" s="21" t="s">
        <v>4</v>
      </c>
      <c r="C240" s="24" t="str">
        <f>TEXT(DATE($N$2,$P$2,A240),"aaa")</f>
        <v>木</v>
      </c>
      <c r="D240" s="106"/>
      <c r="E240" s="107"/>
      <c r="F240" s="108"/>
      <c r="G240" s="109"/>
      <c r="H240" s="16" t="s">
        <v>31</v>
      </c>
      <c r="I240" s="109"/>
      <c r="J240" s="109"/>
      <c r="K240" s="21" t="s">
        <v>32</v>
      </c>
      <c r="L240" s="89" t="str">
        <f>IF(OR(F240="",I240=""),"",MIN(MAX(ROUNDDOWN((I240-F240)*24*2,0)/2,0),$E$237))</f>
        <v/>
      </c>
      <c r="M240" s="90"/>
      <c r="N240" s="43" t="s">
        <v>33</v>
      </c>
      <c r="O240" s="106"/>
      <c r="P240" s="107"/>
      <c r="Q240" s="106"/>
      <c r="R240" s="107"/>
      <c r="S240" s="106"/>
      <c r="T240" s="107"/>
      <c r="U240" s="106"/>
      <c r="V240" s="107"/>
      <c r="W240" s="231"/>
      <c r="X240" s="232"/>
      <c r="Y240" s="232"/>
      <c r="Z240" s="232"/>
      <c r="AA240" s="232"/>
      <c r="AB240" s="232"/>
      <c r="AC240" s="233"/>
    </row>
    <row r="241" spans="1:29" ht="26.25" customHeight="1" x14ac:dyDescent="0.55000000000000004">
      <c r="A241" s="17">
        <v>2</v>
      </c>
      <c r="B241" s="22" t="s">
        <v>4</v>
      </c>
      <c r="C241" s="25" t="str">
        <f>TEXT(DATE($N$2,$P$2,A241),"aaa")</f>
        <v>金</v>
      </c>
      <c r="D241" s="85"/>
      <c r="E241" s="86"/>
      <c r="F241" s="205"/>
      <c r="G241" s="178"/>
      <c r="H241" s="18" t="s">
        <v>31</v>
      </c>
      <c r="I241" s="178"/>
      <c r="J241" s="178"/>
      <c r="K241" s="22" t="s">
        <v>32</v>
      </c>
      <c r="L241" s="89" t="str">
        <f>IF(OR(F241="",I241=""),"",MIN(MAX(ROUNDDOWN((I241-F241)*24*2,0)/2,0),$E$237))</f>
        <v/>
      </c>
      <c r="M241" s="90"/>
      <c r="N241" s="22" t="s">
        <v>33</v>
      </c>
      <c r="O241" s="85"/>
      <c r="P241" s="86"/>
      <c r="Q241" s="85"/>
      <c r="R241" s="86"/>
      <c r="S241" s="85"/>
      <c r="T241" s="86"/>
      <c r="U241" s="85"/>
      <c r="V241" s="86"/>
      <c r="W241" s="120"/>
      <c r="X241" s="121"/>
      <c r="Y241" s="121"/>
      <c r="Z241" s="121"/>
      <c r="AA241" s="121"/>
      <c r="AB241" s="121"/>
      <c r="AC241" s="122"/>
    </row>
    <row r="242" spans="1:29" ht="26.25" customHeight="1" x14ac:dyDescent="0.55000000000000004">
      <c r="A242" s="17">
        <v>3</v>
      </c>
      <c r="B242" s="22" t="s">
        <v>34</v>
      </c>
      <c r="C242" s="25" t="str">
        <f t="shared" ref="C242:C270" si="14">TEXT(DATE($N$2,$P$2,A242),"aaa")</f>
        <v>土</v>
      </c>
      <c r="D242" s="85"/>
      <c r="E242" s="86"/>
      <c r="F242" s="205"/>
      <c r="G242" s="178"/>
      <c r="H242" s="18" t="s">
        <v>31</v>
      </c>
      <c r="I242" s="178"/>
      <c r="J242" s="178"/>
      <c r="K242" s="22" t="s">
        <v>32</v>
      </c>
      <c r="L242" s="89" t="str">
        <f t="shared" ref="L242:L269" si="15">IF(OR(F242="",I242=""),"",MIN(MAX(ROUNDDOWN((I242-F242)*24*2,0)/2,0),$E$237))</f>
        <v/>
      </c>
      <c r="M242" s="90"/>
      <c r="N242" s="22" t="s">
        <v>33</v>
      </c>
      <c r="O242" s="85"/>
      <c r="P242" s="86"/>
      <c r="Q242" s="85"/>
      <c r="R242" s="86"/>
      <c r="S242" s="85"/>
      <c r="T242" s="86"/>
      <c r="U242" s="85"/>
      <c r="V242" s="86"/>
      <c r="W242" s="234"/>
      <c r="X242" s="235"/>
      <c r="Y242" s="235"/>
      <c r="Z242" s="235"/>
      <c r="AA242" s="235"/>
      <c r="AB242" s="235"/>
      <c r="AC242" s="236"/>
    </row>
    <row r="243" spans="1:29" ht="26.25" customHeight="1" x14ac:dyDescent="0.55000000000000004">
      <c r="A243" s="17">
        <v>4</v>
      </c>
      <c r="B243" s="22" t="s">
        <v>34</v>
      </c>
      <c r="C243" s="25" t="str">
        <f t="shared" si="14"/>
        <v>日</v>
      </c>
      <c r="D243" s="85"/>
      <c r="E243" s="86"/>
      <c r="F243" s="205"/>
      <c r="G243" s="178"/>
      <c r="H243" s="18" t="s">
        <v>31</v>
      </c>
      <c r="I243" s="178"/>
      <c r="J243" s="178"/>
      <c r="K243" s="22" t="s">
        <v>32</v>
      </c>
      <c r="L243" s="89" t="str">
        <f t="shared" si="15"/>
        <v/>
      </c>
      <c r="M243" s="90"/>
      <c r="N243" s="22" t="s">
        <v>33</v>
      </c>
      <c r="O243" s="85"/>
      <c r="P243" s="86"/>
      <c r="Q243" s="85"/>
      <c r="R243" s="86"/>
      <c r="S243" s="85"/>
      <c r="T243" s="86"/>
      <c r="U243" s="85"/>
      <c r="V243" s="86"/>
      <c r="W243" s="120"/>
      <c r="X243" s="121"/>
      <c r="Y243" s="121"/>
      <c r="Z243" s="121"/>
      <c r="AA243" s="121"/>
      <c r="AB243" s="121"/>
      <c r="AC243" s="122"/>
    </row>
    <row r="244" spans="1:29" ht="26.25" customHeight="1" x14ac:dyDescent="0.55000000000000004">
      <c r="A244" s="17">
        <v>5</v>
      </c>
      <c r="B244" s="22" t="s">
        <v>34</v>
      </c>
      <c r="C244" s="25" t="str">
        <f t="shared" si="14"/>
        <v>月</v>
      </c>
      <c r="D244" s="85"/>
      <c r="E244" s="86"/>
      <c r="F244" s="205"/>
      <c r="G244" s="178"/>
      <c r="H244" s="18" t="s">
        <v>31</v>
      </c>
      <c r="I244" s="178"/>
      <c r="J244" s="178"/>
      <c r="K244" s="22" t="s">
        <v>32</v>
      </c>
      <c r="L244" s="89" t="str">
        <f t="shared" si="15"/>
        <v/>
      </c>
      <c r="M244" s="90"/>
      <c r="N244" s="22" t="s">
        <v>33</v>
      </c>
      <c r="O244" s="85"/>
      <c r="P244" s="86"/>
      <c r="Q244" s="85"/>
      <c r="R244" s="86"/>
      <c r="S244" s="85"/>
      <c r="T244" s="86"/>
      <c r="U244" s="85"/>
      <c r="V244" s="86"/>
      <c r="W244" s="120"/>
      <c r="X244" s="121"/>
      <c r="Y244" s="121"/>
      <c r="Z244" s="121"/>
      <c r="AA244" s="121"/>
      <c r="AB244" s="121"/>
      <c r="AC244" s="122"/>
    </row>
    <row r="245" spans="1:29" ht="26.25" customHeight="1" x14ac:dyDescent="0.55000000000000004">
      <c r="A245" s="17">
        <v>6</v>
      </c>
      <c r="B245" s="22" t="s">
        <v>34</v>
      </c>
      <c r="C245" s="25" t="str">
        <f t="shared" si="14"/>
        <v>火</v>
      </c>
      <c r="D245" s="85"/>
      <c r="E245" s="86"/>
      <c r="F245" s="205"/>
      <c r="G245" s="178"/>
      <c r="H245" s="18" t="s">
        <v>31</v>
      </c>
      <c r="I245" s="178"/>
      <c r="J245" s="178"/>
      <c r="K245" s="22" t="s">
        <v>32</v>
      </c>
      <c r="L245" s="89" t="str">
        <f t="shared" si="15"/>
        <v/>
      </c>
      <c r="M245" s="90"/>
      <c r="N245" s="22" t="s">
        <v>33</v>
      </c>
      <c r="O245" s="85"/>
      <c r="P245" s="86"/>
      <c r="Q245" s="85"/>
      <c r="R245" s="86"/>
      <c r="S245" s="85"/>
      <c r="T245" s="86"/>
      <c r="U245" s="85"/>
      <c r="V245" s="86"/>
      <c r="W245" s="120"/>
      <c r="X245" s="121"/>
      <c r="Y245" s="121"/>
      <c r="Z245" s="121"/>
      <c r="AA245" s="121"/>
      <c r="AB245" s="121"/>
      <c r="AC245" s="122"/>
    </row>
    <row r="246" spans="1:29" ht="26.25" customHeight="1" x14ac:dyDescent="0.55000000000000004">
      <c r="A246" s="17">
        <v>7</v>
      </c>
      <c r="B246" s="22" t="s">
        <v>34</v>
      </c>
      <c r="C246" s="25" t="str">
        <f t="shared" si="14"/>
        <v>水</v>
      </c>
      <c r="D246" s="85"/>
      <c r="E246" s="86"/>
      <c r="F246" s="205"/>
      <c r="G246" s="178"/>
      <c r="H246" s="18" t="s">
        <v>31</v>
      </c>
      <c r="I246" s="178"/>
      <c r="J246" s="178"/>
      <c r="K246" s="22" t="s">
        <v>32</v>
      </c>
      <c r="L246" s="89" t="str">
        <f t="shared" si="15"/>
        <v/>
      </c>
      <c r="M246" s="90"/>
      <c r="N246" s="22" t="s">
        <v>33</v>
      </c>
      <c r="O246" s="85"/>
      <c r="P246" s="86"/>
      <c r="Q246" s="85"/>
      <c r="R246" s="86"/>
      <c r="S246" s="85"/>
      <c r="T246" s="86"/>
      <c r="U246" s="85"/>
      <c r="V246" s="86"/>
      <c r="W246" s="120"/>
      <c r="X246" s="121"/>
      <c r="Y246" s="121"/>
      <c r="Z246" s="121"/>
      <c r="AA246" s="121"/>
      <c r="AB246" s="121"/>
      <c r="AC246" s="122"/>
    </row>
    <row r="247" spans="1:29" ht="26.25" customHeight="1" x14ac:dyDescent="0.55000000000000004">
      <c r="A247" s="17">
        <v>8</v>
      </c>
      <c r="B247" s="22" t="s">
        <v>34</v>
      </c>
      <c r="C247" s="25" t="str">
        <f t="shared" si="14"/>
        <v>木</v>
      </c>
      <c r="D247" s="85"/>
      <c r="E247" s="86"/>
      <c r="F247" s="205"/>
      <c r="G247" s="178"/>
      <c r="H247" s="18" t="s">
        <v>31</v>
      </c>
      <c r="I247" s="178"/>
      <c r="J247" s="178"/>
      <c r="K247" s="22" t="s">
        <v>32</v>
      </c>
      <c r="L247" s="89" t="str">
        <f t="shared" si="15"/>
        <v/>
      </c>
      <c r="M247" s="90"/>
      <c r="N247" s="22" t="s">
        <v>33</v>
      </c>
      <c r="O247" s="85"/>
      <c r="P247" s="86"/>
      <c r="Q247" s="85"/>
      <c r="R247" s="86"/>
      <c r="S247" s="85"/>
      <c r="T247" s="86"/>
      <c r="U247" s="85"/>
      <c r="V247" s="86"/>
      <c r="W247" s="120"/>
      <c r="X247" s="121"/>
      <c r="Y247" s="121"/>
      <c r="Z247" s="121"/>
      <c r="AA247" s="121"/>
      <c r="AB247" s="121"/>
      <c r="AC247" s="122"/>
    </row>
    <row r="248" spans="1:29" ht="26.25" customHeight="1" x14ac:dyDescent="0.55000000000000004">
      <c r="A248" s="17">
        <v>9</v>
      </c>
      <c r="B248" s="22" t="s">
        <v>34</v>
      </c>
      <c r="C248" s="25" t="str">
        <f t="shared" si="14"/>
        <v>金</v>
      </c>
      <c r="D248" s="85"/>
      <c r="E248" s="86"/>
      <c r="F248" s="205"/>
      <c r="G248" s="178"/>
      <c r="H248" s="18" t="s">
        <v>31</v>
      </c>
      <c r="I248" s="178"/>
      <c r="J248" s="178"/>
      <c r="K248" s="22" t="s">
        <v>32</v>
      </c>
      <c r="L248" s="89" t="str">
        <f t="shared" si="15"/>
        <v/>
      </c>
      <c r="M248" s="90"/>
      <c r="N248" s="22" t="s">
        <v>33</v>
      </c>
      <c r="O248" s="85"/>
      <c r="P248" s="86"/>
      <c r="Q248" s="85"/>
      <c r="R248" s="86"/>
      <c r="S248" s="85"/>
      <c r="T248" s="86"/>
      <c r="U248" s="85"/>
      <c r="V248" s="86"/>
      <c r="W248" s="120"/>
      <c r="X248" s="121"/>
      <c r="Y248" s="121"/>
      <c r="Z248" s="121"/>
      <c r="AA248" s="121"/>
      <c r="AB248" s="121"/>
      <c r="AC248" s="122"/>
    </row>
    <row r="249" spans="1:29" ht="26.25" customHeight="1" x14ac:dyDescent="0.55000000000000004">
      <c r="A249" s="17">
        <v>10</v>
      </c>
      <c r="B249" s="22" t="s">
        <v>34</v>
      </c>
      <c r="C249" s="25" t="str">
        <f t="shared" si="14"/>
        <v>土</v>
      </c>
      <c r="D249" s="85"/>
      <c r="E249" s="86"/>
      <c r="F249" s="205"/>
      <c r="G249" s="178"/>
      <c r="H249" s="18" t="s">
        <v>31</v>
      </c>
      <c r="I249" s="178"/>
      <c r="J249" s="178"/>
      <c r="K249" s="22" t="s">
        <v>32</v>
      </c>
      <c r="L249" s="89" t="str">
        <f t="shared" si="15"/>
        <v/>
      </c>
      <c r="M249" s="90"/>
      <c r="N249" s="22" t="s">
        <v>33</v>
      </c>
      <c r="O249" s="85"/>
      <c r="P249" s="86"/>
      <c r="Q249" s="85"/>
      <c r="R249" s="86"/>
      <c r="S249" s="85"/>
      <c r="T249" s="86"/>
      <c r="U249" s="85"/>
      <c r="V249" s="86"/>
      <c r="W249" s="120"/>
      <c r="X249" s="121"/>
      <c r="Y249" s="121"/>
      <c r="Z249" s="121"/>
      <c r="AA249" s="121"/>
      <c r="AB249" s="121"/>
      <c r="AC249" s="122"/>
    </row>
    <row r="250" spans="1:29" ht="26.25" customHeight="1" x14ac:dyDescent="0.55000000000000004">
      <c r="A250" s="17">
        <v>11</v>
      </c>
      <c r="B250" s="22" t="s">
        <v>34</v>
      </c>
      <c r="C250" s="25" t="str">
        <f t="shared" si="14"/>
        <v>日</v>
      </c>
      <c r="D250" s="85"/>
      <c r="E250" s="86"/>
      <c r="F250" s="205"/>
      <c r="G250" s="178"/>
      <c r="H250" s="18" t="s">
        <v>31</v>
      </c>
      <c r="I250" s="178"/>
      <c r="J250" s="178"/>
      <c r="K250" s="22" t="s">
        <v>32</v>
      </c>
      <c r="L250" s="89" t="str">
        <f t="shared" si="15"/>
        <v/>
      </c>
      <c r="M250" s="90"/>
      <c r="N250" s="22" t="s">
        <v>33</v>
      </c>
      <c r="O250" s="85"/>
      <c r="P250" s="86"/>
      <c r="Q250" s="85"/>
      <c r="R250" s="86"/>
      <c r="S250" s="85"/>
      <c r="T250" s="86"/>
      <c r="U250" s="85"/>
      <c r="V250" s="86"/>
      <c r="W250" s="120"/>
      <c r="X250" s="121"/>
      <c r="Y250" s="121"/>
      <c r="Z250" s="121"/>
      <c r="AA250" s="121"/>
      <c r="AB250" s="121"/>
      <c r="AC250" s="122"/>
    </row>
    <row r="251" spans="1:29" ht="26.25" customHeight="1" x14ac:dyDescent="0.55000000000000004">
      <c r="A251" s="17">
        <v>12</v>
      </c>
      <c r="B251" s="22" t="s">
        <v>34</v>
      </c>
      <c r="C251" s="25" t="str">
        <f t="shared" si="14"/>
        <v>月</v>
      </c>
      <c r="D251" s="85"/>
      <c r="E251" s="86"/>
      <c r="F251" s="205"/>
      <c r="G251" s="178"/>
      <c r="H251" s="18" t="s">
        <v>31</v>
      </c>
      <c r="I251" s="178"/>
      <c r="J251" s="178"/>
      <c r="K251" s="22" t="s">
        <v>32</v>
      </c>
      <c r="L251" s="89" t="str">
        <f t="shared" si="15"/>
        <v/>
      </c>
      <c r="M251" s="90"/>
      <c r="N251" s="22" t="s">
        <v>33</v>
      </c>
      <c r="O251" s="85"/>
      <c r="P251" s="86"/>
      <c r="Q251" s="85"/>
      <c r="R251" s="86"/>
      <c r="S251" s="85"/>
      <c r="T251" s="86"/>
      <c r="U251" s="85"/>
      <c r="V251" s="86"/>
      <c r="W251" s="120"/>
      <c r="X251" s="121"/>
      <c r="Y251" s="121"/>
      <c r="Z251" s="121"/>
      <c r="AA251" s="121"/>
      <c r="AB251" s="121"/>
      <c r="AC251" s="122"/>
    </row>
    <row r="252" spans="1:29" ht="26.25" customHeight="1" x14ac:dyDescent="0.55000000000000004">
      <c r="A252" s="17">
        <v>13</v>
      </c>
      <c r="B252" s="22" t="s">
        <v>34</v>
      </c>
      <c r="C252" s="25" t="str">
        <f t="shared" si="14"/>
        <v>火</v>
      </c>
      <c r="D252" s="85"/>
      <c r="E252" s="86"/>
      <c r="F252" s="205"/>
      <c r="G252" s="178"/>
      <c r="H252" s="18" t="s">
        <v>31</v>
      </c>
      <c r="I252" s="178"/>
      <c r="J252" s="178"/>
      <c r="K252" s="22" t="s">
        <v>32</v>
      </c>
      <c r="L252" s="89" t="str">
        <f t="shared" si="15"/>
        <v/>
      </c>
      <c r="M252" s="90"/>
      <c r="N252" s="22" t="s">
        <v>33</v>
      </c>
      <c r="O252" s="85"/>
      <c r="P252" s="86"/>
      <c r="Q252" s="85"/>
      <c r="R252" s="86"/>
      <c r="S252" s="85"/>
      <c r="T252" s="86"/>
      <c r="U252" s="85"/>
      <c r="V252" s="86"/>
      <c r="W252" s="120"/>
      <c r="X252" s="121"/>
      <c r="Y252" s="121"/>
      <c r="Z252" s="121"/>
      <c r="AA252" s="121"/>
      <c r="AB252" s="121"/>
      <c r="AC252" s="122"/>
    </row>
    <row r="253" spans="1:29" ht="26.25" customHeight="1" x14ac:dyDescent="0.55000000000000004">
      <c r="A253" s="17">
        <v>14</v>
      </c>
      <c r="B253" s="22" t="s">
        <v>34</v>
      </c>
      <c r="C253" s="25" t="str">
        <f t="shared" si="14"/>
        <v>水</v>
      </c>
      <c r="D253" s="85"/>
      <c r="E253" s="86"/>
      <c r="F253" s="205"/>
      <c r="G253" s="178"/>
      <c r="H253" s="18" t="s">
        <v>31</v>
      </c>
      <c r="I253" s="178"/>
      <c r="J253" s="178"/>
      <c r="K253" s="22" t="s">
        <v>32</v>
      </c>
      <c r="L253" s="89" t="str">
        <f t="shared" si="15"/>
        <v/>
      </c>
      <c r="M253" s="90"/>
      <c r="N253" s="22" t="s">
        <v>33</v>
      </c>
      <c r="O253" s="85"/>
      <c r="P253" s="86"/>
      <c r="Q253" s="85"/>
      <c r="R253" s="86"/>
      <c r="S253" s="85"/>
      <c r="T253" s="86"/>
      <c r="U253" s="85"/>
      <c r="V253" s="86"/>
      <c r="W253" s="120"/>
      <c r="X253" s="121"/>
      <c r="Y253" s="121"/>
      <c r="Z253" s="121"/>
      <c r="AA253" s="121"/>
      <c r="AB253" s="121"/>
      <c r="AC253" s="122"/>
    </row>
    <row r="254" spans="1:29" ht="26.25" customHeight="1" x14ac:dyDescent="0.55000000000000004">
      <c r="A254" s="17">
        <v>15</v>
      </c>
      <c r="B254" s="22" t="s">
        <v>34</v>
      </c>
      <c r="C254" s="25" t="str">
        <f t="shared" si="14"/>
        <v>木</v>
      </c>
      <c r="D254" s="85"/>
      <c r="E254" s="86"/>
      <c r="F254" s="205"/>
      <c r="G254" s="178"/>
      <c r="H254" s="18" t="s">
        <v>31</v>
      </c>
      <c r="I254" s="178"/>
      <c r="J254" s="178"/>
      <c r="K254" s="22" t="s">
        <v>32</v>
      </c>
      <c r="L254" s="89" t="str">
        <f t="shared" si="15"/>
        <v/>
      </c>
      <c r="M254" s="90"/>
      <c r="N254" s="22" t="s">
        <v>33</v>
      </c>
      <c r="O254" s="85"/>
      <c r="P254" s="86"/>
      <c r="Q254" s="85"/>
      <c r="R254" s="86"/>
      <c r="S254" s="85"/>
      <c r="T254" s="86"/>
      <c r="U254" s="85"/>
      <c r="V254" s="86"/>
      <c r="W254" s="120"/>
      <c r="X254" s="121"/>
      <c r="Y254" s="121"/>
      <c r="Z254" s="121"/>
      <c r="AA254" s="121"/>
      <c r="AB254" s="121"/>
      <c r="AC254" s="122"/>
    </row>
    <row r="255" spans="1:29" ht="26.25" customHeight="1" x14ac:dyDescent="0.55000000000000004">
      <c r="A255" s="17">
        <v>16</v>
      </c>
      <c r="B255" s="22" t="s">
        <v>34</v>
      </c>
      <c r="C255" s="25" t="str">
        <f t="shared" si="14"/>
        <v>金</v>
      </c>
      <c r="D255" s="85"/>
      <c r="E255" s="86"/>
      <c r="F255" s="205"/>
      <c r="G255" s="178"/>
      <c r="H255" s="18" t="s">
        <v>31</v>
      </c>
      <c r="I255" s="178"/>
      <c r="J255" s="178"/>
      <c r="K255" s="22" t="s">
        <v>32</v>
      </c>
      <c r="L255" s="89" t="str">
        <f t="shared" si="15"/>
        <v/>
      </c>
      <c r="M255" s="90"/>
      <c r="N255" s="22" t="s">
        <v>33</v>
      </c>
      <c r="O255" s="85"/>
      <c r="P255" s="86"/>
      <c r="Q255" s="85"/>
      <c r="R255" s="86"/>
      <c r="S255" s="85"/>
      <c r="T255" s="86"/>
      <c r="U255" s="85"/>
      <c r="V255" s="86"/>
      <c r="W255" s="120"/>
      <c r="X255" s="121"/>
      <c r="Y255" s="121"/>
      <c r="Z255" s="121"/>
      <c r="AA255" s="121"/>
      <c r="AB255" s="121"/>
      <c r="AC255" s="122"/>
    </row>
    <row r="256" spans="1:29" ht="26.25" customHeight="1" x14ac:dyDescent="0.55000000000000004">
      <c r="A256" s="17">
        <v>17</v>
      </c>
      <c r="B256" s="22" t="s">
        <v>34</v>
      </c>
      <c r="C256" s="25" t="str">
        <f t="shared" si="14"/>
        <v>土</v>
      </c>
      <c r="D256" s="85"/>
      <c r="E256" s="86"/>
      <c r="F256" s="205"/>
      <c r="G256" s="178"/>
      <c r="H256" s="18" t="s">
        <v>31</v>
      </c>
      <c r="I256" s="178"/>
      <c r="J256" s="178"/>
      <c r="K256" s="22" t="s">
        <v>32</v>
      </c>
      <c r="L256" s="89" t="str">
        <f t="shared" si="15"/>
        <v/>
      </c>
      <c r="M256" s="90"/>
      <c r="N256" s="22" t="s">
        <v>33</v>
      </c>
      <c r="O256" s="85"/>
      <c r="P256" s="86"/>
      <c r="Q256" s="85"/>
      <c r="R256" s="86"/>
      <c r="S256" s="85"/>
      <c r="T256" s="86"/>
      <c r="U256" s="85"/>
      <c r="V256" s="86"/>
      <c r="W256" s="120"/>
      <c r="X256" s="121"/>
      <c r="Y256" s="121"/>
      <c r="Z256" s="121"/>
      <c r="AA256" s="121"/>
      <c r="AB256" s="121"/>
      <c r="AC256" s="122"/>
    </row>
    <row r="257" spans="1:29" ht="26.25" customHeight="1" x14ac:dyDescent="0.55000000000000004">
      <c r="A257" s="17">
        <v>18</v>
      </c>
      <c r="B257" s="22" t="s">
        <v>34</v>
      </c>
      <c r="C257" s="25" t="str">
        <f t="shared" si="14"/>
        <v>日</v>
      </c>
      <c r="D257" s="85"/>
      <c r="E257" s="86"/>
      <c r="F257" s="205"/>
      <c r="G257" s="178"/>
      <c r="H257" s="18" t="s">
        <v>31</v>
      </c>
      <c r="I257" s="178"/>
      <c r="J257" s="178"/>
      <c r="K257" s="22" t="s">
        <v>32</v>
      </c>
      <c r="L257" s="89" t="str">
        <f t="shared" si="15"/>
        <v/>
      </c>
      <c r="M257" s="90"/>
      <c r="N257" s="22" t="s">
        <v>33</v>
      </c>
      <c r="O257" s="85"/>
      <c r="P257" s="86"/>
      <c r="Q257" s="85"/>
      <c r="R257" s="86"/>
      <c r="S257" s="85"/>
      <c r="T257" s="86"/>
      <c r="U257" s="85"/>
      <c r="V257" s="86"/>
      <c r="W257" s="120"/>
      <c r="X257" s="121"/>
      <c r="Y257" s="121"/>
      <c r="Z257" s="121"/>
      <c r="AA257" s="121"/>
      <c r="AB257" s="121"/>
      <c r="AC257" s="122"/>
    </row>
    <row r="258" spans="1:29" ht="26.25" customHeight="1" x14ac:dyDescent="0.55000000000000004">
      <c r="A258" s="17">
        <v>19</v>
      </c>
      <c r="B258" s="22" t="s">
        <v>34</v>
      </c>
      <c r="C258" s="25" t="str">
        <f t="shared" si="14"/>
        <v>月</v>
      </c>
      <c r="D258" s="85"/>
      <c r="E258" s="86"/>
      <c r="F258" s="205"/>
      <c r="G258" s="178"/>
      <c r="H258" s="18" t="s">
        <v>31</v>
      </c>
      <c r="I258" s="178"/>
      <c r="J258" s="178"/>
      <c r="K258" s="22" t="s">
        <v>32</v>
      </c>
      <c r="L258" s="89" t="str">
        <f t="shared" si="15"/>
        <v/>
      </c>
      <c r="M258" s="90"/>
      <c r="N258" s="22" t="s">
        <v>33</v>
      </c>
      <c r="O258" s="85"/>
      <c r="P258" s="86"/>
      <c r="Q258" s="85"/>
      <c r="R258" s="86"/>
      <c r="S258" s="85"/>
      <c r="T258" s="86"/>
      <c r="U258" s="85"/>
      <c r="V258" s="86"/>
      <c r="W258" s="120"/>
      <c r="X258" s="121"/>
      <c r="Y258" s="121"/>
      <c r="Z258" s="121"/>
      <c r="AA258" s="121"/>
      <c r="AB258" s="121"/>
      <c r="AC258" s="122"/>
    </row>
    <row r="259" spans="1:29" ht="26.25" customHeight="1" x14ac:dyDescent="0.55000000000000004">
      <c r="A259" s="17">
        <v>20</v>
      </c>
      <c r="B259" s="22" t="s">
        <v>34</v>
      </c>
      <c r="C259" s="25" t="str">
        <f t="shared" si="14"/>
        <v>火</v>
      </c>
      <c r="D259" s="85"/>
      <c r="E259" s="86"/>
      <c r="F259" s="205"/>
      <c r="G259" s="178"/>
      <c r="H259" s="18" t="s">
        <v>31</v>
      </c>
      <c r="I259" s="178"/>
      <c r="J259" s="178"/>
      <c r="K259" s="22" t="s">
        <v>32</v>
      </c>
      <c r="L259" s="89" t="str">
        <f t="shared" si="15"/>
        <v/>
      </c>
      <c r="M259" s="90"/>
      <c r="N259" s="22" t="s">
        <v>33</v>
      </c>
      <c r="O259" s="85"/>
      <c r="P259" s="86"/>
      <c r="Q259" s="85"/>
      <c r="R259" s="86"/>
      <c r="S259" s="85"/>
      <c r="T259" s="86"/>
      <c r="U259" s="85"/>
      <c r="V259" s="86"/>
      <c r="W259" s="120"/>
      <c r="X259" s="121"/>
      <c r="Y259" s="121"/>
      <c r="Z259" s="121"/>
      <c r="AA259" s="121"/>
      <c r="AB259" s="121"/>
      <c r="AC259" s="122"/>
    </row>
    <row r="260" spans="1:29" ht="26.25" customHeight="1" x14ac:dyDescent="0.55000000000000004">
      <c r="A260" s="17">
        <v>21</v>
      </c>
      <c r="B260" s="22" t="s">
        <v>34</v>
      </c>
      <c r="C260" s="25" t="str">
        <f t="shared" si="14"/>
        <v>水</v>
      </c>
      <c r="D260" s="85"/>
      <c r="E260" s="86"/>
      <c r="F260" s="205"/>
      <c r="G260" s="178"/>
      <c r="H260" s="18" t="s">
        <v>31</v>
      </c>
      <c r="I260" s="178"/>
      <c r="J260" s="178"/>
      <c r="K260" s="22" t="s">
        <v>32</v>
      </c>
      <c r="L260" s="89" t="str">
        <f t="shared" si="15"/>
        <v/>
      </c>
      <c r="M260" s="90"/>
      <c r="N260" s="22" t="s">
        <v>33</v>
      </c>
      <c r="O260" s="85"/>
      <c r="P260" s="86"/>
      <c r="Q260" s="85"/>
      <c r="R260" s="86"/>
      <c r="S260" s="85"/>
      <c r="T260" s="86"/>
      <c r="U260" s="85"/>
      <c r="V260" s="86"/>
      <c r="W260" s="120"/>
      <c r="X260" s="121"/>
      <c r="Y260" s="121"/>
      <c r="Z260" s="121"/>
      <c r="AA260" s="121"/>
      <c r="AB260" s="121"/>
      <c r="AC260" s="122"/>
    </row>
    <row r="261" spans="1:29" ht="26.25" customHeight="1" x14ac:dyDescent="0.55000000000000004">
      <c r="A261" s="17">
        <v>22</v>
      </c>
      <c r="B261" s="22" t="s">
        <v>34</v>
      </c>
      <c r="C261" s="25" t="str">
        <f t="shared" si="14"/>
        <v>木</v>
      </c>
      <c r="D261" s="85"/>
      <c r="E261" s="86"/>
      <c r="F261" s="205"/>
      <c r="G261" s="178"/>
      <c r="H261" s="18" t="s">
        <v>31</v>
      </c>
      <c r="I261" s="178"/>
      <c r="J261" s="178"/>
      <c r="K261" s="22" t="s">
        <v>32</v>
      </c>
      <c r="L261" s="89" t="str">
        <f t="shared" si="15"/>
        <v/>
      </c>
      <c r="M261" s="90"/>
      <c r="N261" s="22" t="s">
        <v>33</v>
      </c>
      <c r="O261" s="85"/>
      <c r="P261" s="86"/>
      <c r="Q261" s="85"/>
      <c r="R261" s="86"/>
      <c r="S261" s="85"/>
      <c r="T261" s="86"/>
      <c r="U261" s="85"/>
      <c r="V261" s="86"/>
      <c r="W261" s="120"/>
      <c r="X261" s="121"/>
      <c r="Y261" s="121"/>
      <c r="Z261" s="121"/>
      <c r="AA261" s="121"/>
      <c r="AB261" s="121"/>
      <c r="AC261" s="122"/>
    </row>
    <row r="262" spans="1:29" ht="26.25" customHeight="1" x14ac:dyDescent="0.55000000000000004">
      <c r="A262" s="17">
        <v>23</v>
      </c>
      <c r="B262" s="22" t="s">
        <v>34</v>
      </c>
      <c r="C262" s="25" t="str">
        <f t="shared" si="14"/>
        <v>金</v>
      </c>
      <c r="D262" s="85"/>
      <c r="E262" s="86"/>
      <c r="F262" s="205"/>
      <c r="G262" s="178"/>
      <c r="H262" s="18" t="s">
        <v>31</v>
      </c>
      <c r="I262" s="178"/>
      <c r="J262" s="178"/>
      <c r="K262" s="22" t="s">
        <v>32</v>
      </c>
      <c r="L262" s="89" t="str">
        <f t="shared" si="15"/>
        <v/>
      </c>
      <c r="M262" s="90"/>
      <c r="N262" s="22" t="s">
        <v>33</v>
      </c>
      <c r="O262" s="85"/>
      <c r="P262" s="86"/>
      <c r="Q262" s="85"/>
      <c r="R262" s="86"/>
      <c r="S262" s="85"/>
      <c r="T262" s="86"/>
      <c r="U262" s="85"/>
      <c r="V262" s="86"/>
      <c r="W262" s="120"/>
      <c r="X262" s="121"/>
      <c r="Y262" s="121"/>
      <c r="Z262" s="121"/>
      <c r="AA262" s="121"/>
      <c r="AB262" s="121"/>
      <c r="AC262" s="122"/>
    </row>
    <row r="263" spans="1:29" ht="26.25" customHeight="1" x14ac:dyDescent="0.55000000000000004">
      <c r="A263" s="17">
        <v>24</v>
      </c>
      <c r="B263" s="22" t="s">
        <v>34</v>
      </c>
      <c r="C263" s="25" t="str">
        <f t="shared" si="14"/>
        <v>土</v>
      </c>
      <c r="D263" s="85"/>
      <c r="E263" s="86"/>
      <c r="F263" s="205"/>
      <c r="G263" s="178"/>
      <c r="H263" s="18" t="s">
        <v>31</v>
      </c>
      <c r="I263" s="178"/>
      <c r="J263" s="178"/>
      <c r="K263" s="22" t="s">
        <v>32</v>
      </c>
      <c r="L263" s="89" t="str">
        <f t="shared" si="15"/>
        <v/>
      </c>
      <c r="M263" s="90"/>
      <c r="N263" s="22" t="s">
        <v>33</v>
      </c>
      <c r="O263" s="85"/>
      <c r="P263" s="86"/>
      <c r="Q263" s="85"/>
      <c r="R263" s="86"/>
      <c r="S263" s="85"/>
      <c r="T263" s="86"/>
      <c r="U263" s="85"/>
      <c r="V263" s="86"/>
      <c r="W263" s="120"/>
      <c r="X263" s="121"/>
      <c r="Y263" s="121"/>
      <c r="Z263" s="121"/>
      <c r="AA263" s="121"/>
      <c r="AB263" s="121"/>
      <c r="AC263" s="122"/>
    </row>
    <row r="264" spans="1:29" ht="26.25" customHeight="1" x14ac:dyDescent="0.55000000000000004">
      <c r="A264" s="17">
        <v>25</v>
      </c>
      <c r="B264" s="22" t="s">
        <v>34</v>
      </c>
      <c r="C264" s="25" t="str">
        <f t="shared" si="14"/>
        <v>日</v>
      </c>
      <c r="D264" s="85"/>
      <c r="E264" s="86"/>
      <c r="F264" s="205"/>
      <c r="G264" s="178"/>
      <c r="H264" s="18" t="s">
        <v>31</v>
      </c>
      <c r="I264" s="178"/>
      <c r="J264" s="178"/>
      <c r="K264" s="22" t="s">
        <v>32</v>
      </c>
      <c r="L264" s="89" t="str">
        <f t="shared" si="15"/>
        <v/>
      </c>
      <c r="M264" s="90"/>
      <c r="N264" s="22" t="s">
        <v>33</v>
      </c>
      <c r="O264" s="85"/>
      <c r="P264" s="86"/>
      <c r="Q264" s="85"/>
      <c r="R264" s="86"/>
      <c r="S264" s="85"/>
      <c r="T264" s="86"/>
      <c r="U264" s="85"/>
      <c r="V264" s="86"/>
      <c r="W264" s="120"/>
      <c r="X264" s="121"/>
      <c r="Y264" s="121"/>
      <c r="Z264" s="121"/>
      <c r="AA264" s="121"/>
      <c r="AB264" s="121"/>
      <c r="AC264" s="122"/>
    </row>
    <row r="265" spans="1:29" ht="26.25" customHeight="1" x14ac:dyDescent="0.55000000000000004">
      <c r="A265" s="17">
        <v>26</v>
      </c>
      <c r="B265" s="22" t="s">
        <v>34</v>
      </c>
      <c r="C265" s="25" t="str">
        <f t="shared" si="14"/>
        <v>月</v>
      </c>
      <c r="D265" s="85"/>
      <c r="E265" s="86"/>
      <c r="F265" s="205"/>
      <c r="G265" s="178"/>
      <c r="H265" s="18" t="s">
        <v>31</v>
      </c>
      <c r="I265" s="178"/>
      <c r="J265" s="178"/>
      <c r="K265" s="22" t="s">
        <v>32</v>
      </c>
      <c r="L265" s="89" t="str">
        <f t="shared" si="15"/>
        <v/>
      </c>
      <c r="M265" s="90"/>
      <c r="N265" s="22" t="s">
        <v>33</v>
      </c>
      <c r="O265" s="85"/>
      <c r="P265" s="86"/>
      <c r="Q265" s="85"/>
      <c r="R265" s="86"/>
      <c r="S265" s="85"/>
      <c r="T265" s="86"/>
      <c r="U265" s="85"/>
      <c r="V265" s="86"/>
      <c r="W265" s="120"/>
      <c r="X265" s="121"/>
      <c r="Y265" s="121"/>
      <c r="Z265" s="121"/>
      <c r="AA265" s="121"/>
      <c r="AB265" s="121"/>
      <c r="AC265" s="122"/>
    </row>
    <row r="266" spans="1:29" ht="26.25" customHeight="1" x14ac:dyDescent="0.55000000000000004">
      <c r="A266" s="17">
        <v>27</v>
      </c>
      <c r="B266" s="22" t="s">
        <v>34</v>
      </c>
      <c r="C266" s="25" t="str">
        <f t="shared" si="14"/>
        <v>火</v>
      </c>
      <c r="D266" s="85"/>
      <c r="E266" s="86"/>
      <c r="F266" s="205"/>
      <c r="G266" s="178"/>
      <c r="H266" s="18" t="s">
        <v>31</v>
      </c>
      <c r="I266" s="178"/>
      <c r="J266" s="178"/>
      <c r="K266" s="22" t="s">
        <v>32</v>
      </c>
      <c r="L266" s="89" t="str">
        <f t="shared" si="15"/>
        <v/>
      </c>
      <c r="M266" s="90"/>
      <c r="N266" s="22" t="s">
        <v>33</v>
      </c>
      <c r="O266" s="85"/>
      <c r="P266" s="86"/>
      <c r="Q266" s="85"/>
      <c r="R266" s="86"/>
      <c r="S266" s="85"/>
      <c r="T266" s="86"/>
      <c r="U266" s="85"/>
      <c r="V266" s="86"/>
      <c r="W266" s="120"/>
      <c r="X266" s="121"/>
      <c r="Y266" s="121"/>
      <c r="Z266" s="121"/>
      <c r="AA266" s="121"/>
      <c r="AB266" s="121"/>
      <c r="AC266" s="122"/>
    </row>
    <row r="267" spans="1:29" ht="26.25" customHeight="1" x14ac:dyDescent="0.55000000000000004">
      <c r="A267" s="17">
        <v>28</v>
      </c>
      <c r="B267" s="22" t="s">
        <v>34</v>
      </c>
      <c r="C267" s="25" t="str">
        <f t="shared" si="14"/>
        <v>水</v>
      </c>
      <c r="D267" s="85"/>
      <c r="E267" s="86"/>
      <c r="F267" s="205"/>
      <c r="G267" s="178"/>
      <c r="H267" s="18" t="s">
        <v>31</v>
      </c>
      <c r="I267" s="178"/>
      <c r="J267" s="178"/>
      <c r="K267" s="22" t="s">
        <v>32</v>
      </c>
      <c r="L267" s="89" t="str">
        <f t="shared" si="15"/>
        <v/>
      </c>
      <c r="M267" s="90"/>
      <c r="N267" s="22" t="s">
        <v>33</v>
      </c>
      <c r="O267" s="85"/>
      <c r="P267" s="86"/>
      <c r="Q267" s="85"/>
      <c r="R267" s="86"/>
      <c r="S267" s="85"/>
      <c r="T267" s="86"/>
      <c r="U267" s="85"/>
      <c r="V267" s="86"/>
      <c r="W267" s="120"/>
      <c r="X267" s="121"/>
      <c r="Y267" s="121"/>
      <c r="Z267" s="121"/>
      <c r="AA267" s="121"/>
      <c r="AB267" s="121"/>
      <c r="AC267" s="122"/>
    </row>
    <row r="268" spans="1:29" ht="26.25" customHeight="1" x14ac:dyDescent="0.55000000000000004">
      <c r="A268" s="17">
        <v>29</v>
      </c>
      <c r="B268" s="22" t="s">
        <v>34</v>
      </c>
      <c r="C268" s="25" t="str">
        <f t="shared" si="14"/>
        <v>木</v>
      </c>
      <c r="D268" s="85"/>
      <c r="E268" s="86"/>
      <c r="F268" s="205"/>
      <c r="G268" s="178"/>
      <c r="H268" s="18" t="s">
        <v>31</v>
      </c>
      <c r="I268" s="178"/>
      <c r="J268" s="178"/>
      <c r="K268" s="22" t="s">
        <v>32</v>
      </c>
      <c r="L268" s="89" t="str">
        <f t="shared" si="15"/>
        <v/>
      </c>
      <c r="M268" s="90"/>
      <c r="N268" s="22" t="s">
        <v>33</v>
      </c>
      <c r="O268" s="85"/>
      <c r="P268" s="86"/>
      <c r="Q268" s="85"/>
      <c r="R268" s="86"/>
      <c r="S268" s="85"/>
      <c r="T268" s="86"/>
      <c r="U268" s="85"/>
      <c r="V268" s="86"/>
      <c r="W268" s="120"/>
      <c r="X268" s="121"/>
      <c r="Y268" s="121"/>
      <c r="Z268" s="121"/>
      <c r="AA268" s="121"/>
      <c r="AB268" s="121"/>
      <c r="AC268" s="122"/>
    </row>
    <row r="269" spans="1:29" ht="26.25" customHeight="1" x14ac:dyDescent="0.55000000000000004">
      <c r="A269" s="17">
        <v>30</v>
      </c>
      <c r="B269" s="22" t="s">
        <v>34</v>
      </c>
      <c r="C269" s="25" t="str">
        <f t="shared" si="14"/>
        <v>金</v>
      </c>
      <c r="D269" s="85"/>
      <c r="E269" s="86"/>
      <c r="F269" s="205"/>
      <c r="G269" s="178"/>
      <c r="H269" s="18" t="s">
        <v>31</v>
      </c>
      <c r="I269" s="178"/>
      <c r="J269" s="178"/>
      <c r="K269" s="22" t="s">
        <v>32</v>
      </c>
      <c r="L269" s="89" t="str">
        <f t="shared" si="15"/>
        <v/>
      </c>
      <c r="M269" s="90"/>
      <c r="N269" s="22" t="s">
        <v>33</v>
      </c>
      <c r="O269" s="85"/>
      <c r="P269" s="86"/>
      <c r="Q269" s="85"/>
      <c r="R269" s="86"/>
      <c r="S269" s="85"/>
      <c r="T269" s="86"/>
      <c r="U269" s="85"/>
      <c r="V269" s="86"/>
      <c r="W269" s="120"/>
      <c r="X269" s="121"/>
      <c r="Y269" s="121"/>
      <c r="Z269" s="121"/>
      <c r="AA269" s="121"/>
      <c r="AB269" s="121"/>
      <c r="AC269" s="122"/>
    </row>
    <row r="270" spans="1:29" ht="26.25" customHeight="1" x14ac:dyDescent="0.55000000000000004">
      <c r="A270" s="19">
        <v>31</v>
      </c>
      <c r="B270" s="23" t="s">
        <v>4</v>
      </c>
      <c r="C270" s="26" t="str">
        <f t="shared" si="14"/>
        <v>土</v>
      </c>
      <c r="D270" s="218"/>
      <c r="E270" s="219"/>
      <c r="F270" s="226"/>
      <c r="G270" s="227"/>
      <c r="H270" s="20" t="s">
        <v>31</v>
      </c>
      <c r="I270" s="227"/>
      <c r="J270" s="227"/>
      <c r="K270" s="23" t="s">
        <v>32</v>
      </c>
      <c r="L270" s="89" t="str">
        <f t="shared" ref="L270" si="16">IF(OR(F270="",I270=""),"",MIN(MAX(ROUNDDOWN((I270-F270)*24*2,0)/2,0),$E$237))</f>
        <v/>
      </c>
      <c r="M270" s="90"/>
      <c r="N270" s="23" t="s">
        <v>33</v>
      </c>
      <c r="O270" s="218"/>
      <c r="P270" s="219"/>
      <c r="Q270" s="218"/>
      <c r="R270" s="219"/>
      <c r="S270" s="218"/>
      <c r="T270" s="219"/>
      <c r="U270" s="218"/>
      <c r="V270" s="219"/>
      <c r="W270" s="208"/>
      <c r="X270" s="209"/>
      <c r="Y270" s="209"/>
      <c r="Z270" s="209"/>
      <c r="AA270" s="209"/>
      <c r="AB270" s="209"/>
      <c r="AC270" s="210"/>
    </row>
    <row r="271" spans="1:29" ht="26.25" customHeight="1" x14ac:dyDescent="0.55000000000000004">
      <c r="A271" s="126" t="s">
        <v>35</v>
      </c>
      <c r="B271" s="127"/>
      <c r="C271" s="127"/>
      <c r="D271" s="27">
        <f>COUNTIF(L240:M270,"&gt;0")</f>
        <v>0</v>
      </c>
      <c r="E271" s="224" t="s">
        <v>36</v>
      </c>
      <c r="F271" s="224"/>
      <c r="G271" s="224"/>
      <c r="H271" s="224"/>
      <c r="I271" s="27">
        <f>COUNTIF(D240:E270,"○")</f>
        <v>0</v>
      </c>
      <c r="J271" s="28" t="s">
        <v>16</v>
      </c>
      <c r="K271" s="126" t="s">
        <v>101</v>
      </c>
      <c r="L271" s="127"/>
      <c r="M271" s="127"/>
      <c r="N271" s="27" t="s">
        <v>99</v>
      </c>
      <c r="O271" s="27">
        <f>COUNTIF(Q240:R270,"○")</f>
        <v>0</v>
      </c>
      <c r="P271" s="27" t="s">
        <v>38</v>
      </c>
      <c r="Q271" s="225" t="s">
        <v>100</v>
      </c>
      <c r="R271" s="225"/>
      <c r="S271" s="27">
        <f>COUNTIF(S240:T270,"○")</f>
        <v>0</v>
      </c>
      <c r="T271" s="27" t="s">
        <v>38</v>
      </c>
      <c r="U271" s="27"/>
      <c r="V271" s="27"/>
      <c r="W271" s="28"/>
      <c r="X271" s="212" t="s">
        <v>37</v>
      </c>
      <c r="Y271" s="213"/>
      <c r="Z271" s="213"/>
      <c r="AA271" s="44"/>
      <c r="AB271" s="44"/>
      <c r="AC271" s="216" t="str">
        <f>IF(W238="３．要支援家庭のこども加算","●","×")</f>
        <v>×</v>
      </c>
    </row>
    <row r="272" spans="1:29" ht="26.25" customHeight="1" x14ac:dyDescent="0.55000000000000004">
      <c r="A272" s="126" t="s">
        <v>91</v>
      </c>
      <c r="B272" s="127"/>
      <c r="C272" s="27">
        <f>COUNTIF(O240:P270,"○")</f>
        <v>0</v>
      </c>
      <c r="D272" s="105" t="s">
        <v>38</v>
      </c>
      <c r="E272" s="105"/>
      <c r="F272" s="103" t="s">
        <v>107</v>
      </c>
      <c r="G272" s="104"/>
      <c r="H272" s="104"/>
      <c r="I272" s="27">
        <f>COUNTIF(U240:V270,"○")</f>
        <v>0</v>
      </c>
      <c r="J272" s="28" t="s">
        <v>38</v>
      </c>
      <c r="K272" s="211" t="s">
        <v>60</v>
      </c>
      <c r="L272" s="113"/>
      <c r="M272" s="113"/>
      <c r="N272" s="42">
        <f>IF(SUM(L240:M270)&gt;E237, E237, SUM(L240:M270))</f>
        <v>0</v>
      </c>
      <c r="O272" s="111" t="s">
        <v>58</v>
      </c>
      <c r="P272" s="111"/>
      <c r="Q272" s="111"/>
      <c r="R272" s="111"/>
      <c r="S272" s="42">
        <f>SUMIFS(L240:M270,D240:E270,"○")</f>
        <v>0</v>
      </c>
      <c r="T272" s="42" t="s">
        <v>59</v>
      </c>
      <c r="U272" s="115"/>
      <c r="V272" s="115"/>
      <c r="W272" s="45"/>
      <c r="X272" s="214"/>
      <c r="Y272" s="215"/>
      <c r="Z272" s="215"/>
      <c r="AA272" s="49"/>
      <c r="AB272" s="49"/>
      <c r="AC272" s="217"/>
    </row>
    <row r="273" spans="1:29" ht="26.25" customHeight="1" x14ac:dyDescent="0.55000000000000004">
      <c r="A273" s="29"/>
      <c r="B273" s="29"/>
      <c r="C273" s="29"/>
      <c r="D273" s="32"/>
      <c r="E273" s="32"/>
      <c r="F273" s="29"/>
      <c r="G273" s="29"/>
      <c r="H273" s="29"/>
      <c r="I273" s="32"/>
      <c r="J273" s="32"/>
      <c r="K273" s="51"/>
      <c r="L273" s="51"/>
      <c r="M273" s="51"/>
      <c r="N273" s="32"/>
      <c r="O273" s="52"/>
      <c r="P273" s="52"/>
      <c r="Q273" s="52"/>
      <c r="R273" s="52"/>
      <c r="S273" s="32"/>
      <c r="T273" s="32"/>
      <c r="U273" s="53"/>
      <c r="V273" s="53"/>
      <c r="W273" s="32"/>
      <c r="X273" s="29"/>
      <c r="Y273" s="29"/>
      <c r="Z273" s="29"/>
      <c r="AA273" s="29"/>
      <c r="AB273" s="29"/>
      <c r="AC273" s="29"/>
    </row>
  </sheetData>
  <sheetProtection sheet="1" selectLockedCells="1"/>
  <mergeCells count="1983">
    <mergeCell ref="O272:R272"/>
    <mergeCell ref="U272:V272"/>
    <mergeCell ref="A271:C271"/>
    <mergeCell ref="E271:H271"/>
    <mergeCell ref="K271:M271"/>
    <mergeCell ref="Q271:R271"/>
    <mergeCell ref="X271:Z272"/>
    <mergeCell ref="AC271:AC272"/>
    <mergeCell ref="A272:B272"/>
    <mergeCell ref="D272:E272"/>
    <mergeCell ref="F272:H272"/>
    <mergeCell ref="K272:M272"/>
    <mergeCell ref="W269:AC269"/>
    <mergeCell ref="D270:E270"/>
    <mergeCell ref="F270:G270"/>
    <mergeCell ref="I270:J270"/>
    <mergeCell ref="L270:M270"/>
    <mergeCell ref="O270:P270"/>
    <mergeCell ref="Q270:R270"/>
    <mergeCell ref="S270:T270"/>
    <mergeCell ref="U270:V270"/>
    <mergeCell ref="W270:AC270"/>
    <mergeCell ref="U268:V268"/>
    <mergeCell ref="W268:AC268"/>
    <mergeCell ref="D269:E269"/>
    <mergeCell ref="F269:G269"/>
    <mergeCell ref="I269:J269"/>
    <mergeCell ref="L269:M269"/>
    <mergeCell ref="O269:P269"/>
    <mergeCell ref="Q269:R269"/>
    <mergeCell ref="S269:T269"/>
    <mergeCell ref="U269:V269"/>
    <mergeCell ref="S267:T267"/>
    <mergeCell ref="U267:V267"/>
    <mergeCell ref="W267:AC267"/>
    <mergeCell ref="D268:E268"/>
    <mergeCell ref="F268:G268"/>
    <mergeCell ref="I268:J268"/>
    <mergeCell ref="L268:M268"/>
    <mergeCell ref="O268:P268"/>
    <mergeCell ref="Q268:R268"/>
    <mergeCell ref="S268:T268"/>
    <mergeCell ref="D267:E267"/>
    <mergeCell ref="F267:G267"/>
    <mergeCell ref="I267:J267"/>
    <mergeCell ref="L267:M267"/>
    <mergeCell ref="O267:P267"/>
    <mergeCell ref="Q267:R267"/>
    <mergeCell ref="W265:AC265"/>
    <mergeCell ref="D266:E266"/>
    <mergeCell ref="F266:G266"/>
    <mergeCell ref="I266:J266"/>
    <mergeCell ref="L266:M266"/>
    <mergeCell ref="O266:P266"/>
    <mergeCell ref="Q266:R266"/>
    <mergeCell ref="S266:T266"/>
    <mergeCell ref="U266:V266"/>
    <mergeCell ref="W266:AC266"/>
    <mergeCell ref="U264:V264"/>
    <mergeCell ref="W264:AC264"/>
    <mergeCell ref="D265:E265"/>
    <mergeCell ref="F265:G265"/>
    <mergeCell ref="I265:J265"/>
    <mergeCell ref="L265:M265"/>
    <mergeCell ref="O265:P265"/>
    <mergeCell ref="Q265:R265"/>
    <mergeCell ref="S265:T265"/>
    <mergeCell ref="U265:V265"/>
    <mergeCell ref="S263:T263"/>
    <mergeCell ref="U263:V263"/>
    <mergeCell ref="W263:AC263"/>
    <mergeCell ref="D264:E264"/>
    <mergeCell ref="F264:G264"/>
    <mergeCell ref="I264:J264"/>
    <mergeCell ref="L264:M264"/>
    <mergeCell ref="O264:P264"/>
    <mergeCell ref="Q264:R264"/>
    <mergeCell ref="S264:T264"/>
    <mergeCell ref="D263:E263"/>
    <mergeCell ref="F263:G263"/>
    <mergeCell ref="I263:J263"/>
    <mergeCell ref="L263:M263"/>
    <mergeCell ref="O263:P263"/>
    <mergeCell ref="Q263:R263"/>
    <mergeCell ref="W261:AC261"/>
    <mergeCell ref="D262:E262"/>
    <mergeCell ref="F262:G262"/>
    <mergeCell ref="I262:J262"/>
    <mergeCell ref="L262:M262"/>
    <mergeCell ref="O262:P262"/>
    <mergeCell ref="Q262:R262"/>
    <mergeCell ref="S262:T262"/>
    <mergeCell ref="U262:V262"/>
    <mergeCell ref="W262:AC262"/>
    <mergeCell ref="U260:V260"/>
    <mergeCell ref="W260:AC260"/>
    <mergeCell ref="D261:E261"/>
    <mergeCell ref="F261:G261"/>
    <mergeCell ref="I261:J261"/>
    <mergeCell ref="L261:M261"/>
    <mergeCell ref="O261:P261"/>
    <mergeCell ref="Q261:R261"/>
    <mergeCell ref="S261:T261"/>
    <mergeCell ref="U261:V261"/>
    <mergeCell ref="S259:T259"/>
    <mergeCell ref="U259:V259"/>
    <mergeCell ref="W259:AC259"/>
    <mergeCell ref="D260:E260"/>
    <mergeCell ref="F260:G260"/>
    <mergeCell ref="I260:J260"/>
    <mergeCell ref="L260:M260"/>
    <mergeCell ref="O260:P260"/>
    <mergeCell ref="Q260:R260"/>
    <mergeCell ref="S260:T260"/>
    <mergeCell ref="D259:E259"/>
    <mergeCell ref="F259:G259"/>
    <mergeCell ref="I259:J259"/>
    <mergeCell ref="L259:M259"/>
    <mergeCell ref="O259:P259"/>
    <mergeCell ref="Q259:R259"/>
    <mergeCell ref="W257:AC257"/>
    <mergeCell ref="D258:E258"/>
    <mergeCell ref="F258:G258"/>
    <mergeCell ref="I258:J258"/>
    <mergeCell ref="L258:M258"/>
    <mergeCell ref="O258:P258"/>
    <mergeCell ref="Q258:R258"/>
    <mergeCell ref="S258:T258"/>
    <mergeCell ref="U258:V258"/>
    <mergeCell ref="W258:AC258"/>
    <mergeCell ref="U256:V256"/>
    <mergeCell ref="W256:AC256"/>
    <mergeCell ref="D257:E257"/>
    <mergeCell ref="F257:G257"/>
    <mergeCell ref="I257:J257"/>
    <mergeCell ref="L257:M257"/>
    <mergeCell ref="O257:P257"/>
    <mergeCell ref="Q257:R257"/>
    <mergeCell ref="S257:T257"/>
    <mergeCell ref="U257:V257"/>
    <mergeCell ref="S255:T255"/>
    <mergeCell ref="U255:V255"/>
    <mergeCell ref="W255:AC255"/>
    <mergeCell ref="D256:E256"/>
    <mergeCell ref="F256:G256"/>
    <mergeCell ref="I256:J256"/>
    <mergeCell ref="L256:M256"/>
    <mergeCell ref="O256:P256"/>
    <mergeCell ref="Q256:R256"/>
    <mergeCell ref="S256:T256"/>
    <mergeCell ref="D255:E255"/>
    <mergeCell ref="F255:G255"/>
    <mergeCell ref="I255:J255"/>
    <mergeCell ref="L255:M255"/>
    <mergeCell ref="O255:P255"/>
    <mergeCell ref="Q255:R255"/>
    <mergeCell ref="W253:AC253"/>
    <mergeCell ref="D254:E254"/>
    <mergeCell ref="F254:G254"/>
    <mergeCell ref="I254:J254"/>
    <mergeCell ref="L254:M254"/>
    <mergeCell ref="O254:P254"/>
    <mergeCell ref="Q254:R254"/>
    <mergeCell ref="S254:T254"/>
    <mergeCell ref="U254:V254"/>
    <mergeCell ref="W254:AC254"/>
    <mergeCell ref="U252:V252"/>
    <mergeCell ref="W252:AC252"/>
    <mergeCell ref="D253:E253"/>
    <mergeCell ref="F253:G253"/>
    <mergeCell ref="I253:J253"/>
    <mergeCell ref="L253:M253"/>
    <mergeCell ref="O253:P253"/>
    <mergeCell ref="Q253:R253"/>
    <mergeCell ref="S253:T253"/>
    <mergeCell ref="U253:V253"/>
    <mergeCell ref="S251:T251"/>
    <mergeCell ref="U251:V251"/>
    <mergeCell ref="W251:AC251"/>
    <mergeCell ref="D252:E252"/>
    <mergeCell ref="F252:G252"/>
    <mergeCell ref="I252:J252"/>
    <mergeCell ref="L252:M252"/>
    <mergeCell ref="O252:P252"/>
    <mergeCell ref="Q252:R252"/>
    <mergeCell ref="S252:T252"/>
    <mergeCell ref="D251:E251"/>
    <mergeCell ref="F251:G251"/>
    <mergeCell ref="I251:J251"/>
    <mergeCell ref="L251:M251"/>
    <mergeCell ref="O251:P251"/>
    <mergeCell ref="Q251:R251"/>
    <mergeCell ref="W249:AC249"/>
    <mergeCell ref="D250:E250"/>
    <mergeCell ref="F250:G250"/>
    <mergeCell ref="I250:J250"/>
    <mergeCell ref="L250:M250"/>
    <mergeCell ref="O250:P250"/>
    <mergeCell ref="Q250:R250"/>
    <mergeCell ref="S250:T250"/>
    <mergeCell ref="U250:V250"/>
    <mergeCell ref="W250:AC250"/>
    <mergeCell ref="U248:V248"/>
    <mergeCell ref="W248:AC248"/>
    <mergeCell ref="D249:E249"/>
    <mergeCell ref="F249:G249"/>
    <mergeCell ref="I249:J249"/>
    <mergeCell ref="L249:M249"/>
    <mergeCell ref="O249:P249"/>
    <mergeCell ref="Q249:R249"/>
    <mergeCell ref="S249:T249"/>
    <mergeCell ref="U249:V249"/>
    <mergeCell ref="S247:T247"/>
    <mergeCell ref="U247:V247"/>
    <mergeCell ref="W247:AC247"/>
    <mergeCell ref="D248:E248"/>
    <mergeCell ref="F248:G248"/>
    <mergeCell ref="I248:J248"/>
    <mergeCell ref="L248:M248"/>
    <mergeCell ref="O248:P248"/>
    <mergeCell ref="Q248:R248"/>
    <mergeCell ref="S248:T248"/>
    <mergeCell ref="D247:E247"/>
    <mergeCell ref="F247:G247"/>
    <mergeCell ref="I247:J247"/>
    <mergeCell ref="L247:M247"/>
    <mergeCell ref="O247:P247"/>
    <mergeCell ref="Q247:R247"/>
    <mergeCell ref="W245:AC245"/>
    <mergeCell ref="D246:E246"/>
    <mergeCell ref="F246:G246"/>
    <mergeCell ref="I246:J246"/>
    <mergeCell ref="L246:M246"/>
    <mergeCell ref="O246:P246"/>
    <mergeCell ref="Q246:R246"/>
    <mergeCell ref="S246:T246"/>
    <mergeCell ref="U246:V246"/>
    <mergeCell ref="W246:AC246"/>
    <mergeCell ref="U244:V244"/>
    <mergeCell ref="W244:AC244"/>
    <mergeCell ref="D245:E245"/>
    <mergeCell ref="F245:G245"/>
    <mergeCell ref="I245:J245"/>
    <mergeCell ref="L245:M245"/>
    <mergeCell ref="O245:P245"/>
    <mergeCell ref="Q245:R245"/>
    <mergeCell ref="S245:T245"/>
    <mergeCell ref="U245:V245"/>
    <mergeCell ref="S243:T243"/>
    <mergeCell ref="U243:V243"/>
    <mergeCell ref="W243:AC243"/>
    <mergeCell ref="D244:E244"/>
    <mergeCell ref="F244:G244"/>
    <mergeCell ref="I244:J244"/>
    <mergeCell ref="L244:M244"/>
    <mergeCell ref="O244:P244"/>
    <mergeCell ref="Q244:R244"/>
    <mergeCell ref="S244:T244"/>
    <mergeCell ref="D243:E243"/>
    <mergeCell ref="F243:G243"/>
    <mergeCell ref="I243:J243"/>
    <mergeCell ref="L243:M243"/>
    <mergeCell ref="O243:P243"/>
    <mergeCell ref="Q243:R243"/>
    <mergeCell ref="W241:AC241"/>
    <mergeCell ref="D242:E242"/>
    <mergeCell ref="F242:G242"/>
    <mergeCell ref="I242:J242"/>
    <mergeCell ref="L242:M242"/>
    <mergeCell ref="O242:P242"/>
    <mergeCell ref="Q242:R242"/>
    <mergeCell ref="S242:T242"/>
    <mergeCell ref="U242:V242"/>
    <mergeCell ref="W242:AC242"/>
    <mergeCell ref="U240:V240"/>
    <mergeCell ref="W240:AC240"/>
    <mergeCell ref="D241:E241"/>
    <mergeCell ref="F241:G241"/>
    <mergeCell ref="I241:J241"/>
    <mergeCell ref="L241:M241"/>
    <mergeCell ref="O241:P241"/>
    <mergeCell ref="Q241:R241"/>
    <mergeCell ref="S241:T241"/>
    <mergeCell ref="U241:V241"/>
    <mergeCell ref="S239:T239"/>
    <mergeCell ref="U239:V239"/>
    <mergeCell ref="W239:AC239"/>
    <mergeCell ref="D240:E240"/>
    <mergeCell ref="F240:G240"/>
    <mergeCell ref="I240:J240"/>
    <mergeCell ref="L240:M240"/>
    <mergeCell ref="O240:P240"/>
    <mergeCell ref="Q240:R240"/>
    <mergeCell ref="S240:T240"/>
    <mergeCell ref="A239:B239"/>
    <mergeCell ref="D239:E239"/>
    <mergeCell ref="F239:K239"/>
    <mergeCell ref="L239:N239"/>
    <mergeCell ref="O239:P239"/>
    <mergeCell ref="Q239:R239"/>
    <mergeCell ref="V237:W237"/>
    <mergeCell ref="X237:AB237"/>
    <mergeCell ref="B238:D238"/>
    <mergeCell ref="E238:H238"/>
    <mergeCell ref="J238:N238"/>
    <mergeCell ref="O238:S238"/>
    <mergeCell ref="U238:V238"/>
    <mergeCell ref="W238:AB238"/>
    <mergeCell ref="A237:C237"/>
    <mergeCell ref="F237:G237"/>
    <mergeCell ref="J237:K237"/>
    <mergeCell ref="M237:N237"/>
    <mergeCell ref="P237:R237"/>
    <mergeCell ref="S237:U237"/>
    <mergeCell ref="O233:R233"/>
    <mergeCell ref="U233:V233"/>
    <mergeCell ref="A235:AC235"/>
    <mergeCell ref="A236:C236"/>
    <mergeCell ref="D236:I236"/>
    <mergeCell ref="J236:L236"/>
    <mergeCell ref="W236:AB236"/>
    <mergeCell ref="A232:C232"/>
    <mergeCell ref="E232:H232"/>
    <mergeCell ref="K232:M232"/>
    <mergeCell ref="Q232:R232"/>
    <mergeCell ref="X232:Z233"/>
    <mergeCell ref="AC232:AC233"/>
    <mergeCell ref="A233:B233"/>
    <mergeCell ref="D233:E233"/>
    <mergeCell ref="F233:H233"/>
    <mergeCell ref="K233:M233"/>
    <mergeCell ref="W230:AC230"/>
    <mergeCell ref="D231:E231"/>
    <mergeCell ref="F231:G231"/>
    <mergeCell ref="I231:J231"/>
    <mergeCell ref="L231:M231"/>
    <mergeCell ref="O231:P231"/>
    <mergeCell ref="Q231:R231"/>
    <mergeCell ref="S231:T231"/>
    <mergeCell ref="U231:V231"/>
    <mergeCell ref="W231:AC231"/>
    <mergeCell ref="U229:V229"/>
    <mergeCell ref="W229:AC229"/>
    <mergeCell ref="D230:E230"/>
    <mergeCell ref="F230:G230"/>
    <mergeCell ref="I230:J230"/>
    <mergeCell ref="L230:M230"/>
    <mergeCell ref="O230:P230"/>
    <mergeCell ref="Q230:R230"/>
    <mergeCell ref="S230:T230"/>
    <mergeCell ref="U230:V230"/>
    <mergeCell ref="S228:T228"/>
    <mergeCell ref="U228:V228"/>
    <mergeCell ref="W228:AC228"/>
    <mergeCell ref="D229:E229"/>
    <mergeCell ref="F229:G229"/>
    <mergeCell ref="I229:J229"/>
    <mergeCell ref="L229:M229"/>
    <mergeCell ref="O229:P229"/>
    <mergeCell ref="Q229:R229"/>
    <mergeCell ref="S229:T229"/>
    <mergeCell ref="D228:E228"/>
    <mergeCell ref="F228:G228"/>
    <mergeCell ref="I228:J228"/>
    <mergeCell ref="L228:M228"/>
    <mergeCell ref="O228:P228"/>
    <mergeCell ref="Q228:R228"/>
    <mergeCell ref="W226:AC226"/>
    <mergeCell ref="D227:E227"/>
    <mergeCell ref="F227:G227"/>
    <mergeCell ref="I227:J227"/>
    <mergeCell ref="L227:M227"/>
    <mergeCell ref="O227:P227"/>
    <mergeCell ref="Q227:R227"/>
    <mergeCell ref="S227:T227"/>
    <mergeCell ref="U227:V227"/>
    <mergeCell ref="W227:AC227"/>
    <mergeCell ref="U225:V225"/>
    <mergeCell ref="W225:AC225"/>
    <mergeCell ref="D226:E226"/>
    <mergeCell ref="F226:G226"/>
    <mergeCell ref="I226:J226"/>
    <mergeCell ref="L226:M226"/>
    <mergeCell ref="O226:P226"/>
    <mergeCell ref="Q226:R226"/>
    <mergeCell ref="S226:T226"/>
    <mergeCell ref="U226:V226"/>
    <mergeCell ref="S224:T224"/>
    <mergeCell ref="U224:V224"/>
    <mergeCell ref="W224:AC224"/>
    <mergeCell ref="D225:E225"/>
    <mergeCell ref="F225:G225"/>
    <mergeCell ref="I225:J225"/>
    <mergeCell ref="L225:M225"/>
    <mergeCell ref="O225:P225"/>
    <mergeCell ref="Q225:R225"/>
    <mergeCell ref="S225:T225"/>
    <mergeCell ref="D224:E224"/>
    <mergeCell ref="F224:G224"/>
    <mergeCell ref="I224:J224"/>
    <mergeCell ref="L224:M224"/>
    <mergeCell ref="O224:P224"/>
    <mergeCell ref="Q224:R224"/>
    <mergeCell ref="W222:AC222"/>
    <mergeCell ref="D223:E223"/>
    <mergeCell ref="F223:G223"/>
    <mergeCell ref="I223:J223"/>
    <mergeCell ref="L223:M223"/>
    <mergeCell ref="O223:P223"/>
    <mergeCell ref="Q223:R223"/>
    <mergeCell ref="S223:T223"/>
    <mergeCell ref="U223:V223"/>
    <mergeCell ref="W223:AC223"/>
    <mergeCell ref="U221:V221"/>
    <mergeCell ref="W221:AC221"/>
    <mergeCell ref="D222:E222"/>
    <mergeCell ref="F222:G222"/>
    <mergeCell ref="I222:J222"/>
    <mergeCell ref="L222:M222"/>
    <mergeCell ref="O222:P222"/>
    <mergeCell ref="Q222:R222"/>
    <mergeCell ref="S222:T222"/>
    <mergeCell ref="U222:V222"/>
    <mergeCell ref="S220:T220"/>
    <mergeCell ref="U220:V220"/>
    <mergeCell ref="W220:AC220"/>
    <mergeCell ref="D221:E221"/>
    <mergeCell ref="F221:G221"/>
    <mergeCell ref="I221:J221"/>
    <mergeCell ref="L221:M221"/>
    <mergeCell ref="O221:P221"/>
    <mergeCell ref="Q221:R221"/>
    <mergeCell ref="S221:T221"/>
    <mergeCell ref="D220:E220"/>
    <mergeCell ref="F220:G220"/>
    <mergeCell ref="I220:J220"/>
    <mergeCell ref="L220:M220"/>
    <mergeCell ref="O220:P220"/>
    <mergeCell ref="Q220:R220"/>
    <mergeCell ref="W218:AC218"/>
    <mergeCell ref="D219:E219"/>
    <mergeCell ref="F219:G219"/>
    <mergeCell ref="I219:J219"/>
    <mergeCell ref="L219:M219"/>
    <mergeCell ref="O219:P219"/>
    <mergeCell ref="Q219:R219"/>
    <mergeCell ref="S219:T219"/>
    <mergeCell ref="U219:V219"/>
    <mergeCell ref="W219:AC219"/>
    <mergeCell ref="U217:V217"/>
    <mergeCell ref="W217:AC217"/>
    <mergeCell ref="D218:E218"/>
    <mergeCell ref="F218:G218"/>
    <mergeCell ref="I218:J218"/>
    <mergeCell ref="L218:M218"/>
    <mergeCell ref="O218:P218"/>
    <mergeCell ref="Q218:R218"/>
    <mergeCell ref="S218:T218"/>
    <mergeCell ref="U218:V218"/>
    <mergeCell ref="S216:T216"/>
    <mergeCell ref="U216:V216"/>
    <mergeCell ref="W216:AC216"/>
    <mergeCell ref="D217:E217"/>
    <mergeCell ref="F217:G217"/>
    <mergeCell ref="I217:J217"/>
    <mergeCell ref="L217:M217"/>
    <mergeCell ref="O217:P217"/>
    <mergeCell ref="Q217:R217"/>
    <mergeCell ref="S217:T217"/>
    <mergeCell ref="D216:E216"/>
    <mergeCell ref="F216:G216"/>
    <mergeCell ref="I216:J216"/>
    <mergeCell ref="L216:M216"/>
    <mergeCell ref="O216:P216"/>
    <mergeCell ref="Q216:R216"/>
    <mergeCell ref="W214:AC214"/>
    <mergeCell ref="D215:E215"/>
    <mergeCell ref="F215:G215"/>
    <mergeCell ref="I215:J215"/>
    <mergeCell ref="L215:M215"/>
    <mergeCell ref="O215:P215"/>
    <mergeCell ref="Q215:R215"/>
    <mergeCell ref="S215:T215"/>
    <mergeCell ref="U215:V215"/>
    <mergeCell ref="W215:AC215"/>
    <mergeCell ref="U213:V213"/>
    <mergeCell ref="W213:AC213"/>
    <mergeCell ref="D214:E214"/>
    <mergeCell ref="F214:G214"/>
    <mergeCell ref="I214:J214"/>
    <mergeCell ref="L214:M214"/>
    <mergeCell ref="O214:P214"/>
    <mergeCell ref="Q214:R214"/>
    <mergeCell ref="S214:T214"/>
    <mergeCell ref="U214:V214"/>
    <mergeCell ref="S212:T212"/>
    <mergeCell ref="U212:V212"/>
    <mergeCell ref="W212:AC212"/>
    <mergeCell ref="D213:E213"/>
    <mergeCell ref="F213:G213"/>
    <mergeCell ref="I213:J213"/>
    <mergeCell ref="L213:M213"/>
    <mergeCell ref="O213:P213"/>
    <mergeCell ref="Q213:R213"/>
    <mergeCell ref="S213:T213"/>
    <mergeCell ref="D212:E212"/>
    <mergeCell ref="F212:G212"/>
    <mergeCell ref="I212:J212"/>
    <mergeCell ref="L212:M212"/>
    <mergeCell ref="O212:P212"/>
    <mergeCell ref="Q212:R212"/>
    <mergeCell ref="W210:AC210"/>
    <mergeCell ref="D211:E211"/>
    <mergeCell ref="F211:G211"/>
    <mergeCell ref="I211:J211"/>
    <mergeCell ref="L211:M211"/>
    <mergeCell ref="O211:P211"/>
    <mergeCell ref="Q211:R211"/>
    <mergeCell ref="S211:T211"/>
    <mergeCell ref="U211:V211"/>
    <mergeCell ref="W211:AC211"/>
    <mergeCell ref="U209:V209"/>
    <mergeCell ref="W209:AC209"/>
    <mergeCell ref="D210:E210"/>
    <mergeCell ref="F210:G210"/>
    <mergeCell ref="I210:J210"/>
    <mergeCell ref="L210:M210"/>
    <mergeCell ref="O210:P210"/>
    <mergeCell ref="Q210:R210"/>
    <mergeCell ref="S210:T210"/>
    <mergeCell ref="U210:V210"/>
    <mergeCell ref="S208:T208"/>
    <mergeCell ref="U208:V208"/>
    <mergeCell ref="W208:AC208"/>
    <mergeCell ref="D209:E209"/>
    <mergeCell ref="F209:G209"/>
    <mergeCell ref="I209:J209"/>
    <mergeCell ref="L209:M209"/>
    <mergeCell ref="O209:P209"/>
    <mergeCell ref="Q209:R209"/>
    <mergeCell ref="S209:T209"/>
    <mergeCell ref="D208:E208"/>
    <mergeCell ref="F208:G208"/>
    <mergeCell ref="I208:J208"/>
    <mergeCell ref="L208:M208"/>
    <mergeCell ref="O208:P208"/>
    <mergeCell ref="Q208:R208"/>
    <mergeCell ref="W206:AC206"/>
    <mergeCell ref="D207:E207"/>
    <mergeCell ref="F207:G207"/>
    <mergeCell ref="I207:J207"/>
    <mergeCell ref="L207:M207"/>
    <mergeCell ref="O207:P207"/>
    <mergeCell ref="Q207:R207"/>
    <mergeCell ref="S207:T207"/>
    <mergeCell ref="U207:V207"/>
    <mergeCell ref="W207:AC207"/>
    <mergeCell ref="U205:V205"/>
    <mergeCell ref="W205:AC205"/>
    <mergeCell ref="D206:E206"/>
    <mergeCell ref="F206:G206"/>
    <mergeCell ref="I206:J206"/>
    <mergeCell ref="L206:M206"/>
    <mergeCell ref="O206:P206"/>
    <mergeCell ref="Q206:R206"/>
    <mergeCell ref="S206:T206"/>
    <mergeCell ref="U206:V206"/>
    <mergeCell ref="S204:T204"/>
    <mergeCell ref="U204:V204"/>
    <mergeCell ref="W204:AC204"/>
    <mergeCell ref="D205:E205"/>
    <mergeCell ref="F205:G205"/>
    <mergeCell ref="I205:J205"/>
    <mergeCell ref="L205:M205"/>
    <mergeCell ref="O205:P205"/>
    <mergeCell ref="Q205:R205"/>
    <mergeCell ref="S205:T205"/>
    <mergeCell ref="D204:E204"/>
    <mergeCell ref="F204:G204"/>
    <mergeCell ref="I204:J204"/>
    <mergeCell ref="L204:M204"/>
    <mergeCell ref="O204:P204"/>
    <mergeCell ref="Q204:R204"/>
    <mergeCell ref="W202:AC202"/>
    <mergeCell ref="D203:E203"/>
    <mergeCell ref="F203:G203"/>
    <mergeCell ref="I203:J203"/>
    <mergeCell ref="L203:M203"/>
    <mergeCell ref="O203:P203"/>
    <mergeCell ref="Q203:R203"/>
    <mergeCell ref="S203:T203"/>
    <mergeCell ref="U203:V203"/>
    <mergeCell ref="W203:AC203"/>
    <mergeCell ref="U201:V201"/>
    <mergeCell ref="W201:AC201"/>
    <mergeCell ref="D202:E202"/>
    <mergeCell ref="F202:G202"/>
    <mergeCell ref="I202:J202"/>
    <mergeCell ref="L202:M202"/>
    <mergeCell ref="O202:P202"/>
    <mergeCell ref="Q202:R202"/>
    <mergeCell ref="S202:T202"/>
    <mergeCell ref="U202:V202"/>
    <mergeCell ref="S200:T200"/>
    <mergeCell ref="U200:V200"/>
    <mergeCell ref="W200:AC200"/>
    <mergeCell ref="D201:E201"/>
    <mergeCell ref="F201:G201"/>
    <mergeCell ref="I201:J201"/>
    <mergeCell ref="L201:M201"/>
    <mergeCell ref="O201:P201"/>
    <mergeCell ref="Q201:R201"/>
    <mergeCell ref="S201:T201"/>
    <mergeCell ref="A200:B200"/>
    <mergeCell ref="D200:E200"/>
    <mergeCell ref="F200:K200"/>
    <mergeCell ref="L200:N200"/>
    <mergeCell ref="O200:P200"/>
    <mergeCell ref="Q200:R200"/>
    <mergeCell ref="V198:W198"/>
    <mergeCell ref="X198:AB198"/>
    <mergeCell ref="B199:D199"/>
    <mergeCell ref="E199:H199"/>
    <mergeCell ref="J199:N199"/>
    <mergeCell ref="O199:S199"/>
    <mergeCell ref="U199:V199"/>
    <mergeCell ref="W199:AB199"/>
    <mergeCell ref="A198:C198"/>
    <mergeCell ref="F198:G198"/>
    <mergeCell ref="J198:K198"/>
    <mergeCell ref="M198:N198"/>
    <mergeCell ref="P198:R198"/>
    <mergeCell ref="S198:U198"/>
    <mergeCell ref="O194:R194"/>
    <mergeCell ref="U194:V194"/>
    <mergeCell ref="A196:AC196"/>
    <mergeCell ref="A197:C197"/>
    <mergeCell ref="D197:I197"/>
    <mergeCell ref="J197:L197"/>
    <mergeCell ref="W197:AB197"/>
    <mergeCell ref="A193:C193"/>
    <mergeCell ref="E193:H193"/>
    <mergeCell ref="K193:M193"/>
    <mergeCell ref="Q193:R193"/>
    <mergeCell ref="X193:Z194"/>
    <mergeCell ref="AC193:AC194"/>
    <mergeCell ref="A194:B194"/>
    <mergeCell ref="D194:E194"/>
    <mergeCell ref="F194:H194"/>
    <mergeCell ref="K194:M194"/>
    <mergeCell ref="W191:AC191"/>
    <mergeCell ref="D192:E192"/>
    <mergeCell ref="F192:G192"/>
    <mergeCell ref="I192:J192"/>
    <mergeCell ref="L192:M192"/>
    <mergeCell ref="O192:P192"/>
    <mergeCell ref="Q192:R192"/>
    <mergeCell ref="S192:T192"/>
    <mergeCell ref="U192:V192"/>
    <mergeCell ref="W192:AC192"/>
    <mergeCell ref="U190:V190"/>
    <mergeCell ref="W190:AC190"/>
    <mergeCell ref="D191:E191"/>
    <mergeCell ref="F191:G191"/>
    <mergeCell ref="I191:J191"/>
    <mergeCell ref="L191:M191"/>
    <mergeCell ref="O191:P191"/>
    <mergeCell ref="Q191:R191"/>
    <mergeCell ref="S191:T191"/>
    <mergeCell ref="U191:V191"/>
    <mergeCell ref="S189:T189"/>
    <mergeCell ref="U189:V189"/>
    <mergeCell ref="W189:AC189"/>
    <mergeCell ref="D190:E190"/>
    <mergeCell ref="F190:G190"/>
    <mergeCell ref="I190:J190"/>
    <mergeCell ref="L190:M190"/>
    <mergeCell ref="O190:P190"/>
    <mergeCell ref="Q190:R190"/>
    <mergeCell ref="S190:T190"/>
    <mergeCell ref="D189:E189"/>
    <mergeCell ref="F189:G189"/>
    <mergeCell ref="I189:J189"/>
    <mergeCell ref="L189:M189"/>
    <mergeCell ref="O189:P189"/>
    <mergeCell ref="Q189:R189"/>
    <mergeCell ref="W187:AC187"/>
    <mergeCell ref="D188:E188"/>
    <mergeCell ref="F188:G188"/>
    <mergeCell ref="I188:J188"/>
    <mergeCell ref="L188:M188"/>
    <mergeCell ref="O188:P188"/>
    <mergeCell ref="Q188:R188"/>
    <mergeCell ref="S188:T188"/>
    <mergeCell ref="U188:V188"/>
    <mergeCell ref="W188:AC188"/>
    <mergeCell ref="U186:V186"/>
    <mergeCell ref="W186:AC186"/>
    <mergeCell ref="D187:E187"/>
    <mergeCell ref="F187:G187"/>
    <mergeCell ref="I187:J187"/>
    <mergeCell ref="L187:M187"/>
    <mergeCell ref="O187:P187"/>
    <mergeCell ref="Q187:R187"/>
    <mergeCell ref="S187:T187"/>
    <mergeCell ref="U187:V187"/>
    <mergeCell ref="S185:T185"/>
    <mergeCell ref="U185:V185"/>
    <mergeCell ref="W185:AC185"/>
    <mergeCell ref="D186:E186"/>
    <mergeCell ref="F186:G186"/>
    <mergeCell ref="I186:J186"/>
    <mergeCell ref="L186:M186"/>
    <mergeCell ref="O186:P186"/>
    <mergeCell ref="Q186:R186"/>
    <mergeCell ref="S186:T186"/>
    <mergeCell ref="D185:E185"/>
    <mergeCell ref="F185:G185"/>
    <mergeCell ref="I185:J185"/>
    <mergeCell ref="L185:M185"/>
    <mergeCell ref="O185:P185"/>
    <mergeCell ref="Q185:R185"/>
    <mergeCell ref="W183:AC183"/>
    <mergeCell ref="D184:E184"/>
    <mergeCell ref="F184:G184"/>
    <mergeCell ref="I184:J184"/>
    <mergeCell ref="L184:M184"/>
    <mergeCell ref="O184:P184"/>
    <mergeCell ref="Q184:R184"/>
    <mergeCell ref="S184:T184"/>
    <mergeCell ref="U184:V184"/>
    <mergeCell ref="W184:AC184"/>
    <mergeCell ref="U182:V182"/>
    <mergeCell ref="W182:AC182"/>
    <mergeCell ref="D183:E183"/>
    <mergeCell ref="F183:G183"/>
    <mergeCell ref="I183:J183"/>
    <mergeCell ref="L183:M183"/>
    <mergeCell ref="O183:P183"/>
    <mergeCell ref="Q183:R183"/>
    <mergeCell ref="S183:T183"/>
    <mergeCell ref="U183:V183"/>
    <mergeCell ref="S181:T181"/>
    <mergeCell ref="U181:V181"/>
    <mergeCell ref="W181:AC181"/>
    <mergeCell ref="D182:E182"/>
    <mergeCell ref="F182:G182"/>
    <mergeCell ref="I182:J182"/>
    <mergeCell ref="L182:M182"/>
    <mergeCell ref="O182:P182"/>
    <mergeCell ref="Q182:R182"/>
    <mergeCell ref="S182:T182"/>
    <mergeCell ref="D181:E181"/>
    <mergeCell ref="F181:G181"/>
    <mergeCell ref="I181:J181"/>
    <mergeCell ref="L181:M181"/>
    <mergeCell ref="O181:P181"/>
    <mergeCell ref="Q181:R181"/>
    <mergeCell ref="W179:AC179"/>
    <mergeCell ref="D180:E180"/>
    <mergeCell ref="F180:G180"/>
    <mergeCell ref="I180:J180"/>
    <mergeCell ref="L180:M180"/>
    <mergeCell ref="O180:P180"/>
    <mergeCell ref="Q180:R180"/>
    <mergeCell ref="S180:T180"/>
    <mergeCell ref="U180:V180"/>
    <mergeCell ref="W180:AC180"/>
    <mergeCell ref="U178:V178"/>
    <mergeCell ref="W178:AC178"/>
    <mergeCell ref="D179:E179"/>
    <mergeCell ref="F179:G179"/>
    <mergeCell ref="I179:J179"/>
    <mergeCell ref="L179:M179"/>
    <mergeCell ref="O179:P179"/>
    <mergeCell ref="Q179:R179"/>
    <mergeCell ref="S179:T179"/>
    <mergeCell ref="U179:V179"/>
    <mergeCell ref="S177:T177"/>
    <mergeCell ref="U177:V177"/>
    <mergeCell ref="W177:AC177"/>
    <mergeCell ref="D178:E178"/>
    <mergeCell ref="F178:G178"/>
    <mergeCell ref="I178:J178"/>
    <mergeCell ref="L178:M178"/>
    <mergeCell ref="O178:P178"/>
    <mergeCell ref="Q178:R178"/>
    <mergeCell ref="S178:T178"/>
    <mergeCell ref="D177:E177"/>
    <mergeCell ref="F177:G177"/>
    <mergeCell ref="I177:J177"/>
    <mergeCell ref="L177:M177"/>
    <mergeCell ref="O177:P177"/>
    <mergeCell ref="Q177:R177"/>
    <mergeCell ref="W175:AC175"/>
    <mergeCell ref="D176:E176"/>
    <mergeCell ref="F176:G176"/>
    <mergeCell ref="I176:J176"/>
    <mergeCell ref="L176:M176"/>
    <mergeCell ref="O176:P176"/>
    <mergeCell ref="Q176:R176"/>
    <mergeCell ref="S176:T176"/>
    <mergeCell ref="U176:V176"/>
    <mergeCell ref="W176:AC176"/>
    <mergeCell ref="U174:V174"/>
    <mergeCell ref="W174:AC174"/>
    <mergeCell ref="D175:E175"/>
    <mergeCell ref="F175:G175"/>
    <mergeCell ref="I175:J175"/>
    <mergeCell ref="L175:M175"/>
    <mergeCell ref="O175:P175"/>
    <mergeCell ref="Q175:R175"/>
    <mergeCell ref="S175:T175"/>
    <mergeCell ref="U175:V175"/>
    <mergeCell ref="S173:T173"/>
    <mergeCell ref="U173:V173"/>
    <mergeCell ref="W173:AC173"/>
    <mergeCell ref="D174:E174"/>
    <mergeCell ref="F174:G174"/>
    <mergeCell ref="I174:J174"/>
    <mergeCell ref="L174:M174"/>
    <mergeCell ref="O174:P174"/>
    <mergeCell ref="Q174:R174"/>
    <mergeCell ref="S174:T174"/>
    <mergeCell ref="D173:E173"/>
    <mergeCell ref="F173:G173"/>
    <mergeCell ref="I173:J173"/>
    <mergeCell ref="L173:M173"/>
    <mergeCell ref="O173:P173"/>
    <mergeCell ref="Q173:R173"/>
    <mergeCell ref="W171:AC171"/>
    <mergeCell ref="D172:E172"/>
    <mergeCell ref="F172:G172"/>
    <mergeCell ref="I172:J172"/>
    <mergeCell ref="L172:M172"/>
    <mergeCell ref="O172:P172"/>
    <mergeCell ref="Q172:R172"/>
    <mergeCell ref="S172:T172"/>
    <mergeCell ref="U172:V172"/>
    <mergeCell ref="W172:AC172"/>
    <mergeCell ref="U170:V170"/>
    <mergeCell ref="W170:AC170"/>
    <mergeCell ref="D171:E171"/>
    <mergeCell ref="F171:G171"/>
    <mergeCell ref="I171:J171"/>
    <mergeCell ref="L171:M171"/>
    <mergeCell ref="O171:P171"/>
    <mergeCell ref="Q171:R171"/>
    <mergeCell ref="S171:T171"/>
    <mergeCell ref="U171:V171"/>
    <mergeCell ref="S169:T169"/>
    <mergeCell ref="U169:V169"/>
    <mergeCell ref="W169:AC169"/>
    <mergeCell ref="D170:E170"/>
    <mergeCell ref="F170:G170"/>
    <mergeCell ref="I170:J170"/>
    <mergeCell ref="L170:M170"/>
    <mergeCell ref="O170:P170"/>
    <mergeCell ref="Q170:R170"/>
    <mergeCell ref="S170:T170"/>
    <mergeCell ref="D169:E169"/>
    <mergeCell ref="F169:G169"/>
    <mergeCell ref="I169:J169"/>
    <mergeCell ref="L169:M169"/>
    <mergeCell ref="O169:P169"/>
    <mergeCell ref="Q169:R169"/>
    <mergeCell ref="W167:AC167"/>
    <mergeCell ref="D168:E168"/>
    <mergeCell ref="F168:G168"/>
    <mergeCell ref="I168:J168"/>
    <mergeCell ref="L168:M168"/>
    <mergeCell ref="O168:P168"/>
    <mergeCell ref="Q168:R168"/>
    <mergeCell ref="S168:T168"/>
    <mergeCell ref="U168:V168"/>
    <mergeCell ref="W168:AC168"/>
    <mergeCell ref="U166:V166"/>
    <mergeCell ref="W166:AC166"/>
    <mergeCell ref="D167:E167"/>
    <mergeCell ref="F167:G167"/>
    <mergeCell ref="I167:J167"/>
    <mergeCell ref="L167:M167"/>
    <mergeCell ref="O167:P167"/>
    <mergeCell ref="Q167:R167"/>
    <mergeCell ref="S167:T167"/>
    <mergeCell ref="U167:V167"/>
    <mergeCell ref="S165:T165"/>
    <mergeCell ref="U165:V165"/>
    <mergeCell ref="W165:AC165"/>
    <mergeCell ref="D166:E166"/>
    <mergeCell ref="F166:G166"/>
    <mergeCell ref="I166:J166"/>
    <mergeCell ref="L166:M166"/>
    <mergeCell ref="O166:P166"/>
    <mergeCell ref="Q166:R166"/>
    <mergeCell ref="S166:T166"/>
    <mergeCell ref="D165:E165"/>
    <mergeCell ref="F165:G165"/>
    <mergeCell ref="I165:J165"/>
    <mergeCell ref="L165:M165"/>
    <mergeCell ref="O165:P165"/>
    <mergeCell ref="Q165:R165"/>
    <mergeCell ref="W163:AC163"/>
    <mergeCell ref="D164:E164"/>
    <mergeCell ref="F164:G164"/>
    <mergeCell ref="I164:J164"/>
    <mergeCell ref="L164:M164"/>
    <mergeCell ref="O164:P164"/>
    <mergeCell ref="Q164:R164"/>
    <mergeCell ref="S164:T164"/>
    <mergeCell ref="U164:V164"/>
    <mergeCell ref="W164:AC164"/>
    <mergeCell ref="U162:V162"/>
    <mergeCell ref="W162:AC162"/>
    <mergeCell ref="D163:E163"/>
    <mergeCell ref="F163:G163"/>
    <mergeCell ref="I163:J163"/>
    <mergeCell ref="L163:M163"/>
    <mergeCell ref="O163:P163"/>
    <mergeCell ref="Q163:R163"/>
    <mergeCell ref="S163:T163"/>
    <mergeCell ref="U163:V163"/>
    <mergeCell ref="S161:T161"/>
    <mergeCell ref="U161:V161"/>
    <mergeCell ref="W161:AC161"/>
    <mergeCell ref="D162:E162"/>
    <mergeCell ref="F162:G162"/>
    <mergeCell ref="I162:J162"/>
    <mergeCell ref="L162:M162"/>
    <mergeCell ref="O162:P162"/>
    <mergeCell ref="Q162:R162"/>
    <mergeCell ref="S162:T162"/>
    <mergeCell ref="A161:B161"/>
    <mergeCell ref="D161:E161"/>
    <mergeCell ref="F161:K161"/>
    <mergeCell ref="L161:N161"/>
    <mergeCell ref="O161:P161"/>
    <mergeCell ref="Q161:R161"/>
    <mergeCell ref="V159:W159"/>
    <mergeCell ref="X159:AB159"/>
    <mergeCell ref="B160:D160"/>
    <mergeCell ref="E160:H160"/>
    <mergeCell ref="J160:N160"/>
    <mergeCell ref="O160:S160"/>
    <mergeCell ref="U160:V160"/>
    <mergeCell ref="W160:AB160"/>
    <mergeCell ref="A159:C159"/>
    <mergeCell ref="F159:G159"/>
    <mergeCell ref="J159:K159"/>
    <mergeCell ref="M159:N159"/>
    <mergeCell ref="P159:R159"/>
    <mergeCell ref="S159:U159"/>
    <mergeCell ref="O155:R155"/>
    <mergeCell ref="U155:V155"/>
    <mergeCell ref="A157:AC157"/>
    <mergeCell ref="A158:C158"/>
    <mergeCell ref="D158:I158"/>
    <mergeCell ref="J158:L158"/>
    <mergeCell ref="W158:AB158"/>
    <mergeCell ref="A154:C154"/>
    <mergeCell ref="E154:H154"/>
    <mergeCell ref="K154:M154"/>
    <mergeCell ref="Q154:R154"/>
    <mergeCell ref="X154:Z155"/>
    <mergeCell ref="AC154:AC155"/>
    <mergeCell ref="A155:B155"/>
    <mergeCell ref="D155:E155"/>
    <mergeCell ref="F155:H155"/>
    <mergeCell ref="K155:M155"/>
    <mergeCell ref="W152:AC152"/>
    <mergeCell ref="D153:E153"/>
    <mergeCell ref="F153:G153"/>
    <mergeCell ref="I153:J153"/>
    <mergeCell ref="L153:M153"/>
    <mergeCell ref="O153:P153"/>
    <mergeCell ref="Q153:R153"/>
    <mergeCell ref="S153:T153"/>
    <mergeCell ref="U153:V153"/>
    <mergeCell ref="W153:AC153"/>
    <mergeCell ref="U151:V151"/>
    <mergeCell ref="W151:AC151"/>
    <mergeCell ref="D152:E152"/>
    <mergeCell ref="F152:G152"/>
    <mergeCell ref="I152:J152"/>
    <mergeCell ref="L152:M152"/>
    <mergeCell ref="O152:P152"/>
    <mergeCell ref="Q152:R152"/>
    <mergeCell ref="S152:T152"/>
    <mergeCell ref="U152:V152"/>
    <mergeCell ref="S150:T150"/>
    <mergeCell ref="U150:V150"/>
    <mergeCell ref="W150:AC150"/>
    <mergeCell ref="D151:E151"/>
    <mergeCell ref="F151:G151"/>
    <mergeCell ref="I151:J151"/>
    <mergeCell ref="L151:M151"/>
    <mergeCell ref="O151:P151"/>
    <mergeCell ref="Q151:R151"/>
    <mergeCell ref="S151:T151"/>
    <mergeCell ref="D150:E150"/>
    <mergeCell ref="F150:G150"/>
    <mergeCell ref="I150:J150"/>
    <mergeCell ref="L150:M150"/>
    <mergeCell ref="O150:P150"/>
    <mergeCell ref="Q150:R150"/>
    <mergeCell ref="W148:AC148"/>
    <mergeCell ref="D149:E149"/>
    <mergeCell ref="F149:G149"/>
    <mergeCell ref="I149:J149"/>
    <mergeCell ref="L149:M149"/>
    <mergeCell ref="O149:P149"/>
    <mergeCell ref="Q149:R149"/>
    <mergeCell ref="S149:T149"/>
    <mergeCell ref="U149:V149"/>
    <mergeCell ref="W149:AC149"/>
    <mergeCell ref="U147:V147"/>
    <mergeCell ref="W147:AC147"/>
    <mergeCell ref="D148:E148"/>
    <mergeCell ref="F148:G148"/>
    <mergeCell ref="I148:J148"/>
    <mergeCell ref="L148:M148"/>
    <mergeCell ref="O148:P148"/>
    <mergeCell ref="Q148:R148"/>
    <mergeCell ref="S148:T148"/>
    <mergeCell ref="U148:V148"/>
    <mergeCell ref="S146:T146"/>
    <mergeCell ref="U146:V146"/>
    <mergeCell ref="W146:AC146"/>
    <mergeCell ref="D147:E147"/>
    <mergeCell ref="F147:G147"/>
    <mergeCell ref="I147:J147"/>
    <mergeCell ref="L147:M147"/>
    <mergeCell ref="O147:P147"/>
    <mergeCell ref="Q147:R147"/>
    <mergeCell ref="S147:T147"/>
    <mergeCell ref="D146:E146"/>
    <mergeCell ref="F146:G146"/>
    <mergeCell ref="I146:J146"/>
    <mergeCell ref="L146:M146"/>
    <mergeCell ref="O146:P146"/>
    <mergeCell ref="Q146:R146"/>
    <mergeCell ref="W144:AC144"/>
    <mergeCell ref="D145:E145"/>
    <mergeCell ref="F145:G145"/>
    <mergeCell ref="I145:J145"/>
    <mergeCell ref="L145:M145"/>
    <mergeCell ref="O145:P145"/>
    <mergeCell ref="Q145:R145"/>
    <mergeCell ref="S145:T145"/>
    <mergeCell ref="U145:V145"/>
    <mergeCell ref="W145:AC145"/>
    <mergeCell ref="U143:V143"/>
    <mergeCell ref="W143:AC143"/>
    <mergeCell ref="D144:E144"/>
    <mergeCell ref="F144:G144"/>
    <mergeCell ref="I144:J144"/>
    <mergeCell ref="L144:M144"/>
    <mergeCell ref="O144:P144"/>
    <mergeCell ref="Q144:R144"/>
    <mergeCell ref="S144:T144"/>
    <mergeCell ref="U144:V144"/>
    <mergeCell ref="S142:T142"/>
    <mergeCell ref="U142:V142"/>
    <mergeCell ref="W142:AC142"/>
    <mergeCell ref="D143:E143"/>
    <mergeCell ref="F143:G143"/>
    <mergeCell ref="I143:J143"/>
    <mergeCell ref="L143:M143"/>
    <mergeCell ref="O143:P143"/>
    <mergeCell ref="Q143:R143"/>
    <mergeCell ref="S143:T143"/>
    <mergeCell ref="D142:E142"/>
    <mergeCell ref="F142:G142"/>
    <mergeCell ref="I142:J142"/>
    <mergeCell ref="L142:M142"/>
    <mergeCell ref="O142:P142"/>
    <mergeCell ref="Q142:R142"/>
    <mergeCell ref="W140:AC140"/>
    <mergeCell ref="D141:E141"/>
    <mergeCell ref="F141:G141"/>
    <mergeCell ref="I141:J141"/>
    <mergeCell ref="L141:M141"/>
    <mergeCell ref="O141:P141"/>
    <mergeCell ref="Q141:R141"/>
    <mergeCell ref="S141:T141"/>
    <mergeCell ref="U141:V141"/>
    <mergeCell ref="W141:AC141"/>
    <mergeCell ref="U139:V139"/>
    <mergeCell ref="W139:AC139"/>
    <mergeCell ref="D140:E140"/>
    <mergeCell ref="F140:G140"/>
    <mergeCell ref="I140:J140"/>
    <mergeCell ref="L140:M140"/>
    <mergeCell ref="O140:P140"/>
    <mergeCell ref="Q140:R140"/>
    <mergeCell ref="S140:T140"/>
    <mergeCell ref="U140:V140"/>
    <mergeCell ref="S138:T138"/>
    <mergeCell ref="U138:V138"/>
    <mergeCell ref="W138:AC138"/>
    <mergeCell ref="D139:E139"/>
    <mergeCell ref="F139:G139"/>
    <mergeCell ref="I139:J139"/>
    <mergeCell ref="L139:M139"/>
    <mergeCell ref="O139:P139"/>
    <mergeCell ref="Q139:R139"/>
    <mergeCell ref="S139:T139"/>
    <mergeCell ref="D138:E138"/>
    <mergeCell ref="F138:G138"/>
    <mergeCell ref="I138:J138"/>
    <mergeCell ref="L138:M138"/>
    <mergeCell ref="O138:P138"/>
    <mergeCell ref="Q138:R138"/>
    <mergeCell ref="W136:AC136"/>
    <mergeCell ref="D137:E137"/>
    <mergeCell ref="F137:G137"/>
    <mergeCell ref="I137:J137"/>
    <mergeCell ref="L137:M137"/>
    <mergeCell ref="O137:P137"/>
    <mergeCell ref="Q137:R137"/>
    <mergeCell ref="S137:T137"/>
    <mergeCell ref="U137:V137"/>
    <mergeCell ref="W137:AC137"/>
    <mergeCell ref="U135:V135"/>
    <mergeCell ref="W135:AC135"/>
    <mergeCell ref="D136:E136"/>
    <mergeCell ref="F136:G136"/>
    <mergeCell ref="I136:J136"/>
    <mergeCell ref="L136:M136"/>
    <mergeCell ref="O136:P136"/>
    <mergeCell ref="Q136:R136"/>
    <mergeCell ref="S136:T136"/>
    <mergeCell ref="U136:V136"/>
    <mergeCell ref="S134:T134"/>
    <mergeCell ref="U134:V134"/>
    <mergeCell ref="W134:AC134"/>
    <mergeCell ref="D135:E135"/>
    <mergeCell ref="F135:G135"/>
    <mergeCell ref="I135:J135"/>
    <mergeCell ref="L135:M135"/>
    <mergeCell ref="O135:P135"/>
    <mergeCell ref="Q135:R135"/>
    <mergeCell ref="S135:T135"/>
    <mergeCell ref="D134:E134"/>
    <mergeCell ref="F134:G134"/>
    <mergeCell ref="I134:J134"/>
    <mergeCell ref="L134:M134"/>
    <mergeCell ref="O134:P134"/>
    <mergeCell ref="Q134:R134"/>
    <mergeCell ref="W132:AC132"/>
    <mergeCell ref="D133:E133"/>
    <mergeCell ref="F133:G133"/>
    <mergeCell ref="I133:J133"/>
    <mergeCell ref="L133:M133"/>
    <mergeCell ref="O133:P133"/>
    <mergeCell ref="Q133:R133"/>
    <mergeCell ref="S133:T133"/>
    <mergeCell ref="U133:V133"/>
    <mergeCell ref="W133:AC133"/>
    <mergeCell ref="U131:V131"/>
    <mergeCell ref="W131:AC131"/>
    <mergeCell ref="D132:E132"/>
    <mergeCell ref="F132:G132"/>
    <mergeCell ref="I132:J132"/>
    <mergeCell ref="L132:M132"/>
    <mergeCell ref="O132:P132"/>
    <mergeCell ref="Q132:R132"/>
    <mergeCell ref="S132:T132"/>
    <mergeCell ref="U132:V132"/>
    <mergeCell ref="S130:T130"/>
    <mergeCell ref="U130:V130"/>
    <mergeCell ref="W130:AC130"/>
    <mergeCell ref="D131:E131"/>
    <mergeCell ref="F131:G131"/>
    <mergeCell ref="I131:J131"/>
    <mergeCell ref="L131:M131"/>
    <mergeCell ref="O131:P131"/>
    <mergeCell ref="Q131:R131"/>
    <mergeCell ref="S131:T131"/>
    <mergeCell ref="D130:E130"/>
    <mergeCell ref="F130:G130"/>
    <mergeCell ref="I130:J130"/>
    <mergeCell ref="L130:M130"/>
    <mergeCell ref="O130:P130"/>
    <mergeCell ref="Q130:R130"/>
    <mergeCell ref="W128:AC128"/>
    <mergeCell ref="D129:E129"/>
    <mergeCell ref="F129:G129"/>
    <mergeCell ref="I129:J129"/>
    <mergeCell ref="L129:M129"/>
    <mergeCell ref="O129:P129"/>
    <mergeCell ref="Q129:R129"/>
    <mergeCell ref="S129:T129"/>
    <mergeCell ref="U129:V129"/>
    <mergeCell ref="W129:AC129"/>
    <mergeCell ref="U127:V127"/>
    <mergeCell ref="W127:AC127"/>
    <mergeCell ref="D128:E128"/>
    <mergeCell ref="F128:G128"/>
    <mergeCell ref="I128:J128"/>
    <mergeCell ref="L128:M128"/>
    <mergeCell ref="O128:P128"/>
    <mergeCell ref="Q128:R128"/>
    <mergeCell ref="S128:T128"/>
    <mergeCell ref="U128:V128"/>
    <mergeCell ref="S126:T126"/>
    <mergeCell ref="U126:V126"/>
    <mergeCell ref="W126:AC126"/>
    <mergeCell ref="D127:E127"/>
    <mergeCell ref="F127:G127"/>
    <mergeCell ref="I127:J127"/>
    <mergeCell ref="L127:M127"/>
    <mergeCell ref="O127:P127"/>
    <mergeCell ref="Q127:R127"/>
    <mergeCell ref="S127:T127"/>
    <mergeCell ref="D126:E126"/>
    <mergeCell ref="F126:G126"/>
    <mergeCell ref="I126:J126"/>
    <mergeCell ref="L126:M126"/>
    <mergeCell ref="O126:P126"/>
    <mergeCell ref="Q126:R126"/>
    <mergeCell ref="W124:AC124"/>
    <mergeCell ref="D125:E125"/>
    <mergeCell ref="F125:G125"/>
    <mergeCell ref="I125:J125"/>
    <mergeCell ref="L125:M125"/>
    <mergeCell ref="O125:P125"/>
    <mergeCell ref="Q125:R125"/>
    <mergeCell ref="S125:T125"/>
    <mergeCell ref="U125:V125"/>
    <mergeCell ref="W125:AC125"/>
    <mergeCell ref="U123:V123"/>
    <mergeCell ref="W123:AC123"/>
    <mergeCell ref="D124:E124"/>
    <mergeCell ref="F124:G124"/>
    <mergeCell ref="I124:J124"/>
    <mergeCell ref="L124:M124"/>
    <mergeCell ref="O124:P124"/>
    <mergeCell ref="Q124:R124"/>
    <mergeCell ref="S124:T124"/>
    <mergeCell ref="U124:V124"/>
    <mergeCell ref="S122:T122"/>
    <mergeCell ref="U122:V122"/>
    <mergeCell ref="W122:AC122"/>
    <mergeCell ref="D123:E123"/>
    <mergeCell ref="F123:G123"/>
    <mergeCell ref="I123:J123"/>
    <mergeCell ref="L123:M123"/>
    <mergeCell ref="O123:P123"/>
    <mergeCell ref="Q123:R123"/>
    <mergeCell ref="S123:T123"/>
    <mergeCell ref="A122:B122"/>
    <mergeCell ref="D122:E122"/>
    <mergeCell ref="F122:K122"/>
    <mergeCell ref="L122:N122"/>
    <mergeCell ref="O122:P122"/>
    <mergeCell ref="Q122:R122"/>
    <mergeCell ref="V120:W120"/>
    <mergeCell ref="X120:AB120"/>
    <mergeCell ref="B121:D121"/>
    <mergeCell ref="E121:H121"/>
    <mergeCell ref="J121:N121"/>
    <mergeCell ref="O121:S121"/>
    <mergeCell ref="U121:V121"/>
    <mergeCell ref="W121:AB121"/>
    <mergeCell ref="A120:C120"/>
    <mergeCell ref="F120:G120"/>
    <mergeCell ref="J120:K120"/>
    <mergeCell ref="M120:N120"/>
    <mergeCell ref="P120:R120"/>
    <mergeCell ref="S120:U120"/>
    <mergeCell ref="O116:R116"/>
    <mergeCell ref="U116:V116"/>
    <mergeCell ref="A118:AC118"/>
    <mergeCell ref="A119:C119"/>
    <mergeCell ref="D119:I119"/>
    <mergeCell ref="J119:L119"/>
    <mergeCell ref="W119:AB119"/>
    <mergeCell ref="A115:C115"/>
    <mergeCell ref="E115:H115"/>
    <mergeCell ref="K115:M115"/>
    <mergeCell ref="Q115:R115"/>
    <mergeCell ref="X115:Z116"/>
    <mergeCell ref="AC115:AC116"/>
    <mergeCell ref="A116:B116"/>
    <mergeCell ref="D116:E116"/>
    <mergeCell ref="F116:H116"/>
    <mergeCell ref="K116:M116"/>
    <mergeCell ref="W113:AC113"/>
    <mergeCell ref="D114:E114"/>
    <mergeCell ref="F114:G114"/>
    <mergeCell ref="I114:J114"/>
    <mergeCell ref="L114:M114"/>
    <mergeCell ref="O114:P114"/>
    <mergeCell ref="Q114:R114"/>
    <mergeCell ref="S114:T114"/>
    <mergeCell ref="U114:V114"/>
    <mergeCell ref="W114:AC114"/>
    <mergeCell ref="U112:V112"/>
    <mergeCell ref="W112:AC112"/>
    <mergeCell ref="D113:E113"/>
    <mergeCell ref="F113:G113"/>
    <mergeCell ref="I113:J113"/>
    <mergeCell ref="L113:M113"/>
    <mergeCell ref="O113:P113"/>
    <mergeCell ref="Q113:R113"/>
    <mergeCell ref="S113:T113"/>
    <mergeCell ref="U113:V113"/>
    <mergeCell ref="S111:T111"/>
    <mergeCell ref="U111:V111"/>
    <mergeCell ref="W111:AC111"/>
    <mergeCell ref="D112:E112"/>
    <mergeCell ref="F112:G112"/>
    <mergeCell ref="I112:J112"/>
    <mergeCell ref="L112:M112"/>
    <mergeCell ref="O112:P112"/>
    <mergeCell ref="Q112:R112"/>
    <mergeCell ref="S112:T112"/>
    <mergeCell ref="D111:E111"/>
    <mergeCell ref="F111:G111"/>
    <mergeCell ref="I111:J111"/>
    <mergeCell ref="L111:M111"/>
    <mergeCell ref="O111:P111"/>
    <mergeCell ref="Q111:R111"/>
    <mergeCell ref="W109:AC109"/>
    <mergeCell ref="D110:E110"/>
    <mergeCell ref="F110:G110"/>
    <mergeCell ref="I110:J110"/>
    <mergeCell ref="L110:M110"/>
    <mergeCell ref="O110:P110"/>
    <mergeCell ref="Q110:R110"/>
    <mergeCell ref="S110:T110"/>
    <mergeCell ref="U110:V110"/>
    <mergeCell ref="W110:AC110"/>
    <mergeCell ref="U108:V108"/>
    <mergeCell ref="W108:AC108"/>
    <mergeCell ref="D109:E109"/>
    <mergeCell ref="F109:G109"/>
    <mergeCell ref="I109:J109"/>
    <mergeCell ref="L109:M109"/>
    <mergeCell ref="O109:P109"/>
    <mergeCell ref="Q109:R109"/>
    <mergeCell ref="S109:T109"/>
    <mergeCell ref="U109:V109"/>
    <mergeCell ref="S107:T107"/>
    <mergeCell ref="U107:V107"/>
    <mergeCell ref="W107:AC107"/>
    <mergeCell ref="D108:E108"/>
    <mergeCell ref="F108:G108"/>
    <mergeCell ref="I108:J108"/>
    <mergeCell ref="L108:M108"/>
    <mergeCell ref="O108:P108"/>
    <mergeCell ref="Q108:R108"/>
    <mergeCell ref="S108:T108"/>
    <mergeCell ref="D107:E107"/>
    <mergeCell ref="F107:G107"/>
    <mergeCell ref="I107:J107"/>
    <mergeCell ref="L107:M107"/>
    <mergeCell ref="O107:P107"/>
    <mergeCell ref="Q107:R107"/>
    <mergeCell ref="W105:AC105"/>
    <mergeCell ref="D106:E106"/>
    <mergeCell ref="F106:G106"/>
    <mergeCell ref="I106:J106"/>
    <mergeCell ref="L106:M106"/>
    <mergeCell ref="O106:P106"/>
    <mergeCell ref="Q106:R106"/>
    <mergeCell ref="S106:T106"/>
    <mergeCell ref="U106:V106"/>
    <mergeCell ref="W106:AC106"/>
    <mergeCell ref="U104:V104"/>
    <mergeCell ref="W104:AC104"/>
    <mergeCell ref="D105:E105"/>
    <mergeCell ref="F105:G105"/>
    <mergeCell ref="I105:J105"/>
    <mergeCell ref="L105:M105"/>
    <mergeCell ref="O105:P105"/>
    <mergeCell ref="Q105:R105"/>
    <mergeCell ref="S105:T105"/>
    <mergeCell ref="U105:V105"/>
    <mergeCell ref="S103:T103"/>
    <mergeCell ref="U103:V103"/>
    <mergeCell ref="W103:AC103"/>
    <mergeCell ref="D104:E104"/>
    <mergeCell ref="F104:G104"/>
    <mergeCell ref="I104:J104"/>
    <mergeCell ref="L104:M104"/>
    <mergeCell ref="O104:P104"/>
    <mergeCell ref="Q104:R104"/>
    <mergeCell ref="S104:T104"/>
    <mergeCell ref="D103:E103"/>
    <mergeCell ref="F103:G103"/>
    <mergeCell ref="I103:J103"/>
    <mergeCell ref="L103:M103"/>
    <mergeCell ref="O103:P103"/>
    <mergeCell ref="Q103:R103"/>
    <mergeCell ref="W101:AC101"/>
    <mergeCell ref="D102:E102"/>
    <mergeCell ref="F102:G102"/>
    <mergeCell ref="I102:J102"/>
    <mergeCell ref="L102:M102"/>
    <mergeCell ref="O102:P102"/>
    <mergeCell ref="Q102:R102"/>
    <mergeCell ref="S102:T102"/>
    <mergeCell ref="U102:V102"/>
    <mergeCell ref="W102:AC102"/>
    <mergeCell ref="U100:V100"/>
    <mergeCell ref="W100:AC100"/>
    <mergeCell ref="D101:E101"/>
    <mergeCell ref="F101:G101"/>
    <mergeCell ref="I101:J101"/>
    <mergeCell ref="L101:M101"/>
    <mergeCell ref="O101:P101"/>
    <mergeCell ref="Q101:R101"/>
    <mergeCell ref="S101:T101"/>
    <mergeCell ref="U101:V101"/>
    <mergeCell ref="S99:T99"/>
    <mergeCell ref="U99:V99"/>
    <mergeCell ref="W99:AC99"/>
    <mergeCell ref="D100:E100"/>
    <mergeCell ref="F100:G100"/>
    <mergeCell ref="I100:J100"/>
    <mergeCell ref="L100:M100"/>
    <mergeCell ref="O100:P100"/>
    <mergeCell ref="Q100:R100"/>
    <mergeCell ref="S100:T100"/>
    <mergeCell ref="D99:E99"/>
    <mergeCell ref="F99:G99"/>
    <mergeCell ref="I99:J99"/>
    <mergeCell ref="L99:M99"/>
    <mergeCell ref="O99:P99"/>
    <mergeCell ref="Q99:R99"/>
    <mergeCell ref="W97:AC97"/>
    <mergeCell ref="D98:E98"/>
    <mergeCell ref="F98:G98"/>
    <mergeCell ref="I98:J98"/>
    <mergeCell ref="L98:M98"/>
    <mergeCell ref="O98:P98"/>
    <mergeCell ref="Q98:R98"/>
    <mergeCell ref="S98:T98"/>
    <mergeCell ref="U98:V98"/>
    <mergeCell ref="W98:AC98"/>
    <mergeCell ref="U96:V96"/>
    <mergeCell ref="W96:AC96"/>
    <mergeCell ref="D97:E97"/>
    <mergeCell ref="F97:G97"/>
    <mergeCell ref="I97:J97"/>
    <mergeCell ref="L97:M97"/>
    <mergeCell ref="O97:P97"/>
    <mergeCell ref="Q97:R97"/>
    <mergeCell ref="S97:T97"/>
    <mergeCell ref="U97:V97"/>
    <mergeCell ref="S95:T95"/>
    <mergeCell ref="U95:V95"/>
    <mergeCell ref="W95:AC95"/>
    <mergeCell ref="D96:E96"/>
    <mergeCell ref="F96:G96"/>
    <mergeCell ref="I96:J96"/>
    <mergeCell ref="L96:M96"/>
    <mergeCell ref="O96:P96"/>
    <mergeCell ref="Q96:R96"/>
    <mergeCell ref="S96:T96"/>
    <mergeCell ref="D95:E95"/>
    <mergeCell ref="F95:G95"/>
    <mergeCell ref="I95:J95"/>
    <mergeCell ref="L95:M95"/>
    <mergeCell ref="O95:P95"/>
    <mergeCell ref="Q95:R95"/>
    <mergeCell ref="W93:AC93"/>
    <mergeCell ref="D94:E94"/>
    <mergeCell ref="F94:G94"/>
    <mergeCell ref="I94:J94"/>
    <mergeCell ref="L94:M94"/>
    <mergeCell ref="O94:P94"/>
    <mergeCell ref="Q94:R94"/>
    <mergeCell ref="S94:T94"/>
    <mergeCell ref="U94:V94"/>
    <mergeCell ref="W94:AC94"/>
    <mergeCell ref="U92:V92"/>
    <mergeCell ref="W92:AC92"/>
    <mergeCell ref="D93:E93"/>
    <mergeCell ref="F93:G93"/>
    <mergeCell ref="I93:J93"/>
    <mergeCell ref="L93:M93"/>
    <mergeCell ref="O93:P93"/>
    <mergeCell ref="Q93:R93"/>
    <mergeCell ref="S93:T93"/>
    <mergeCell ref="U93:V93"/>
    <mergeCell ref="S91:T91"/>
    <mergeCell ref="U91:V91"/>
    <mergeCell ref="W91:AC91"/>
    <mergeCell ref="D92:E92"/>
    <mergeCell ref="F92:G92"/>
    <mergeCell ref="I92:J92"/>
    <mergeCell ref="L92:M92"/>
    <mergeCell ref="O92:P92"/>
    <mergeCell ref="Q92:R92"/>
    <mergeCell ref="S92:T92"/>
    <mergeCell ref="D91:E91"/>
    <mergeCell ref="F91:G91"/>
    <mergeCell ref="I91:J91"/>
    <mergeCell ref="L91:M91"/>
    <mergeCell ref="O91:P91"/>
    <mergeCell ref="Q91:R91"/>
    <mergeCell ref="W89:AC89"/>
    <mergeCell ref="D90:E90"/>
    <mergeCell ref="F90:G90"/>
    <mergeCell ref="I90:J90"/>
    <mergeCell ref="L90:M90"/>
    <mergeCell ref="O90:P90"/>
    <mergeCell ref="Q90:R90"/>
    <mergeCell ref="S90:T90"/>
    <mergeCell ref="U90:V90"/>
    <mergeCell ref="W90:AC90"/>
    <mergeCell ref="U88:V88"/>
    <mergeCell ref="W88:AC88"/>
    <mergeCell ref="D89:E89"/>
    <mergeCell ref="F89:G89"/>
    <mergeCell ref="I89:J89"/>
    <mergeCell ref="L89:M89"/>
    <mergeCell ref="O89:P89"/>
    <mergeCell ref="Q89:R89"/>
    <mergeCell ref="S89:T89"/>
    <mergeCell ref="U89:V89"/>
    <mergeCell ref="S87:T87"/>
    <mergeCell ref="U87:V87"/>
    <mergeCell ref="W87:AC87"/>
    <mergeCell ref="D88:E88"/>
    <mergeCell ref="F88:G88"/>
    <mergeCell ref="I88:J88"/>
    <mergeCell ref="L88:M88"/>
    <mergeCell ref="O88:P88"/>
    <mergeCell ref="Q88:R88"/>
    <mergeCell ref="S88:T88"/>
    <mergeCell ref="D87:E87"/>
    <mergeCell ref="F87:G87"/>
    <mergeCell ref="I87:J87"/>
    <mergeCell ref="L87:M87"/>
    <mergeCell ref="O87:P87"/>
    <mergeCell ref="Q87:R87"/>
    <mergeCell ref="W85:AC85"/>
    <mergeCell ref="D86:E86"/>
    <mergeCell ref="F86:G86"/>
    <mergeCell ref="I86:J86"/>
    <mergeCell ref="L86:M86"/>
    <mergeCell ref="O86:P86"/>
    <mergeCell ref="Q86:R86"/>
    <mergeCell ref="S86:T86"/>
    <mergeCell ref="U86:V86"/>
    <mergeCell ref="W86:AC86"/>
    <mergeCell ref="U84:V84"/>
    <mergeCell ref="W84:AC84"/>
    <mergeCell ref="D85:E85"/>
    <mergeCell ref="F85:G85"/>
    <mergeCell ref="I85:J85"/>
    <mergeCell ref="L85:M85"/>
    <mergeCell ref="O85:P85"/>
    <mergeCell ref="Q85:R85"/>
    <mergeCell ref="S85:T85"/>
    <mergeCell ref="U85:V85"/>
    <mergeCell ref="S83:T83"/>
    <mergeCell ref="U83:V83"/>
    <mergeCell ref="W83:AC83"/>
    <mergeCell ref="D84:E84"/>
    <mergeCell ref="F84:G84"/>
    <mergeCell ref="I84:J84"/>
    <mergeCell ref="L84:M84"/>
    <mergeCell ref="O84:P84"/>
    <mergeCell ref="Q84:R84"/>
    <mergeCell ref="S84:T84"/>
    <mergeCell ref="A83:B83"/>
    <mergeCell ref="D83:E83"/>
    <mergeCell ref="F83:K83"/>
    <mergeCell ref="L83:N83"/>
    <mergeCell ref="O83:P83"/>
    <mergeCell ref="Q83:R83"/>
    <mergeCell ref="V81:W81"/>
    <mergeCell ref="X81:AB81"/>
    <mergeCell ref="B82:D82"/>
    <mergeCell ref="E82:H82"/>
    <mergeCell ref="J82:N82"/>
    <mergeCell ref="O82:S82"/>
    <mergeCell ref="U82:V82"/>
    <mergeCell ref="W82:AB82"/>
    <mergeCell ref="A81:C81"/>
    <mergeCell ref="F81:G81"/>
    <mergeCell ref="J81:K81"/>
    <mergeCell ref="M81:N81"/>
    <mergeCell ref="P81:R81"/>
    <mergeCell ref="S81:U81"/>
    <mergeCell ref="O77:R77"/>
    <mergeCell ref="U77:V77"/>
    <mergeCell ref="A79:AC79"/>
    <mergeCell ref="A80:C80"/>
    <mergeCell ref="D80:I80"/>
    <mergeCell ref="J80:L80"/>
    <mergeCell ref="W80:AB80"/>
    <mergeCell ref="A76:C76"/>
    <mergeCell ref="E76:H76"/>
    <mergeCell ref="K76:M76"/>
    <mergeCell ref="Q76:R76"/>
    <mergeCell ref="X76:Z77"/>
    <mergeCell ref="AC76:AC77"/>
    <mergeCell ref="A77:B77"/>
    <mergeCell ref="D77:E77"/>
    <mergeCell ref="F77:H77"/>
    <mergeCell ref="K77:M77"/>
    <mergeCell ref="W74:AC74"/>
    <mergeCell ref="D75:E75"/>
    <mergeCell ref="F75:G75"/>
    <mergeCell ref="I75:J75"/>
    <mergeCell ref="L75:M75"/>
    <mergeCell ref="O75:P75"/>
    <mergeCell ref="Q75:R75"/>
    <mergeCell ref="S75:T75"/>
    <mergeCell ref="U75:V75"/>
    <mergeCell ref="W75:AC75"/>
    <mergeCell ref="U73:V73"/>
    <mergeCell ref="W73:AC73"/>
    <mergeCell ref="D74:E74"/>
    <mergeCell ref="F74:G74"/>
    <mergeCell ref="I74:J74"/>
    <mergeCell ref="L74:M74"/>
    <mergeCell ref="O74:P74"/>
    <mergeCell ref="Q74:R74"/>
    <mergeCell ref="S74:T74"/>
    <mergeCell ref="U74:V74"/>
    <mergeCell ref="S72:T72"/>
    <mergeCell ref="U72:V72"/>
    <mergeCell ref="W72:AC72"/>
    <mergeCell ref="D73:E73"/>
    <mergeCell ref="F73:G73"/>
    <mergeCell ref="I73:J73"/>
    <mergeCell ref="L73:M73"/>
    <mergeCell ref="O73:P73"/>
    <mergeCell ref="Q73:R73"/>
    <mergeCell ref="S73:T73"/>
    <mergeCell ref="D72:E72"/>
    <mergeCell ref="F72:G72"/>
    <mergeCell ref="I72:J72"/>
    <mergeCell ref="L72:M72"/>
    <mergeCell ref="O72:P72"/>
    <mergeCell ref="Q72:R72"/>
    <mergeCell ref="W70:AC70"/>
    <mergeCell ref="D71:E71"/>
    <mergeCell ref="F71:G71"/>
    <mergeCell ref="I71:J71"/>
    <mergeCell ref="L71:M71"/>
    <mergeCell ref="O71:P71"/>
    <mergeCell ref="Q71:R71"/>
    <mergeCell ref="S71:T71"/>
    <mergeCell ref="U71:V71"/>
    <mergeCell ref="W71:AC71"/>
    <mergeCell ref="U69:V69"/>
    <mergeCell ref="W69:AC69"/>
    <mergeCell ref="D70:E70"/>
    <mergeCell ref="F70:G70"/>
    <mergeCell ref="I70:J70"/>
    <mergeCell ref="L70:M70"/>
    <mergeCell ref="O70:P70"/>
    <mergeCell ref="Q70:R70"/>
    <mergeCell ref="S70:T70"/>
    <mergeCell ref="U70:V70"/>
    <mergeCell ref="S68:T68"/>
    <mergeCell ref="U68:V68"/>
    <mergeCell ref="W68:AC68"/>
    <mergeCell ref="D69:E69"/>
    <mergeCell ref="F69:G69"/>
    <mergeCell ref="I69:J69"/>
    <mergeCell ref="L69:M69"/>
    <mergeCell ref="O69:P69"/>
    <mergeCell ref="Q69:R69"/>
    <mergeCell ref="S69:T69"/>
    <mergeCell ref="D68:E68"/>
    <mergeCell ref="F68:G68"/>
    <mergeCell ref="I68:J68"/>
    <mergeCell ref="L68:M68"/>
    <mergeCell ref="O68:P68"/>
    <mergeCell ref="Q68:R68"/>
    <mergeCell ref="W66:AC66"/>
    <mergeCell ref="D67:E67"/>
    <mergeCell ref="F67:G67"/>
    <mergeCell ref="I67:J67"/>
    <mergeCell ref="L67:M67"/>
    <mergeCell ref="O67:P67"/>
    <mergeCell ref="Q67:R67"/>
    <mergeCell ref="S67:T67"/>
    <mergeCell ref="U67:V67"/>
    <mergeCell ref="W67:AC67"/>
    <mergeCell ref="U65:V65"/>
    <mergeCell ref="W65:AC65"/>
    <mergeCell ref="D66:E66"/>
    <mergeCell ref="F66:G66"/>
    <mergeCell ref="I66:J66"/>
    <mergeCell ref="L66:M66"/>
    <mergeCell ref="O66:P66"/>
    <mergeCell ref="Q66:R66"/>
    <mergeCell ref="S66:T66"/>
    <mergeCell ref="U66:V66"/>
    <mergeCell ref="S64:T64"/>
    <mergeCell ref="U64:V64"/>
    <mergeCell ref="W64:AC64"/>
    <mergeCell ref="D65:E65"/>
    <mergeCell ref="F65:G65"/>
    <mergeCell ref="I65:J65"/>
    <mergeCell ref="L65:M65"/>
    <mergeCell ref="O65:P65"/>
    <mergeCell ref="Q65:R65"/>
    <mergeCell ref="S65:T65"/>
    <mergeCell ref="D64:E64"/>
    <mergeCell ref="F64:G64"/>
    <mergeCell ref="I64:J64"/>
    <mergeCell ref="L64:M64"/>
    <mergeCell ref="O64:P64"/>
    <mergeCell ref="Q64:R64"/>
    <mergeCell ref="W62:AC62"/>
    <mergeCell ref="D63:E63"/>
    <mergeCell ref="F63:G63"/>
    <mergeCell ref="I63:J63"/>
    <mergeCell ref="L63:M63"/>
    <mergeCell ref="O63:P63"/>
    <mergeCell ref="Q63:R63"/>
    <mergeCell ref="S63:T63"/>
    <mergeCell ref="U63:V63"/>
    <mergeCell ref="W63:AC63"/>
    <mergeCell ref="U61:V61"/>
    <mergeCell ref="W61:AC61"/>
    <mergeCell ref="D62:E62"/>
    <mergeCell ref="F62:G62"/>
    <mergeCell ref="I62:J62"/>
    <mergeCell ref="L62:M62"/>
    <mergeCell ref="O62:P62"/>
    <mergeCell ref="Q62:R62"/>
    <mergeCell ref="S62:T62"/>
    <mergeCell ref="U62:V62"/>
    <mergeCell ref="S60:T60"/>
    <mergeCell ref="U60:V60"/>
    <mergeCell ref="W60:AC60"/>
    <mergeCell ref="D61:E61"/>
    <mergeCell ref="F61:G61"/>
    <mergeCell ref="I61:J61"/>
    <mergeCell ref="L61:M61"/>
    <mergeCell ref="O61:P61"/>
    <mergeCell ref="Q61:R61"/>
    <mergeCell ref="S61:T61"/>
    <mergeCell ref="D60:E60"/>
    <mergeCell ref="F60:G60"/>
    <mergeCell ref="I60:J60"/>
    <mergeCell ref="L60:M60"/>
    <mergeCell ref="O60:P60"/>
    <mergeCell ref="Q60:R60"/>
    <mergeCell ref="W58:AC58"/>
    <mergeCell ref="D59:E59"/>
    <mergeCell ref="F59:G59"/>
    <mergeCell ref="I59:J59"/>
    <mergeCell ref="L59:M59"/>
    <mergeCell ref="O59:P59"/>
    <mergeCell ref="Q59:R59"/>
    <mergeCell ref="S59:T59"/>
    <mergeCell ref="U59:V59"/>
    <mergeCell ref="W59:AC59"/>
    <mergeCell ref="U57:V57"/>
    <mergeCell ref="W57:AC57"/>
    <mergeCell ref="D58:E58"/>
    <mergeCell ref="F58:G58"/>
    <mergeCell ref="I58:J58"/>
    <mergeCell ref="L58:M58"/>
    <mergeCell ref="O58:P58"/>
    <mergeCell ref="Q58:R58"/>
    <mergeCell ref="S58:T58"/>
    <mergeCell ref="U58:V58"/>
    <mergeCell ref="S56:T56"/>
    <mergeCell ref="U56:V56"/>
    <mergeCell ref="W56:AC56"/>
    <mergeCell ref="D57:E57"/>
    <mergeCell ref="F57:G57"/>
    <mergeCell ref="I57:J57"/>
    <mergeCell ref="L57:M57"/>
    <mergeCell ref="O57:P57"/>
    <mergeCell ref="Q57:R57"/>
    <mergeCell ref="S57:T57"/>
    <mergeCell ref="D56:E56"/>
    <mergeCell ref="F56:G56"/>
    <mergeCell ref="I56:J56"/>
    <mergeCell ref="L56:M56"/>
    <mergeCell ref="O56:P56"/>
    <mergeCell ref="Q56:R56"/>
    <mergeCell ref="W54:AC54"/>
    <mergeCell ref="D55:E55"/>
    <mergeCell ref="F55:G55"/>
    <mergeCell ref="I55:J55"/>
    <mergeCell ref="L55:M55"/>
    <mergeCell ref="O55:P55"/>
    <mergeCell ref="Q55:R55"/>
    <mergeCell ref="S55:T55"/>
    <mergeCell ref="U55:V55"/>
    <mergeCell ref="W55:AC55"/>
    <mergeCell ref="U53:V53"/>
    <mergeCell ref="W53:AC53"/>
    <mergeCell ref="D54:E54"/>
    <mergeCell ref="F54:G54"/>
    <mergeCell ref="I54:J54"/>
    <mergeCell ref="L54:M54"/>
    <mergeCell ref="O54:P54"/>
    <mergeCell ref="Q54:R54"/>
    <mergeCell ref="S54:T54"/>
    <mergeCell ref="U54:V54"/>
    <mergeCell ref="S52:T52"/>
    <mergeCell ref="U52:V52"/>
    <mergeCell ref="W52:AC52"/>
    <mergeCell ref="D53:E53"/>
    <mergeCell ref="F53:G53"/>
    <mergeCell ref="I53:J53"/>
    <mergeCell ref="L53:M53"/>
    <mergeCell ref="O53:P53"/>
    <mergeCell ref="Q53:R53"/>
    <mergeCell ref="S53:T53"/>
    <mergeCell ref="D52:E52"/>
    <mergeCell ref="F52:G52"/>
    <mergeCell ref="I52:J52"/>
    <mergeCell ref="L52:M52"/>
    <mergeCell ref="O52:P52"/>
    <mergeCell ref="Q52:R52"/>
    <mergeCell ref="W50:AC50"/>
    <mergeCell ref="D51:E51"/>
    <mergeCell ref="F51:G51"/>
    <mergeCell ref="I51:J51"/>
    <mergeCell ref="L51:M51"/>
    <mergeCell ref="O51:P51"/>
    <mergeCell ref="Q51:R51"/>
    <mergeCell ref="S51:T51"/>
    <mergeCell ref="U51:V51"/>
    <mergeCell ref="W51:AC51"/>
    <mergeCell ref="U49:V49"/>
    <mergeCell ref="W49:AC49"/>
    <mergeCell ref="D50:E50"/>
    <mergeCell ref="F50:G50"/>
    <mergeCell ref="I50:J50"/>
    <mergeCell ref="L50:M50"/>
    <mergeCell ref="O50:P50"/>
    <mergeCell ref="Q50:R50"/>
    <mergeCell ref="S50:T50"/>
    <mergeCell ref="U50:V50"/>
    <mergeCell ref="S48:T48"/>
    <mergeCell ref="U48:V48"/>
    <mergeCell ref="W48:AC48"/>
    <mergeCell ref="D49:E49"/>
    <mergeCell ref="F49:G49"/>
    <mergeCell ref="I49:J49"/>
    <mergeCell ref="L49:M49"/>
    <mergeCell ref="O49:P49"/>
    <mergeCell ref="Q49:R49"/>
    <mergeCell ref="S49:T49"/>
    <mergeCell ref="D48:E48"/>
    <mergeCell ref="F48:G48"/>
    <mergeCell ref="I48:J48"/>
    <mergeCell ref="L48:M48"/>
    <mergeCell ref="O48:P48"/>
    <mergeCell ref="Q48:R48"/>
    <mergeCell ref="W46:AC46"/>
    <mergeCell ref="D47:E47"/>
    <mergeCell ref="F47:G47"/>
    <mergeCell ref="I47:J47"/>
    <mergeCell ref="L47:M47"/>
    <mergeCell ref="O47:P47"/>
    <mergeCell ref="Q47:R47"/>
    <mergeCell ref="S47:T47"/>
    <mergeCell ref="U47:V47"/>
    <mergeCell ref="W47:AC47"/>
    <mergeCell ref="U45:V45"/>
    <mergeCell ref="W45:AC45"/>
    <mergeCell ref="D46:E46"/>
    <mergeCell ref="F46:G46"/>
    <mergeCell ref="I46:J46"/>
    <mergeCell ref="L46:M46"/>
    <mergeCell ref="O46:P46"/>
    <mergeCell ref="Q46:R46"/>
    <mergeCell ref="S46:T46"/>
    <mergeCell ref="U46:V46"/>
    <mergeCell ref="S44:T44"/>
    <mergeCell ref="U44:V44"/>
    <mergeCell ref="W44:AC44"/>
    <mergeCell ref="D45:E45"/>
    <mergeCell ref="F45:G45"/>
    <mergeCell ref="I45:J45"/>
    <mergeCell ref="L45:M45"/>
    <mergeCell ref="O45:P45"/>
    <mergeCell ref="Q45:R45"/>
    <mergeCell ref="S45:T45"/>
    <mergeCell ref="A44:B44"/>
    <mergeCell ref="D44:E44"/>
    <mergeCell ref="F44:K44"/>
    <mergeCell ref="L44:N44"/>
    <mergeCell ref="O44:P44"/>
    <mergeCell ref="Q44:R44"/>
    <mergeCell ref="V42:W42"/>
    <mergeCell ref="X42:AB42"/>
    <mergeCell ref="B43:D43"/>
    <mergeCell ref="E43:H43"/>
    <mergeCell ref="J43:N43"/>
    <mergeCell ref="O43:S43"/>
    <mergeCell ref="U43:V43"/>
    <mergeCell ref="W43:AB43"/>
    <mergeCell ref="A41:C41"/>
    <mergeCell ref="D41:I41"/>
    <mergeCell ref="J41:L41"/>
    <mergeCell ref="W41:AB41"/>
    <mergeCell ref="A42:C42"/>
    <mergeCell ref="F42:G42"/>
    <mergeCell ref="J42:K42"/>
    <mergeCell ref="M42:N42"/>
    <mergeCell ref="P42:R42"/>
    <mergeCell ref="S42:U42"/>
    <mergeCell ref="A32:D32"/>
    <mergeCell ref="F32:H32"/>
    <mergeCell ref="K32:AC32"/>
    <mergeCell ref="A34:AC34"/>
    <mergeCell ref="A35:AC37"/>
    <mergeCell ref="A40:AC40"/>
    <mergeCell ref="A30:D30"/>
    <mergeCell ref="F30:H30"/>
    <mergeCell ref="K30:AC30"/>
    <mergeCell ref="A31:D31"/>
    <mergeCell ref="F31:H31"/>
    <mergeCell ref="K31:AC31"/>
    <mergeCell ref="O26:Q26"/>
    <mergeCell ref="R26:S26"/>
    <mergeCell ref="U26:W26"/>
    <mergeCell ref="X26:Y26"/>
    <mergeCell ref="A29:D29"/>
    <mergeCell ref="F29:H29"/>
    <mergeCell ref="K29:AC29"/>
    <mergeCell ref="A25:D26"/>
    <mergeCell ref="E25:I25"/>
    <mergeCell ref="J25:K25"/>
    <mergeCell ref="E26:H26"/>
    <mergeCell ref="I26:K26"/>
    <mergeCell ref="L26:M26"/>
    <mergeCell ref="A20:AC21"/>
    <mergeCell ref="A22:D22"/>
    <mergeCell ref="E22:F22"/>
    <mergeCell ref="A23:D24"/>
    <mergeCell ref="E23:F23"/>
    <mergeCell ref="H23:J23"/>
    <mergeCell ref="K23:L23"/>
    <mergeCell ref="N23:Q23"/>
    <mergeCell ref="E24:F24"/>
    <mergeCell ref="G24:AB24"/>
    <mergeCell ref="A15:D17"/>
    <mergeCell ref="E15:H15"/>
    <mergeCell ref="E16:H16"/>
    <mergeCell ref="E17:H17"/>
    <mergeCell ref="M17:N17"/>
    <mergeCell ref="R17:T17"/>
    <mergeCell ref="A12:B14"/>
    <mergeCell ref="C12:D12"/>
    <mergeCell ref="E12:K12"/>
    <mergeCell ref="C13:D13"/>
    <mergeCell ref="E13:K13"/>
    <mergeCell ref="C14:D14"/>
    <mergeCell ref="E14:K14"/>
    <mergeCell ref="A10:D10"/>
    <mergeCell ref="F10:H10"/>
    <mergeCell ref="J10:L10"/>
    <mergeCell ref="N10:O10"/>
    <mergeCell ref="A11:D11"/>
    <mergeCell ref="F11:H11"/>
    <mergeCell ref="J11:L11"/>
    <mergeCell ref="N11:O11"/>
    <mergeCell ref="A7:D7"/>
    <mergeCell ref="E7:AC7"/>
    <mergeCell ref="A8:D8"/>
    <mergeCell ref="E8:AC8"/>
    <mergeCell ref="A9:D9"/>
    <mergeCell ref="H9:I9"/>
    <mergeCell ref="M9:N9"/>
    <mergeCell ref="A1:AC1"/>
    <mergeCell ref="J2:M2"/>
    <mergeCell ref="Q2:R2"/>
    <mergeCell ref="T4:W4"/>
    <mergeCell ref="A5:AC5"/>
    <mergeCell ref="A6:D6"/>
    <mergeCell ref="E6:AC6"/>
  </mergeCells>
  <phoneticPr fontId="1"/>
  <conditionalFormatting sqref="D45:G75 I45:J75">
    <cfRule type="expression" dxfId="461" priority="63">
      <formula>D45=""</formula>
    </cfRule>
  </conditionalFormatting>
  <conditionalFormatting sqref="D84:G114 I84:J114">
    <cfRule type="expression" dxfId="460" priority="53">
      <formula>D84=""</formula>
    </cfRule>
  </conditionalFormatting>
  <conditionalFormatting sqref="D123:G153 I123:J153">
    <cfRule type="expression" dxfId="459" priority="43">
      <formula>D123=""</formula>
    </cfRule>
  </conditionalFormatting>
  <conditionalFormatting sqref="D162:G192 I162:J192">
    <cfRule type="expression" dxfId="458" priority="33">
      <formula>D162=""</formula>
    </cfRule>
  </conditionalFormatting>
  <conditionalFormatting sqref="D201:G231 I201:J231">
    <cfRule type="expression" dxfId="457" priority="23">
      <formula>D201=""</formula>
    </cfRule>
  </conditionalFormatting>
  <conditionalFormatting sqref="D240:G270 I240:J270">
    <cfRule type="expression" dxfId="456" priority="13">
      <formula>D240=""</formula>
    </cfRule>
  </conditionalFormatting>
  <conditionalFormatting sqref="E6:E8 E22:E23">
    <cfRule type="expression" dxfId="455" priority="73">
      <formula>E6=""</formula>
    </cfRule>
  </conditionalFormatting>
  <conditionalFormatting sqref="E10:E11">
    <cfRule type="expression" dxfId="454" priority="76">
      <formula>E10=""</formula>
    </cfRule>
  </conditionalFormatting>
  <conditionalFormatting sqref="E43">
    <cfRule type="expression" dxfId="453" priority="59">
      <formula>E43=""</formula>
    </cfRule>
  </conditionalFormatting>
  <conditionalFormatting sqref="E82">
    <cfRule type="expression" dxfId="452" priority="49">
      <formula>E82=""</formula>
    </cfRule>
  </conditionalFormatting>
  <conditionalFormatting sqref="E121">
    <cfRule type="expression" dxfId="451" priority="39">
      <formula>E121=""</formula>
    </cfRule>
  </conditionalFormatting>
  <conditionalFormatting sqref="E160">
    <cfRule type="expression" dxfId="450" priority="29">
      <formula>E160=""</formula>
    </cfRule>
  </conditionalFormatting>
  <conditionalFormatting sqref="E199">
    <cfRule type="expression" dxfId="449" priority="19">
      <formula>E199=""</formula>
    </cfRule>
  </conditionalFormatting>
  <conditionalFormatting sqref="E238">
    <cfRule type="expression" dxfId="448" priority="9">
      <formula>E238=""</formula>
    </cfRule>
  </conditionalFormatting>
  <conditionalFormatting sqref="G24">
    <cfRule type="expression" dxfId="447" priority="65">
      <formula>G24=""</formula>
    </cfRule>
  </conditionalFormatting>
  <conditionalFormatting sqref="I10:I11">
    <cfRule type="expression" dxfId="446" priority="75">
      <formula>I10=""</formula>
    </cfRule>
  </conditionalFormatting>
  <conditionalFormatting sqref="J25">
    <cfRule type="expression" dxfId="445" priority="4">
      <formula>J25=""</formula>
    </cfRule>
  </conditionalFormatting>
  <conditionalFormatting sqref="K23">
    <cfRule type="containsBlanks" dxfId="444" priority="67">
      <formula>LEN(TRIM(K23))=0</formula>
    </cfRule>
  </conditionalFormatting>
  <conditionalFormatting sqref="L26">
    <cfRule type="expression" dxfId="443" priority="3">
      <formula>L26=""</formula>
    </cfRule>
  </conditionalFormatting>
  <conditionalFormatting sqref="M10:M11">
    <cfRule type="expression" dxfId="442" priority="74">
      <formula>M10=""</formula>
    </cfRule>
  </conditionalFormatting>
  <conditionalFormatting sqref="M23">
    <cfRule type="expression" dxfId="441" priority="69">
      <formula>M23=""</formula>
    </cfRule>
  </conditionalFormatting>
  <conditionalFormatting sqref="M41:N41 P41 R41">
    <cfRule type="containsBlanks" dxfId="440" priority="62">
      <formula>LEN(TRIM(M41))=0</formula>
    </cfRule>
  </conditionalFormatting>
  <conditionalFormatting sqref="M80:N80 P80 R80">
    <cfRule type="containsBlanks" dxfId="439" priority="52">
      <formula>LEN(TRIM(M80))=0</formula>
    </cfRule>
  </conditionalFormatting>
  <conditionalFormatting sqref="M119:N119 P119 R119">
    <cfRule type="containsBlanks" dxfId="438" priority="42">
      <formula>LEN(TRIM(M119))=0</formula>
    </cfRule>
  </conditionalFormatting>
  <conditionalFormatting sqref="M158:N158 P158 R158">
    <cfRule type="containsBlanks" dxfId="437" priority="32">
      <formula>LEN(TRIM(M158))=0</formula>
    </cfRule>
  </conditionalFormatting>
  <conditionalFormatting sqref="M197:N197 P197 R197">
    <cfRule type="containsBlanks" dxfId="436" priority="22">
      <formula>LEN(TRIM(M197))=0</formula>
    </cfRule>
  </conditionalFormatting>
  <conditionalFormatting sqref="M236:N236 P236 R236">
    <cfRule type="containsBlanks" dxfId="435" priority="12">
      <formula>LEN(TRIM(M236))=0</formula>
    </cfRule>
  </conditionalFormatting>
  <conditionalFormatting sqref="N2">
    <cfRule type="expression" dxfId="434" priority="72">
      <formula>N2=""</formula>
    </cfRule>
  </conditionalFormatting>
  <conditionalFormatting sqref="N23">
    <cfRule type="containsBlanks" dxfId="433" priority="66">
      <formula>LEN(TRIM(N23))=0</formula>
    </cfRule>
  </conditionalFormatting>
  <conditionalFormatting sqref="O43">
    <cfRule type="expression" dxfId="432" priority="56">
      <formula>O43=""</formula>
    </cfRule>
  </conditionalFormatting>
  <conditionalFormatting sqref="O82">
    <cfRule type="expression" dxfId="431" priority="46">
      <formula>O82=""</formula>
    </cfRule>
  </conditionalFormatting>
  <conditionalFormatting sqref="O121">
    <cfRule type="expression" dxfId="430" priority="36">
      <formula>O121=""</formula>
    </cfRule>
  </conditionalFormatting>
  <conditionalFormatting sqref="O160">
    <cfRule type="expression" dxfId="429" priority="26">
      <formula>O160=""</formula>
    </cfRule>
  </conditionalFormatting>
  <conditionalFormatting sqref="O199">
    <cfRule type="expression" dxfId="428" priority="16">
      <formula>O199=""</formula>
    </cfRule>
  </conditionalFormatting>
  <conditionalFormatting sqref="O238">
    <cfRule type="expression" dxfId="427" priority="6">
      <formula>O238=""</formula>
    </cfRule>
  </conditionalFormatting>
  <conditionalFormatting sqref="O45:Q75 D41 S45:V75">
    <cfRule type="expression" dxfId="426" priority="64">
      <formula>D41=""</formula>
    </cfRule>
  </conditionalFormatting>
  <conditionalFormatting sqref="O84:Q114 D80 S84:V114">
    <cfRule type="expression" dxfId="425" priority="54">
      <formula>D80=""</formula>
    </cfRule>
  </conditionalFormatting>
  <conditionalFormatting sqref="O123:Q153 D119 S123:V153">
    <cfRule type="expression" dxfId="424" priority="44">
      <formula>D119=""</formula>
    </cfRule>
  </conditionalFormatting>
  <conditionalFormatting sqref="O162:Q192 D158 S162:V192">
    <cfRule type="expression" dxfId="423" priority="34">
      <formula>D158=""</formula>
    </cfRule>
  </conditionalFormatting>
  <conditionalFormatting sqref="O201:Q231 D197 S201:V231">
    <cfRule type="expression" dxfId="422" priority="24">
      <formula>D197=""</formula>
    </cfRule>
  </conditionalFormatting>
  <conditionalFormatting sqref="O240:Q270 D236 S240:V270">
    <cfRule type="expression" dxfId="421" priority="14">
      <formula>D236=""</formula>
    </cfRule>
  </conditionalFormatting>
  <conditionalFormatting sqref="P2">
    <cfRule type="expression" dxfId="420" priority="70">
      <formula>P2=""</formula>
    </cfRule>
  </conditionalFormatting>
  <conditionalFormatting sqref="P10:P11">
    <cfRule type="expression" dxfId="419" priority="71">
      <formula>P10=""</formula>
    </cfRule>
  </conditionalFormatting>
  <conditionalFormatting sqref="Q45:Q75">
    <cfRule type="expression" dxfId="418" priority="61">
      <formula>Q45=""</formula>
    </cfRule>
  </conditionalFormatting>
  <conditionalFormatting sqref="Q84:Q114">
    <cfRule type="expression" dxfId="417" priority="51">
      <formula>Q84=""</formula>
    </cfRule>
  </conditionalFormatting>
  <conditionalFormatting sqref="Q123:Q153">
    <cfRule type="expression" dxfId="416" priority="41">
      <formula>Q123=""</formula>
    </cfRule>
  </conditionalFormatting>
  <conditionalFormatting sqref="Q162:Q192">
    <cfRule type="expression" dxfId="415" priority="31">
      <formula>Q162=""</formula>
    </cfRule>
  </conditionalFormatting>
  <conditionalFormatting sqref="Q201:Q231">
    <cfRule type="expression" dxfId="414" priority="21">
      <formula>Q201=""</formula>
    </cfRule>
  </conditionalFormatting>
  <conditionalFormatting sqref="Q240:Q270">
    <cfRule type="expression" dxfId="413" priority="11">
      <formula>Q240=""</formula>
    </cfRule>
  </conditionalFormatting>
  <conditionalFormatting sqref="R23">
    <cfRule type="expression" dxfId="412" priority="68">
      <formula>R23=""</formula>
    </cfRule>
  </conditionalFormatting>
  <conditionalFormatting sqref="R26">
    <cfRule type="expression" dxfId="411" priority="2">
      <formula>R26=""</formula>
    </cfRule>
  </conditionalFormatting>
  <conditionalFormatting sqref="S42">
    <cfRule type="expression" dxfId="410" priority="58">
      <formula>S42=""</formula>
    </cfRule>
  </conditionalFormatting>
  <conditionalFormatting sqref="S81">
    <cfRule type="expression" dxfId="409" priority="48">
      <formula>S81=""</formula>
    </cfRule>
  </conditionalFormatting>
  <conditionalFormatting sqref="S120">
    <cfRule type="expression" dxfId="408" priority="38">
      <formula>S120=""</formula>
    </cfRule>
  </conditionalFormatting>
  <conditionalFormatting sqref="S159">
    <cfRule type="expression" dxfId="407" priority="28">
      <formula>S159=""</formula>
    </cfRule>
  </conditionalFormatting>
  <conditionalFormatting sqref="S198">
    <cfRule type="expression" dxfId="406" priority="18">
      <formula>S198=""</formula>
    </cfRule>
  </conditionalFormatting>
  <conditionalFormatting sqref="S237">
    <cfRule type="expression" dxfId="405" priority="8">
      <formula>S237=""</formula>
    </cfRule>
  </conditionalFormatting>
  <conditionalFormatting sqref="W41">
    <cfRule type="expression" dxfId="404" priority="60">
      <formula>W41=""</formula>
    </cfRule>
  </conditionalFormatting>
  <conditionalFormatting sqref="W43">
    <cfRule type="expression" dxfId="403" priority="55">
      <formula>W43=""</formula>
    </cfRule>
  </conditionalFormatting>
  <conditionalFormatting sqref="W80">
    <cfRule type="expression" dxfId="402" priority="50">
      <formula>W80=""</formula>
    </cfRule>
  </conditionalFormatting>
  <conditionalFormatting sqref="W82">
    <cfRule type="expression" dxfId="401" priority="45">
      <formula>W82=""</formula>
    </cfRule>
  </conditionalFormatting>
  <conditionalFormatting sqref="W119">
    <cfRule type="expression" dxfId="400" priority="40">
      <formula>W119=""</formula>
    </cfRule>
  </conditionalFormatting>
  <conditionalFormatting sqref="W121">
    <cfRule type="expression" dxfId="399" priority="35">
      <formula>W121=""</formula>
    </cfRule>
  </conditionalFormatting>
  <conditionalFormatting sqref="W158">
    <cfRule type="expression" dxfId="398" priority="30">
      <formula>W158=""</formula>
    </cfRule>
  </conditionalFormatting>
  <conditionalFormatting sqref="W160">
    <cfRule type="expression" dxfId="397" priority="25">
      <formula>W160=""</formula>
    </cfRule>
  </conditionalFormatting>
  <conditionalFormatting sqref="W197">
    <cfRule type="expression" dxfId="396" priority="20">
      <formula>W197=""</formula>
    </cfRule>
  </conditionalFormatting>
  <conditionalFormatting sqref="W199">
    <cfRule type="expression" dxfId="395" priority="15">
      <formula>W199=""</formula>
    </cfRule>
  </conditionalFormatting>
  <conditionalFormatting sqref="W236">
    <cfRule type="expression" dxfId="394" priority="10">
      <formula>W236=""</formula>
    </cfRule>
  </conditionalFormatting>
  <conditionalFormatting sqref="W238">
    <cfRule type="expression" dxfId="393" priority="5">
      <formula>W238=""</formula>
    </cfRule>
  </conditionalFormatting>
  <conditionalFormatting sqref="X4 Z4 AB4 G9 L9 L12:L14">
    <cfRule type="expression" dxfId="392" priority="77">
      <formula>G4=""</formula>
    </cfRule>
  </conditionalFormatting>
  <conditionalFormatting sqref="X26">
    <cfRule type="expression" dxfId="391" priority="1">
      <formula>X26=""</formula>
    </cfRule>
  </conditionalFormatting>
  <conditionalFormatting sqref="X42">
    <cfRule type="containsBlanks" dxfId="390" priority="57">
      <formula>LEN(TRIM(X42))=0</formula>
    </cfRule>
  </conditionalFormatting>
  <conditionalFormatting sqref="X81">
    <cfRule type="containsBlanks" dxfId="389" priority="47">
      <formula>LEN(TRIM(X81))=0</formula>
    </cfRule>
  </conditionalFormatting>
  <conditionalFormatting sqref="X120">
    <cfRule type="containsBlanks" dxfId="388" priority="37">
      <formula>LEN(TRIM(X120))=0</formula>
    </cfRule>
  </conditionalFormatting>
  <conditionalFormatting sqref="X159">
    <cfRule type="containsBlanks" dxfId="387" priority="27">
      <formula>LEN(TRIM(X159))=0</formula>
    </cfRule>
  </conditionalFormatting>
  <conditionalFormatting sqref="X198">
    <cfRule type="containsBlanks" dxfId="386" priority="17">
      <formula>LEN(TRIM(X198))=0</formula>
    </cfRule>
  </conditionalFormatting>
  <conditionalFormatting sqref="X237">
    <cfRule type="containsBlanks" dxfId="385" priority="7">
      <formula>LEN(TRIM(X237))=0</formula>
    </cfRule>
  </conditionalFormatting>
  <dataValidations count="14">
    <dataValidation type="custom" operator="lessThanOrEqual" allowBlank="1" showInputMessage="1" showErrorMessage="1" sqref="R26:S26" xr:uid="{F4A37489-1030-4CD8-B5E3-FA0762C36A9E}">
      <formula1>AND(ISNUMBER(VALUE(R26)),VALUE(R26)&lt;=IF($J$25="",0,MIN($J$25,200)),VALUE(R26)&gt;=0)</formula1>
    </dataValidation>
    <dataValidation type="custom" operator="lessThanOrEqual" allowBlank="1" showInputMessage="1" showErrorMessage="1" sqref="X26:Y26" xr:uid="{0A991CE5-2F34-476A-8F58-AB8603842D01}">
      <formula1>AND(ISNUMBER(VALUE(W26)),VALUE(W26)&lt;=IF($J$25="",0,MIN($J$25,200)),VALUE(W26)&gt;=0)</formula1>
    </dataValidation>
    <dataValidation type="custom" operator="lessThanOrEqual" allowBlank="1" showInputMessage="1" showErrorMessage="1" sqref="L26:M26" xr:uid="{4AECD50D-665C-436F-A518-5065A38126E8}">
      <formula1>AND(ISNUMBER(VALUE(L26)),VALUE(L26)&lt;=IF($J$25="",0,MIN($J$25,300)),VALUE(L26)&gt;=0)</formula1>
    </dataValidation>
    <dataValidation type="list" allowBlank="1" showInputMessage="1" showErrorMessage="1" sqref="O45:Q75 S45:V75 D45:E75 O84:Q114 S84:V114 D84:E114 O123:Q153 S123:V153 D123:E153 O162:Q192 S162:V192 D162:E192 O201:Q231 S201:V231 D201:E231 O240:Q270 S240:V270 D240:E270" xr:uid="{19CF4F23-8DFC-4857-A96D-322EBE5D8861}">
      <formula1>"○"</formula1>
    </dataValidation>
    <dataValidation type="list" allowBlank="1" showInputMessage="1" showErrorMessage="1" sqref="E7:AC7" xr:uid="{C7C3C752-B821-43D4-BFC6-2DE273CA5FC2}">
      <formula1>"自己所有,借用"</formula1>
    </dataValidation>
    <dataValidation type="list" allowBlank="1" showInputMessage="1" showErrorMessage="1" sqref="W43 W82 W121 W160 W199 W238" xr:uid="{8C1F3905-6B10-4C28-A050-915172410EC1}">
      <formula1>"０．該当なし,１．障害児加算,２．医療的ケア児加算,３．要支援家庭のこども加算"</formula1>
    </dataValidation>
    <dataValidation type="list" allowBlank="1" showInputMessage="1" showErrorMessage="1" sqref="M41 M80 M119 M158 M197 M236" xr:uid="{3582652F-4C46-4963-A374-4371F727689A}">
      <formula1>"西暦,令和"</formula1>
    </dataValidation>
    <dataValidation type="list" allowBlank="1" showInputMessage="1" showErrorMessage="1" sqref="O43:S43 AC43 O82:S82 AC82 O121:S121 AC121 O160:S160 AC160 O199:S199 AC199 O238:S238 AC238" xr:uid="{B62967E8-62FB-4842-8BDC-6C83C91BD963}">
      <formula1>"０．該当なし,１．生活保護世帯,２．非課税世帯,３．低所得世帯,４．要支援家庭"</formula1>
    </dataValidation>
    <dataValidation type="list" allowBlank="1" showInputMessage="1" showErrorMessage="1" sqref="M23" xr:uid="{E87A39E3-129B-4A59-9AA3-024CC772F56C}">
      <formula1>"都,道,府,県"</formula1>
    </dataValidation>
    <dataValidation type="list" allowBlank="1" showInputMessage="1" showErrorMessage="1" sqref="R23" xr:uid="{1754AB38-1321-4449-A73A-63D487BD39DE}">
      <formula1>"区,市,町,村"</formula1>
    </dataValidation>
    <dataValidation type="list" allowBlank="1" showInputMessage="1" showErrorMessage="1" sqref="S42:U42 S81:U81 S120:U120 S159:U159 S198:U198 S237:U237" xr:uid="{E6F14EA7-E513-44FF-9CFC-7E654E28C7DE}">
      <formula1>"有り（中野区内）,有り（中野区外）,無し"</formula1>
    </dataValidation>
    <dataValidation type="list" allowBlank="1" showInputMessage="1" showErrorMessage="1" sqref="E22:F23" xr:uid="{AA226811-55F4-4823-AB5C-1145632BAA2E}">
      <formula1>"有り,無し"</formula1>
    </dataValidation>
    <dataValidation type="list" allowBlank="1" showInputMessage="1" showErrorMessage="1" sqref="W41:AB41 W80:AB80 W119:AB119 W158:AB158 W197:AB197 W236:AB236" xr:uid="{CBE2D707-738A-418C-A680-4FA94E570311}">
      <formula1>"０歳児クラス相当,１歳児クラス相当,２歳児クラス相当（３歳未満）,２歳児クラス相当（３歳誕生月）"</formula1>
    </dataValidation>
    <dataValidation type="whole" operator="lessThanOrEqual" allowBlank="1" showInputMessage="1" showErrorMessage="1" sqref="L12:L14" xr:uid="{803144DB-B6E4-4B9E-895B-80ED6D689F15}">
      <formula1>10</formula1>
    </dataValidation>
  </dataValidations>
  <printOptions horizontalCentered="1" verticalCentered="1"/>
  <pageMargins left="0.19685039370078741" right="0.19685039370078741" top="0.19685039370078741" bottom="0.19685039370078741" header="0" footer="0"/>
  <pageSetup paperSize="9" scale="58" orientation="portrait" r:id="rId1"/>
  <rowBreaks count="6" manualBreakCount="6">
    <brk id="39" max="28" man="1"/>
    <brk id="78" max="28" man="1"/>
    <brk id="117" max="28" man="1"/>
    <brk id="156" max="28" man="1"/>
    <brk id="195" max="28" man="1"/>
    <brk id="234" max="28"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5C9B2620-39C8-4771-BF5D-716D95386B9D}">
          <x14:formula1>
            <xm:f>データ入力!$B$2:$B$12</xm:f>
          </x14:formula1>
          <xm:sqref>G24:AB24</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ca4d3bd3-0ece-4c37-bc4f-cbc9998e0018" xsi:nil="true"/>
    <lcf76f155ced4ddcb4097134ff3c332f xmlns="19bce0b8-b05c-4b01-bf78-9454430c3115">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44B1F0DACB08E74F921B76959F7B82DF" ma:contentTypeVersion="13" ma:contentTypeDescription="新しいドキュメントを作成します。" ma:contentTypeScope="" ma:versionID="cdb8f0e65c9aacadf163d1151f22e4bd">
  <xsd:schema xmlns:xsd="http://www.w3.org/2001/XMLSchema" xmlns:xs="http://www.w3.org/2001/XMLSchema" xmlns:p="http://schemas.microsoft.com/office/2006/metadata/properties" xmlns:ns2="19bce0b8-b05c-4b01-bf78-9454430c3115" xmlns:ns3="ca4d3bd3-0ece-4c37-bc4f-cbc9998e0018" targetNamespace="http://schemas.microsoft.com/office/2006/metadata/properties" ma:root="true" ma:fieldsID="4ef8472aed073e3794b442fe85d2c36a" ns2:_="" ns3:_="">
    <xsd:import namespace="19bce0b8-b05c-4b01-bf78-9454430c3115"/>
    <xsd:import namespace="ca4d3bd3-0ece-4c37-bc4f-cbc9998e001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9bce0b8-b05c-4b01-bf78-9454430c311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3576f6b1-d0e7-45c8-9630-35c6e35c0032"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BillingMetadata" ma:index="20"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a4d3bd3-0ece-4c37-bc4f-cbc9998e001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01f7e9e6-50a2-4abb-879c-cb9a65a3b7c9}" ma:internalName="TaxCatchAll" ma:showField="CatchAllData" ma:web="ca4d3bd3-0ece-4c37-bc4f-cbc9998e001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C69C07D-B5EC-48F9-8194-B684CE3B990E}">
  <ds:schemaRefs>
    <ds:schemaRef ds:uri="http://schemas.microsoft.com/office/2006/metadata/properties"/>
    <ds:schemaRef ds:uri="ca4d3bd3-0ece-4c37-bc4f-cbc9998e0018"/>
    <ds:schemaRef ds:uri="http://purl.org/dc/terms/"/>
    <ds:schemaRef ds:uri="19bce0b8-b05c-4b01-bf78-9454430c3115"/>
    <ds:schemaRef ds:uri="http://purl.org/dc/dcmitype/"/>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http://www.w3.org/XML/1998/namespace"/>
  </ds:schemaRefs>
</ds:datastoreItem>
</file>

<file path=customXml/itemProps2.xml><?xml version="1.0" encoding="utf-8"?>
<ds:datastoreItem xmlns:ds="http://schemas.openxmlformats.org/officeDocument/2006/customXml" ds:itemID="{520522F9-DA21-4795-A56C-DB6DFA95925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9bce0b8-b05c-4b01-bf78-9454430c3115"/>
    <ds:schemaRef ds:uri="ca4d3bd3-0ece-4c37-bc4f-cbc9998e001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227242D-DE45-4E87-8D87-64AA47D57447}">
  <ds:schemaRefs>
    <ds:schemaRef ds:uri="http://schemas.microsoft.com/sharepoint/v3/contenttype/forms"/>
  </ds:schemaRefs>
</ds:datastoreItem>
</file>

<file path=docMetadata/LabelInfo.xml><?xml version="1.0" encoding="utf-8"?>
<clbl:labelList xmlns:clbl="http://schemas.microsoft.com/office/2020/mipLabelMetadata">
  <clbl:label id="{41879053-20ac-4b62-a672-4f98ae1562a7}" enabled="0" method="" siteId="{41879053-20ac-4b62-a672-4f98ae1562a7}"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15</vt:i4>
      </vt:variant>
      <vt:variant>
        <vt:lpstr>名前付き一覧</vt:lpstr>
      </vt:variant>
      <vt:variant>
        <vt:i4>14</vt:i4>
      </vt:variant>
    </vt:vector>
  </HeadingPairs>
  <TitlesOfParts>
    <vt:vector size="29" baseType="lpstr">
      <vt:lpstr>○月（広域利用施設等記入例）</vt:lpstr>
      <vt:lpstr>面談記録シート</vt:lpstr>
      <vt:lpstr>４月</vt:lpstr>
      <vt:lpstr>５月</vt:lpstr>
      <vt:lpstr>６月</vt:lpstr>
      <vt:lpstr>７月</vt:lpstr>
      <vt:lpstr>８月</vt:lpstr>
      <vt:lpstr>９月</vt:lpstr>
      <vt:lpstr>10月</vt:lpstr>
      <vt:lpstr>11月</vt:lpstr>
      <vt:lpstr>12月</vt:lpstr>
      <vt:lpstr>１月</vt:lpstr>
      <vt:lpstr>２月</vt:lpstr>
      <vt:lpstr>３月</vt:lpstr>
      <vt:lpstr>データ入力</vt:lpstr>
      <vt:lpstr>'○月（広域利用施設等記入例）'!Print_Area</vt:lpstr>
      <vt:lpstr>'10月'!Print_Area</vt:lpstr>
      <vt:lpstr>'11月'!Print_Area</vt:lpstr>
      <vt:lpstr>'12月'!Print_Area</vt:lpstr>
      <vt:lpstr>'１月'!Print_Area</vt:lpstr>
      <vt:lpstr>'２月'!Print_Area</vt:lpstr>
      <vt:lpstr>'３月'!Print_Area</vt:lpstr>
      <vt:lpstr>'４月'!Print_Area</vt:lpstr>
      <vt:lpstr>'５月'!Print_Area</vt:lpstr>
      <vt:lpstr>'６月'!Print_Area</vt:lpstr>
      <vt:lpstr>'７月'!Print_Area</vt:lpstr>
      <vt:lpstr>'８月'!Print_Area</vt:lpstr>
      <vt:lpstr>'９月'!Print_Area</vt:lpstr>
      <vt:lpstr>面談記録シート!Print_Area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2025-08-29T06:12:42Z</dcterms:created>
  <dcterms:modified xsi:type="dcterms:W3CDTF">2026-04-22T00:10:59Z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0x01010044B1F0DACB08E74F921B76959F7B82DF</vt:lpwstr>
  </property>
</Properties>
</file>